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92.168.100.244\01 arhiv\01 Nadgradnja železniške proge ZM-CE\04 Odsek ZM-RT in postaja RT\Priprava popisa\"/>
    </mc:Choice>
  </mc:AlternateContent>
  <workbookProtection workbookPassword="C5DE" lockStructure="1"/>
  <bookViews>
    <workbookView xWindow="0" yWindow="0" windowWidth="21270" windowHeight="8250" tabRatio="793"/>
  </bookViews>
  <sheets>
    <sheet name="REKAPITULACIJA" sheetId="31" r:id="rId1"/>
    <sheet name="I) ODSEK ZM-RT" sheetId="38" r:id="rId2"/>
    <sheet name="II) POSTAJA RT" sheetId="36" r:id="rId3"/>
    <sheet name="III) IZVENNIVOJSKO KRIŽANJE" sheetId="37" r:id="rId4"/>
  </sheets>
  <externalReferences>
    <externalReference r:id="rId5"/>
  </externalReferences>
  <definedNames>
    <definedName name="_xlnm._FilterDatabase" localSheetId="1" hidden="1">'I) ODSEK ZM-RT'!$H$1:$H$3654</definedName>
    <definedName name="_xlnm._FilterDatabase" localSheetId="2" hidden="1">'II) POSTAJA RT'!$A$1:$A$2578</definedName>
    <definedName name="_xlnm._FilterDatabase" localSheetId="3" hidden="1">'III) IZVENNIVOJSKO KRIŽANJE'!$A$1:$A$1169</definedName>
    <definedName name="_xlnm._FilterDatabase" localSheetId="0" hidden="1">REKAPITULACIJA!$A$1:$A$826</definedName>
    <definedName name="DF">[1]OSNOVA!$B$37</definedName>
    <definedName name="FRD">[1]OSNOVA!$B$35</definedName>
    <definedName name="_xlnm.Print_Area" localSheetId="1">'I) ODSEK ZM-RT'!$A$1:$I$3669</definedName>
    <definedName name="_xlnm.Print_Area" localSheetId="2">'II) POSTAJA RT'!$A$1:$I$2587</definedName>
    <definedName name="_xlnm.Print_Area" localSheetId="3">'III) IZVENNIVOJSKO KRIŽANJE'!$A$1:$I$1179</definedName>
    <definedName name="_xlnm.Print_Area" localSheetId="0">REKAPITULACIJA!$A$1:$E$826</definedName>
    <definedName name="_xlnm.Print_Titles" localSheetId="1">'I) ODSEK ZM-RT'!$6:$7</definedName>
    <definedName name="_xlnm.Print_Titles" localSheetId="2">'II) POSTAJA RT'!$6:$7</definedName>
    <definedName name="_xlnm.Print_Titles" localSheetId="3">'III) IZVENNIVOJSKO KRIŽANJE'!$6:$7</definedName>
  </definedNames>
  <calcPr calcId="152511"/>
</workbook>
</file>

<file path=xl/calcChain.xml><?xml version="1.0" encoding="utf-8"?>
<calcChain xmlns="http://schemas.openxmlformats.org/spreadsheetml/2006/main">
  <c r="I163" i="38" l="1"/>
  <c r="I56" i="38"/>
  <c r="I60" i="38"/>
  <c r="D811" i="31" l="1"/>
  <c r="D808" i="31"/>
  <c r="A808" i="31"/>
  <c r="C808" i="31"/>
  <c r="D688" i="31"/>
  <c r="A688" i="31"/>
  <c r="C688" i="31"/>
  <c r="A431" i="31"/>
  <c r="D431" i="31"/>
  <c r="C431" i="31"/>
  <c r="I8" i="37" l="1"/>
  <c r="I8" i="36"/>
  <c r="I1171" i="37"/>
  <c r="I1173" i="37" l="1"/>
  <c r="I1174" i="37"/>
  <c r="I1175" i="37"/>
  <c r="I1176" i="37"/>
  <c r="I1177" i="37"/>
  <c r="I1178" i="37"/>
  <c r="I1179" i="37"/>
  <c r="I1172" i="37"/>
  <c r="B1171" i="37"/>
  <c r="I2582" i="36"/>
  <c r="I2583" i="36"/>
  <c r="I2584" i="36"/>
  <c r="I2585" i="36"/>
  <c r="I2586" i="36"/>
  <c r="I2587" i="36"/>
  <c r="I2581" i="36"/>
  <c r="B2580" i="36"/>
  <c r="I3658" i="38"/>
  <c r="I3659" i="38"/>
  <c r="I3660" i="38"/>
  <c r="I3661" i="38"/>
  <c r="I3662" i="38"/>
  <c r="I3663" i="38"/>
  <c r="I3664" i="38"/>
  <c r="I3665" i="38"/>
  <c r="I3666" i="38"/>
  <c r="I3667" i="38"/>
  <c r="I3668" i="38"/>
  <c r="I3669" i="38"/>
  <c r="I3657" i="38"/>
  <c r="B3656" i="38"/>
  <c r="I2580" i="36" l="1"/>
  <c r="I3656" i="38"/>
  <c r="I663" i="37"/>
  <c r="I651" i="37"/>
  <c r="I644" i="37"/>
  <c r="I619" i="37"/>
  <c r="I605" i="37"/>
  <c r="I601" i="37"/>
  <c r="I576" i="37"/>
  <c r="I559" i="37"/>
  <c r="I555" i="37"/>
  <c r="I518" i="37"/>
  <c r="I496" i="37"/>
  <c r="I485" i="37"/>
  <c r="I481" i="37"/>
  <c r="I418" i="37"/>
  <c r="I411" i="37"/>
  <c r="I382" i="37"/>
  <c r="I374" i="37"/>
  <c r="I371" i="37"/>
  <c r="I332" i="37"/>
  <c r="I320" i="37"/>
  <c r="I301" i="37"/>
  <c r="I289" i="37"/>
  <c r="I468" i="36"/>
  <c r="I388" i="36"/>
  <c r="I381" i="36"/>
  <c r="I376" i="36"/>
  <c r="I364" i="36"/>
  <c r="I359" i="36"/>
  <c r="I160" i="36"/>
  <c r="I158" i="36"/>
  <c r="I146" i="36"/>
  <c r="I133" i="36"/>
  <c r="I128" i="36"/>
  <c r="I124" i="36"/>
  <c r="I119" i="36"/>
  <c r="I114" i="36"/>
  <c r="I104" i="36"/>
  <c r="I97" i="36"/>
  <c r="I92" i="36"/>
  <c r="I86" i="36"/>
  <c r="I80" i="36"/>
  <c r="I73" i="36"/>
  <c r="I58" i="36"/>
  <c r="I52" i="36"/>
  <c r="I40" i="36"/>
  <c r="I37" i="36"/>
  <c r="I33" i="36"/>
  <c r="I14" i="36"/>
  <c r="I12" i="36"/>
  <c r="A402" i="31" l="1"/>
  <c r="C402" i="31"/>
  <c r="I172" i="37" l="1"/>
  <c r="I3053" i="38" l="1"/>
  <c r="I2636" i="38"/>
  <c r="I944" i="36" l="1"/>
  <c r="I943" i="36"/>
  <c r="I942" i="36"/>
  <c r="I1894" i="36" l="1"/>
  <c r="I1893" i="36"/>
  <c r="I1892" i="36"/>
  <c r="I1891" i="36"/>
  <c r="I1890" i="36"/>
  <c r="I1889" i="36"/>
  <c r="I1888" i="36"/>
  <c r="I1887" i="36"/>
  <c r="I1886" i="36"/>
  <c r="I1885" i="36"/>
  <c r="I1884" i="36"/>
  <c r="I1883" i="36"/>
  <c r="I1882" i="36"/>
  <c r="I1881" i="36"/>
  <c r="I1880" i="36"/>
  <c r="I1879" i="36"/>
  <c r="I1878" i="36"/>
  <c r="I1877" i="36"/>
  <c r="I1876" i="36"/>
  <c r="I1875" i="36" l="1"/>
  <c r="A657" i="31"/>
  <c r="A656" i="31"/>
  <c r="A655" i="31"/>
  <c r="A654" i="31"/>
  <c r="A653" i="31"/>
  <c r="A652" i="31"/>
  <c r="A651" i="31"/>
  <c r="A650" i="31"/>
  <c r="A649" i="31"/>
  <c r="C657" i="31"/>
  <c r="C656" i="31"/>
  <c r="C655" i="31"/>
  <c r="C654" i="31"/>
  <c r="C653" i="31"/>
  <c r="C652" i="31"/>
  <c r="C651" i="31"/>
  <c r="C650" i="31"/>
  <c r="C649" i="31"/>
  <c r="B1851" i="38"/>
  <c r="I1854" i="38"/>
  <c r="I37" i="37" l="1"/>
  <c r="A707" i="31" l="1"/>
  <c r="D707" i="31"/>
  <c r="C707" i="31"/>
  <c r="A646" i="31" l="1"/>
  <c r="A645" i="31"/>
  <c r="A644" i="31"/>
  <c r="A643" i="31"/>
  <c r="A642" i="31"/>
  <c r="A641" i="31"/>
  <c r="A640" i="31"/>
  <c r="A639" i="31"/>
  <c r="A638" i="31"/>
  <c r="A637" i="31"/>
  <c r="A636" i="31"/>
  <c r="A635" i="31"/>
  <c r="A634" i="31"/>
  <c r="A633" i="31"/>
  <c r="A632" i="31"/>
  <c r="A631" i="31"/>
  <c r="A630" i="31"/>
  <c r="A629" i="31"/>
  <c r="A628" i="31"/>
  <c r="A627" i="31"/>
  <c r="A626" i="31"/>
  <c r="C646" i="31"/>
  <c r="C645" i="31"/>
  <c r="C644" i="31"/>
  <c r="C643" i="31"/>
  <c r="C642" i="31"/>
  <c r="C641" i="31"/>
  <c r="C640" i="31"/>
  <c r="C639" i="31"/>
  <c r="C638" i="31"/>
  <c r="C637" i="31"/>
  <c r="C636" i="31"/>
  <c r="C635" i="31"/>
  <c r="C634" i="31"/>
  <c r="C633" i="31"/>
  <c r="C632" i="31"/>
  <c r="C631" i="31"/>
  <c r="C630" i="31"/>
  <c r="C629" i="31"/>
  <c r="C628" i="31"/>
  <c r="C627" i="31"/>
  <c r="C626" i="31"/>
  <c r="I2090" i="36" l="1"/>
  <c r="I1899" i="36"/>
  <c r="I1900" i="36"/>
  <c r="I1901" i="36"/>
  <c r="I1902" i="36"/>
  <c r="I1904" i="36"/>
  <c r="I1905" i="36"/>
  <c r="I1906" i="36"/>
  <c r="I1907" i="36"/>
  <c r="I1908" i="36"/>
  <c r="I1909" i="36"/>
  <c r="I1911" i="36"/>
  <c r="I1914" i="36"/>
  <c r="I1915" i="36"/>
  <c r="I1916" i="36"/>
  <c r="I1918" i="36"/>
  <c r="I1921" i="36"/>
  <c r="I1922" i="36"/>
  <c r="I1923" i="36"/>
  <c r="I1924" i="36"/>
  <c r="I1925" i="36"/>
  <c r="I1926" i="36"/>
  <c r="I1927" i="36"/>
  <c r="I1928" i="36"/>
  <c r="I1929" i="36"/>
  <c r="I1930" i="36"/>
  <c r="I1931" i="36"/>
  <c r="I1932" i="36"/>
  <c r="I1933" i="36"/>
  <c r="I1934" i="36"/>
  <c r="I1935" i="36"/>
  <c r="I1936" i="36"/>
  <c r="I1937" i="36"/>
  <c r="I1938" i="36"/>
  <c r="I1939" i="36"/>
  <c r="I1940" i="36"/>
  <c r="I1941" i="36"/>
  <c r="I1942" i="36"/>
  <c r="I1943" i="36"/>
  <c r="I1944" i="36"/>
  <c r="I1945" i="36"/>
  <c r="I1946" i="36"/>
  <c r="I1947" i="36"/>
  <c r="I1948" i="36"/>
  <c r="I1949" i="36"/>
  <c r="I1950" i="36"/>
  <c r="I1951" i="36"/>
  <c r="I1952" i="36"/>
  <c r="I1953" i="36"/>
  <c r="I1954" i="36"/>
  <c r="I1955" i="36"/>
  <c r="I1956" i="36"/>
  <c r="I1957" i="36"/>
  <c r="I1958" i="36"/>
  <c r="I1959" i="36"/>
  <c r="I1960" i="36"/>
  <c r="I1961" i="36"/>
  <c r="I1962" i="36"/>
  <c r="I1963" i="36"/>
  <c r="I1964" i="36"/>
  <c r="I1965" i="36"/>
  <c r="I1966" i="36"/>
  <c r="I1967" i="36"/>
  <c r="I1968" i="36"/>
  <c r="I1969" i="36"/>
  <c r="I1970" i="36"/>
  <c r="I1971" i="36"/>
  <c r="I1972" i="36"/>
  <c r="I1973" i="36"/>
  <c r="I1975" i="36"/>
  <c r="I1976" i="36"/>
  <c r="I1977" i="36"/>
  <c r="I1978" i="36"/>
  <c r="I1979" i="36"/>
  <c r="I1980" i="36"/>
  <c r="I1981" i="36"/>
  <c r="I1982" i="36"/>
  <c r="I1983" i="36"/>
  <c r="I1986" i="36"/>
  <c r="I1987" i="36"/>
  <c r="I1988" i="36"/>
  <c r="I1989" i="36"/>
  <c r="I1990" i="36"/>
  <c r="I1991" i="36"/>
  <c r="I1992" i="36"/>
  <c r="I1993" i="36"/>
  <c r="I1994" i="36"/>
  <c r="I1995" i="36"/>
  <c r="I1996" i="36"/>
  <c r="I1997" i="36"/>
  <c r="I1998" i="36"/>
  <c r="I1999" i="36"/>
  <c r="I2000" i="36"/>
  <c r="I2001" i="36"/>
  <c r="I2002" i="36"/>
  <c r="I2003" i="36"/>
  <c r="I2004" i="36"/>
  <c r="I2005" i="36"/>
  <c r="I2006" i="36"/>
  <c r="I2007" i="36"/>
  <c r="I2008" i="36"/>
  <c r="I2009" i="36"/>
  <c r="I2010" i="36"/>
  <c r="I2011" i="36"/>
  <c r="I2012" i="36"/>
  <c r="I2013" i="36"/>
  <c r="I2014" i="36"/>
  <c r="I2015" i="36"/>
  <c r="I2016" i="36"/>
  <c r="I2017" i="36"/>
  <c r="I2018" i="36"/>
  <c r="I2019" i="36"/>
  <c r="I2020" i="36"/>
  <c r="I2021" i="36"/>
  <c r="I2022" i="36"/>
  <c r="I2023" i="36"/>
  <c r="I2024" i="36"/>
  <c r="I2026" i="36"/>
  <c r="I2027" i="36"/>
  <c r="I2028" i="36"/>
  <c r="I2029" i="36"/>
  <c r="I2030" i="36"/>
  <c r="I2031" i="36"/>
  <c r="I2032" i="36"/>
  <c r="I2033" i="36"/>
  <c r="I2034" i="36"/>
  <c r="I2035" i="36"/>
  <c r="I2036" i="36"/>
  <c r="I2037" i="36"/>
  <c r="I2038" i="36"/>
  <c r="I2039" i="36"/>
  <c r="I2040" i="36"/>
  <c r="I2041" i="36"/>
  <c r="I2042" i="36"/>
  <c r="I2043" i="36"/>
  <c r="I2044" i="36"/>
  <c r="I2045" i="36"/>
  <c r="I2046" i="36"/>
  <c r="I2047" i="36"/>
  <c r="I2048" i="36"/>
  <c r="I2049" i="36"/>
  <c r="I2050" i="36"/>
  <c r="I2051" i="36"/>
  <c r="I2052" i="36"/>
  <c r="I2054" i="36"/>
  <c r="I2055" i="36"/>
  <c r="I2056" i="36"/>
  <c r="I2057" i="36"/>
  <c r="I2058" i="36"/>
  <c r="I2059" i="36"/>
  <c r="I2060" i="36"/>
  <c r="I2061" i="36"/>
  <c r="I2062" i="36"/>
  <c r="I2063" i="36"/>
  <c r="I2064" i="36"/>
  <c r="I2065" i="36"/>
  <c r="I2066" i="36"/>
  <c r="I2069" i="36"/>
  <c r="I2070" i="36"/>
  <c r="I2071" i="36"/>
  <c r="I2072" i="36"/>
  <c r="I2073" i="36"/>
  <c r="I2074" i="36"/>
  <c r="I2075" i="36"/>
  <c r="I2076" i="36"/>
  <c r="I2077" i="36"/>
  <c r="I2079" i="36"/>
  <c r="I2081" i="36"/>
  <c r="I2082" i="36"/>
  <c r="I2083" i="36"/>
  <c r="I2084" i="36"/>
  <c r="I2085" i="36"/>
  <c r="I2086" i="36"/>
  <c r="I2087" i="36"/>
  <c r="I1917" i="36" l="1"/>
  <c r="D633" i="31" s="1"/>
  <c r="I2078" i="36"/>
  <c r="D643" i="31" s="1"/>
  <c r="I2025" i="36"/>
  <c r="D639" i="31" s="1"/>
  <c r="I1920" i="36"/>
  <c r="I1903" i="36"/>
  <c r="D629" i="31" s="1"/>
  <c r="I2080" i="36"/>
  <c r="D644" i="31" s="1"/>
  <c r="I1913" i="36"/>
  <c r="I1910" i="36"/>
  <c r="D630" i="31" s="1"/>
  <c r="I1898" i="36"/>
  <c r="I2089" i="36"/>
  <c r="D646" i="31" s="1"/>
  <c r="I2068" i="36"/>
  <c r="I2053" i="36"/>
  <c r="D640" i="31" s="1"/>
  <c r="I1985" i="36"/>
  <c r="I1974" i="36"/>
  <c r="D636" i="31" s="1"/>
  <c r="I2095" i="36"/>
  <c r="I2096" i="36"/>
  <c r="I2097" i="36"/>
  <c r="I2098" i="36"/>
  <c r="I2099" i="36"/>
  <c r="I2100" i="36"/>
  <c r="I2102" i="36"/>
  <c r="I2103" i="36"/>
  <c r="I2104" i="36"/>
  <c r="I2105" i="36"/>
  <c r="I2106" i="36"/>
  <c r="I2109" i="36"/>
  <c r="I2110" i="36"/>
  <c r="I2111" i="36"/>
  <c r="I2112" i="36"/>
  <c r="I2113" i="36"/>
  <c r="I2114" i="36"/>
  <c r="I2115" i="36"/>
  <c r="I2116" i="36"/>
  <c r="I2117" i="36"/>
  <c r="I2118" i="36"/>
  <c r="I2119" i="36"/>
  <c r="I2120" i="36"/>
  <c r="I2121" i="36"/>
  <c r="I2123" i="36"/>
  <c r="I2124" i="36"/>
  <c r="I2125" i="36"/>
  <c r="I2126" i="36"/>
  <c r="I2127" i="36"/>
  <c r="I2128" i="36"/>
  <c r="I2129" i="36"/>
  <c r="I2130" i="36"/>
  <c r="I2131" i="36"/>
  <c r="I2132" i="36"/>
  <c r="I2134" i="36"/>
  <c r="I2135" i="36"/>
  <c r="I2137" i="36"/>
  <c r="I2138" i="36"/>
  <c r="I2139" i="36"/>
  <c r="I2140" i="36"/>
  <c r="I2141" i="36"/>
  <c r="I2142" i="36"/>
  <c r="I2143" i="36"/>
  <c r="I2145" i="36"/>
  <c r="I2146" i="36"/>
  <c r="I2147" i="36"/>
  <c r="I2148" i="36"/>
  <c r="I2149" i="36"/>
  <c r="I2150" i="36"/>
  <c r="I2151" i="36"/>
  <c r="A424" i="31"/>
  <c r="A423" i="31"/>
  <c r="A422" i="31"/>
  <c r="A421" i="31"/>
  <c r="A420" i="31"/>
  <c r="A419" i="31"/>
  <c r="A418" i="31"/>
  <c r="A417" i="31"/>
  <c r="A416" i="31"/>
  <c r="A415" i="31"/>
  <c r="A414" i="31"/>
  <c r="A413" i="31"/>
  <c r="A412" i="31"/>
  <c r="A411" i="31"/>
  <c r="A410" i="31"/>
  <c r="A409" i="31"/>
  <c r="C424" i="31"/>
  <c r="C423" i="31"/>
  <c r="C422" i="31"/>
  <c r="C421" i="31"/>
  <c r="C420" i="31"/>
  <c r="C419" i="31"/>
  <c r="C418" i="31"/>
  <c r="C417" i="31"/>
  <c r="C416" i="31"/>
  <c r="C415" i="31"/>
  <c r="C414" i="31"/>
  <c r="C413" i="31"/>
  <c r="C412" i="31"/>
  <c r="C411" i="31"/>
  <c r="C410" i="31"/>
  <c r="D642" i="31" l="1"/>
  <c r="I2067" i="36"/>
  <c r="D641" i="31" s="1"/>
  <c r="I1912" i="36"/>
  <c r="D631" i="31" s="1"/>
  <c r="D638" i="31"/>
  <c r="I1984" i="36"/>
  <c r="D637" i="31" s="1"/>
  <c r="I1897" i="36"/>
  <c r="D627" i="31" s="1"/>
  <c r="D635" i="31"/>
  <c r="I1919" i="36"/>
  <c r="I2088" i="36"/>
  <c r="D645" i="31" s="1"/>
  <c r="D628" i="31"/>
  <c r="D632" i="31"/>
  <c r="I2133" i="36"/>
  <c r="D655" i="31" s="1"/>
  <c r="I2136" i="36"/>
  <c r="D656" i="31" s="1"/>
  <c r="I2101" i="36"/>
  <c r="D651" i="31" s="1"/>
  <c r="I2144" i="36"/>
  <c r="D657" i="31" s="1"/>
  <c r="I2108" i="36"/>
  <c r="D653" i="31" s="1"/>
  <c r="I2122" i="36"/>
  <c r="D654" i="31" s="1"/>
  <c r="I2094" i="36"/>
  <c r="D650" i="31" s="1"/>
  <c r="I3337" i="38"/>
  <c r="I3338" i="38"/>
  <c r="I3339" i="38"/>
  <c r="I3340" i="38"/>
  <c r="I3341" i="38"/>
  <c r="I3342" i="38"/>
  <c r="I3343" i="38"/>
  <c r="I3344" i="38"/>
  <c r="I3345" i="38"/>
  <c r="I3346" i="38"/>
  <c r="I3347" i="38"/>
  <c r="I3348" i="38"/>
  <c r="I3349" i="38"/>
  <c r="I3350" i="38"/>
  <c r="I3351" i="38"/>
  <c r="I3352" i="38"/>
  <c r="I3353" i="38"/>
  <c r="I3354" i="38"/>
  <c r="I3355" i="38"/>
  <c r="I3356" i="38"/>
  <c r="I3357" i="38"/>
  <c r="I3358" i="38"/>
  <c r="I3359" i="38"/>
  <c r="I3360" i="38"/>
  <c r="I3361" i="38"/>
  <c r="I3362" i="38"/>
  <c r="I3363" i="38"/>
  <c r="I3364" i="38"/>
  <c r="I3365" i="38"/>
  <c r="I3366" i="38"/>
  <c r="I3367" i="38"/>
  <c r="I3368" i="38"/>
  <c r="I3369" i="38"/>
  <c r="I3370" i="38"/>
  <c r="I3372" i="38"/>
  <c r="I3373" i="38"/>
  <c r="I3374" i="38"/>
  <c r="I3375" i="38"/>
  <c r="I3376" i="38"/>
  <c r="I3377" i="38"/>
  <c r="I3378" i="38"/>
  <c r="I3379" i="38"/>
  <c r="I3380" i="38"/>
  <c r="I3381" i="38"/>
  <c r="I3383" i="38"/>
  <c r="I3384" i="38"/>
  <c r="I3385" i="38"/>
  <c r="I3386" i="38"/>
  <c r="I3387" i="38"/>
  <c r="I3388" i="38"/>
  <c r="I3389" i="38"/>
  <c r="I3390" i="38"/>
  <c r="I3391" i="38"/>
  <c r="I3392" i="38"/>
  <c r="I3393" i="38"/>
  <c r="I3394" i="38"/>
  <c r="I3395" i="38"/>
  <c r="I3396" i="38"/>
  <c r="I3397" i="38"/>
  <c r="I3398" i="38"/>
  <c r="I3399" i="38"/>
  <c r="I3400" i="38"/>
  <c r="I3401" i="38"/>
  <c r="I3402" i="38"/>
  <c r="I3403" i="38"/>
  <c r="I3405" i="38"/>
  <c r="I3406" i="38"/>
  <c r="I3407" i="38"/>
  <c r="I3408" i="38"/>
  <c r="I3409" i="38"/>
  <c r="I3410" i="38"/>
  <c r="I3413" i="38"/>
  <c r="I3414" i="38"/>
  <c r="I3415" i="38"/>
  <c r="I3416" i="38"/>
  <c r="I3417" i="38"/>
  <c r="I3418" i="38"/>
  <c r="I3419" i="38"/>
  <c r="I3420" i="38"/>
  <c r="I3421" i="38"/>
  <c r="I3422" i="38"/>
  <c r="I3423" i="38"/>
  <c r="I3424" i="38"/>
  <c r="I3425" i="38"/>
  <c r="I3426" i="38"/>
  <c r="I3427" i="38"/>
  <c r="I3428" i="38"/>
  <c r="I3429" i="38"/>
  <c r="I3430" i="38"/>
  <c r="I3431" i="38"/>
  <c r="I3432" i="38"/>
  <c r="I3433" i="38"/>
  <c r="I3434" i="38"/>
  <c r="I3436" i="38"/>
  <c r="I3437" i="38"/>
  <c r="I3438" i="38"/>
  <c r="I3439" i="38"/>
  <c r="I3440" i="38"/>
  <c r="I3441" i="38"/>
  <c r="I3442" i="38"/>
  <c r="I3443" i="38"/>
  <c r="I3445" i="38"/>
  <c r="I3446" i="38"/>
  <c r="I3447" i="38"/>
  <c r="I3448" i="38"/>
  <c r="I3449" i="38"/>
  <c r="I3450" i="38"/>
  <c r="I3451" i="38"/>
  <c r="I3452" i="38"/>
  <c r="I3453" i="38"/>
  <c r="I3454" i="38"/>
  <c r="I3455" i="38"/>
  <c r="I3456" i="38"/>
  <c r="I3457" i="38"/>
  <c r="I3458" i="38"/>
  <c r="I3459" i="38"/>
  <c r="I3460" i="38"/>
  <c r="I3461" i="38"/>
  <c r="I3462" i="38"/>
  <c r="I3463" i="38"/>
  <c r="I3464" i="38"/>
  <c r="I3465" i="38"/>
  <c r="I3469" i="38"/>
  <c r="I3470" i="38"/>
  <c r="I3472" i="38"/>
  <c r="I3473" i="38"/>
  <c r="I3474" i="38"/>
  <c r="I3475" i="38"/>
  <c r="I3476" i="38"/>
  <c r="I3477" i="38"/>
  <c r="I3478" i="38"/>
  <c r="I3479" i="38"/>
  <c r="I3480" i="38"/>
  <c r="I3481" i="38"/>
  <c r="I3482" i="38"/>
  <c r="I3483" i="38"/>
  <c r="I3484" i="38"/>
  <c r="I3485" i="38"/>
  <c r="I3486" i="38"/>
  <c r="I3487" i="38"/>
  <c r="I3488" i="38"/>
  <c r="I3489" i="38"/>
  <c r="I3490" i="38"/>
  <c r="I3491" i="38"/>
  <c r="I3492" i="38"/>
  <c r="I3493" i="38"/>
  <c r="I3494" i="38"/>
  <c r="I3495" i="38"/>
  <c r="I3496" i="38"/>
  <c r="I3497" i="38"/>
  <c r="I3498" i="38"/>
  <c r="I3499" i="38"/>
  <c r="I3500" i="38"/>
  <c r="I3501" i="38"/>
  <c r="I3502" i="38"/>
  <c r="I3503" i="38"/>
  <c r="I3504" i="38"/>
  <c r="I3505" i="38"/>
  <c r="I3506" i="38"/>
  <c r="I3507" i="38"/>
  <c r="I3508" i="38"/>
  <c r="I3509" i="38"/>
  <c r="I3510" i="38"/>
  <c r="I3511" i="38"/>
  <c r="I3512" i="38"/>
  <c r="I3513" i="38"/>
  <c r="I3515" i="38"/>
  <c r="I3516" i="38"/>
  <c r="I3517" i="38"/>
  <c r="I3518" i="38"/>
  <c r="I3519" i="38"/>
  <c r="I3520" i="38"/>
  <c r="I3521" i="38"/>
  <c r="I3522" i="38"/>
  <c r="I3523" i="38"/>
  <c r="I3524" i="38"/>
  <c r="I3525" i="38"/>
  <c r="I3526" i="38"/>
  <c r="I3527" i="38"/>
  <c r="I3528" i="38"/>
  <c r="I3529" i="38"/>
  <c r="I3530" i="38"/>
  <c r="I3531" i="38"/>
  <c r="I3532" i="38"/>
  <c r="I3533" i="38"/>
  <c r="I3534" i="38"/>
  <c r="I3535" i="38"/>
  <c r="I3536" i="38"/>
  <c r="I3537" i="38"/>
  <c r="I3538" i="38"/>
  <c r="I3539" i="38"/>
  <c r="I3540" i="38"/>
  <c r="I3541" i="38"/>
  <c r="I3542" i="38"/>
  <c r="I3543" i="38"/>
  <c r="I3544" i="38"/>
  <c r="I3545" i="38"/>
  <c r="I3546" i="38"/>
  <c r="I3547" i="38"/>
  <c r="I3548" i="38"/>
  <c r="I3549" i="38"/>
  <c r="I3550" i="38"/>
  <c r="I3551" i="38"/>
  <c r="I3552" i="38"/>
  <c r="I1895" i="36" l="1"/>
  <c r="D626" i="31" s="1"/>
  <c r="D634" i="31"/>
  <c r="I3444" i="38"/>
  <c r="D418" i="31" s="1"/>
  <c r="I3371" i="38"/>
  <c r="D412" i="31" s="1"/>
  <c r="I3412" i="38"/>
  <c r="I3435" i="38"/>
  <c r="D417" i="31" s="1"/>
  <c r="I3404" i="38"/>
  <c r="D414" i="31" s="1"/>
  <c r="I3336" i="38"/>
  <c r="I3382" i="38"/>
  <c r="D413" i="31" s="1"/>
  <c r="I3514" i="38"/>
  <c r="D423" i="31" s="1"/>
  <c r="I3468" i="38"/>
  <c r="I3471" i="38"/>
  <c r="D422" i="31" s="1"/>
  <c r="I161" i="38"/>
  <c r="I62" i="38"/>
  <c r="A727" i="31"/>
  <c r="A726" i="31"/>
  <c r="A725" i="31"/>
  <c r="A724" i="31"/>
  <c r="A723" i="31"/>
  <c r="C727" i="31"/>
  <c r="C726" i="31"/>
  <c r="C725" i="31"/>
  <c r="C724" i="31"/>
  <c r="C723" i="31"/>
  <c r="A717" i="31"/>
  <c r="C717" i="31"/>
  <c r="I3411" i="38" l="1"/>
  <c r="D415" i="31" s="1"/>
  <c r="D416" i="31"/>
  <c r="I3335" i="38"/>
  <c r="D411" i="31"/>
  <c r="D421" i="31"/>
  <c r="I207" i="37"/>
  <c r="I208" i="37"/>
  <c r="I209" i="37"/>
  <c r="I210" i="37"/>
  <c r="I212" i="37"/>
  <c r="I213" i="37"/>
  <c r="I214" i="37"/>
  <c r="I215" i="37"/>
  <c r="I216" i="37"/>
  <c r="I217" i="37"/>
  <c r="I218" i="37"/>
  <c r="I219" i="37"/>
  <c r="I220" i="37"/>
  <c r="I221" i="37"/>
  <c r="I222" i="37"/>
  <c r="I223" i="37"/>
  <c r="I224" i="37"/>
  <c r="I225" i="37"/>
  <c r="I226" i="37"/>
  <c r="I228" i="37"/>
  <c r="I229" i="37"/>
  <c r="I230" i="37"/>
  <c r="I231" i="37"/>
  <c r="I232" i="37"/>
  <c r="I233" i="37"/>
  <c r="I234" i="37"/>
  <c r="I235" i="37"/>
  <c r="I236" i="37"/>
  <c r="I237" i="37"/>
  <c r="I239" i="37"/>
  <c r="I240" i="37"/>
  <c r="I206" i="37"/>
  <c r="I193" i="37"/>
  <c r="I162" i="37"/>
  <c r="I112" i="37"/>
  <c r="I78" i="37"/>
  <c r="D410" i="31" l="1"/>
  <c r="I3334" i="38"/>
  <c r="I204" i="37"/>
  <c r="D724" i="31" s="1"/>
  <c r="I227" i="37"/>
  <c r="D726" i="31" s="1"/>
  <c r="I211" i="37"/>
  <c r="D725" i="31" s="1"/>
  <c r="I238" i="37"/>
  <c r="D727" i="31" s="1"/>
  <c r="I246" i="36"/>
  <c r="I242" i="36"/>
  <c r="I234" i="36"/>
  <c r="I216" i="36"/>
  <c r="I208" i="36"/>
  <c r="I200" i="36"/>
  <c r="I199" i="36"/>
  <c r="I187" i="36"/>
  <c r="I186" i="36"/>
  <c r="A468" i="31"/>
  <c r="C468" i="31"/>
  <c r="I112" i="36"/>
  <c r="D468" i="31" s="1"/>
  <c r="I225" i="38"/>
  <c r="I155" i="38"/>
  <c r="I52" i="38"/>
  <c r="D409" i="31" l="1"/>
  <c r="I203" i="37"/>
  <c r="D723" i="31" s="1"/>
  <c r="A806" i="31"/>
  <c r="A805" i="31"/>
  <c r="A804" i="31"/>
  <c r="A803" i="31"/>
  <c r="A802" i="31"/>
  <c r="A800" i="31"/>
  <c r="A799" i="31"/>
  <c r="A798" i="31"/>
  <c r="A797" i="31"/>
  <c r="A796" i="31"/>
  <c r="A795" i="31"/>
  <c r="A793" i="31"/>
  <c r="A792" i="31"/>
  <c r="A791" i="31"/>
  <c r="A790" i="31"/>
  <c r="A789" i="31"/>
  <c r="A788" i="31"/>
  <c r="A787" i="31"/>
  <c r="A786" i="31"/>
  <c r="A785" i="31"/>
  <c r="A784" i="31"/>
  <c r="A783" i="31"/>
  <c r="A782" i="31"/>
  <c r="A781" i="31"/>
  <c r="A780" i="31"/>
  <c r="A779" i="31"/>
  <c r="A778" i="31"/>
  <c r="A777" i="31"/>
  <c r="A776" i="31"/>
  <c r="A775" i="31"/>
  <c r="A773" i="31"/>
  <c r="A772" i="31"/>
  <c r="A771" i="31"/>
  <c r="A770" i="31"/>
  <c r="A769" i="31"/>
  <c r="A768" i="31"/>
  <c r="A767" i="31"/>
  <c r="A766" i="31"/>
  <c r="A765" i="31"/>
  <c r="A764" i="31"/>
  <c r="A763" i="31"/>
  <c r="A762" i="31"/>
  <c r="A761" i="31"/>
  <c r="A760" i="31"/>
  <c r="A759" i="31"/>
  <c r="A758" i="31"/>
  <c r="A757" i="31"/>
  <c r="A756" i="31"/>
  <c r="A755" i="31"/>
  <c r="A754" i="31"/>
  <c r="A753" i="31"/>
  <c r="A752" i="31"/>
  <c r="A751" i="31"/>
  <c r="A750" i="31"/>
  <c r="A749" i="31"/>
  <c r="A748" i="31"/>
  <c r="A747" i="31"/>
  <c r="A746" i="31"/>
  <c r="A745" i="31"/>
  <c r="A744" i="31"/>
  <c r="A743" i="31"/>
  <c r="A742" i="31"/>
  <c r="A741" i="31"/>
  <c r="A740" i="31"/>
  <c r="A739" i="31"/>
  <c r="A738" i="31"/>
  <c r="A737" i="31"/>
  <c r="A736" i="31"/>
  <c r="A735" i="31"/>
  <c r="A734" i="31"/>
  <c r="A733" i="31"/>
  <c r="A732" i="31"/>
  <c r="A731" i="31"/>
  <c r="A730" i="31"/>
  <c r="A729" i="31"/>
  <c r="A728" i="31"/>
  <c r="A722" i="31"/>
  <c r="A721" i="31"/>
  <c r="A720" i="31"/>
  <c r="A719" i="31"/>
  <c r="A718" i="31"/>
  <c r="A716" i="31"/>
  <c r="A715" i="31"/>
  <c r="A714" i="31"/>
  <c r="A713" i="31"/>
  <c r="A712" i="31"/>
  <c r="A711" i="31"/>
  <c r="A710" i="31"/>
  <c r="A709" i="31"/>
  <c r="A706" i="31"/>
  <c r="A705" i="31"/>
  <c r="A704" i="31"/>
  <c r="A703" i="31"/>
  <c r="A702" i="31"/>
  <c r="A700" i="31"/>
  <c r="C806" i="31"/>
  <c r="C805" i="31"/>
  <c r="C800" i="31"/>
  <c r="C799" i="31"/>
  <c r="C798" i="31"/>
  <c r="C793" i="31"/>
  <c r="C792" i="31"/>
  <c r="C789" i="31"/>
  <c r="C788" i="31"/>
  <c r="C787" i="31"/>
  <c r="C763" i="31"/>
  <c r="C737" i="31"/>
  <c r="C706" i="31"/>
  <c r="C705" i="31"/>
  <c r="C700" i="31"/>
  <c r="C802" i="31"/>
  <c r="C803" i="31"/>
  <c r="C804" i="31"/>
  <c r="C795" i="31"/>
  <c r="C796" i="31"/>
  <c r="C797" i="31"/>
  <c r="C790" i="31"/>
  <c r="C791" i="31"/>
  <c r="C785" i="31"/>
  <c r="C786" i="31"/>
  <c r="C784" i="31"/>
  <c r="C783" i="31"/>
  <c r="C781" i="31"/>
  <c r="C782" i="31"/>
  <c r="C780" i="31"/>
  <c r="C779" i="31"/>
  <c r="C775" i="31"/>
  <c r="C776" i="31"/>
  <c r="C777" i="31"/>
  <c r="C778" i="31"/>
  <c r="C773" i="31"/>
  <c r="C772" i="31"/>
  <c r="C771" i="31"/>
  <c r="C770" i="31"/>
  <c r="C768" i="31"/>
  <c r="C769" i="31"/>
  <c r="C767" i="31"/>
  <c r="C766" i="31"/>
  <c r="C764" i="31"/>
  <c r="C765" i="31"/>
  <c r="C761" i="31"/>
  <c r="C762" i="31"/>
  <c r="C760" i="31"/>
  <c r="C759" i="31"/>
  <c r="C757" i="31"/>
  <c r="C758" i="31"/>
  <c r="C756" i="31"/>
  <c r="C755" i="31"/>
  <c r="C753" i="31"/>
  <c r="C754" i="31"/>
  <c r="C752" i="31"/>
  <c r="C751" i="31"/>
  <c r="C748" i="31"/>
  <c r="C749" i="31"/>
  <c r="C750" i="31"/>
  <c r="C747" i="31"/>
  <c r="C746" i="31"/>
  <c r="C744" i="31"/>
  <c r="C745" i="31"/>
  <c r="C743" i="31"/>
  <c r="C742" i="31"/>
  <c r="C741" i="31"/>
  <c r="C740" i="31"/>
  <c r="C738" i="31"/>
  <c r="C739" i="31"/>
  <c r="C736" i="31"/>
  <c r="C735" i="31"/>
  <c r="C734" i="31"/>
  <c r="C731" i="31"/>
  <c r="C732" i="31"/>
  <c r="C733" i="31"/>
  <c r="C730" i="31"/>
  <c r="C728" i="31"/>
  <c r="C729" i="31"/>
  <c r="C722" i="31"/>
  <c r="C721" i="31"/>
  <c r="C720" i="31"/>
  <c r="C719" i="31"/>
  <c r="C716" i="31"/>
  <c r="C718" i="31"/>
  <c r="C715" i="31"/>
  <c r="C714" i="31"/>
  <c r="C713" i="31"/>
  <c r="C712" i="31"/>
  <c r="C709" i="31"/>
  <c r="C710" i="31"/>
  <c r="C711" i="31"/>
  <c r="C702" i="31"/>
  <c r="C703" i="31"/>
  <c r="C704" i="31"/>
  <c r="A686" i="31"/>
  <c r="A684" i="31"/>
  <c r="A683" i="31"/>
  <c r="A682" i="31"/>
  <c r="A681" i="31"/>
  <c r="A680" i="31"/>
  <c r="A679" i="31"/>
  <c r="A678" i="31"/>
  <c r="A677" i="31"/>
  <c r="A676" i="31"/>
  <c r="A675" i="31"/>
  <c r="A674" i="31"/>
  <c r="A673" i="31"/>
  <c r="A672" i="31"/>
  <c r="A671" i="31"/>
  <c r="A670" i="31"/>
  <c r="A669" i="31"/>
  <c r="A668" i="31"/>
  <c r="A667" i="31"/>
  <c r="A666" i="31"/>
  <c r="A665" i="31"/>
  <c r="A664" i="31"/>
  <c r="A663" i="31"/>
  <c r="A662" i="31"/>
  <c r="A661" i="31"/>
  <c r="A660" i="31"/>
  <c r="A659" i="31"/>
  <c r="A658" i="31"/>
  <c r="A648" i="31"/>
  <c r="A625" i="31"/>
  <c r="A624" i="31"/>
  <c r="A623" i="31"/>
  <c r="A622" i="31"/>
  <c r="A621" i="31"/>
  <c r="A620" i="31"/>
  <c r="A619" i="31"/>
  <c r="A618" i="31"/>
  <c r="A617" i="31"/>
  <c r="A616" i="31"/>
  <c r="A615" i="31"/>
  <c r="A614" i="31"/>
  <c r="A613" i="31"/>
  <c r="A612" i="31"/>
  <c r="A611" i="31"/>
  <c r="A610" i="31"/>
  <c r="A609" i="31"/>
  <c r="A608" i="31"/>
  <c r="A607" i="31"/>
  <c r="A606" i="31"/>
  <c r="A605" i="31"/>
  <c r="A604" i="31"/>
  <c r="A603" i="31"/>
  <c r="A602" i="31"/>
  <c r="A601" i="31"/>
  <c r="A600" i="31"/>
  <c r="A599" i="31"/>
  <c r="A598" i="31"/>
  <c r="A597" i="31"/>
  <c r="A596" i="31"/>
  <c r="A595" i="31"/>
  <c r="A594" i="31"/>
  <c r="A593" i="31"/>
  <c r="A592" i="31"/>
  <c r="A591" i="31"/>
  <c r="A590" i="31"/>
  <c r="A589" i="31"/>
  <c r="A588" i="31"/>
  <c r="A587" i="31"/>
  <c r="A586" i="31"/>
  <c r="A585" i="31"/>
  <c r="A584" i="31"/>
  <c r="A583" i="31"/>
  <c r="A582" i="31"/>
  <c r="A581" i="31"/>
  <c r="A580" i="31"/>
  <c r="A579" i="31"/>
  <c r="A578" i="31"/>
  <c r="A577" i="31"/>
  <c r="A576" i="31"/>
  <c r="A575" i="31"/>
  <c r="A574" i="31"/>
  <c r="A573" i="31"/>
  <c r="A572" i="31"/>
  <c r="A571" i="31"/>
  <c r="A570" i="31"/>
  <c r="A569" i="31"/>
  <c r="A568" i="31"/>
  <c r="A567" i="31"/>
  <c r="A566" i="31"/>
  <c r="A565" i="31"/>
  <c r="A564" i="31"/>
  <c r="A563" i="31"/>
  <c r="A562" i="31"/>
  <c r="A560" i="31"/>
  <c r="A559" i="31"/>
  <c r="A558" i="31"/>
  <c r="A557" i="31"/>
  <c r="A556" i="31"/>
  <c r="A555" i="31"/>
  <c r="A554" i="31"/>
  <c r="A553" i="31"/>
  <c r="A552" i="31"/>
  <c r="A551" i="31"/>
  <c r="A550" i="31"/>
  <c r="A549" i="31"/>
  <c r="A548" i="31"/>
  <c r="A547" i="31"/>
  <c r="A546" i="31"/>
  <c r="A545" i="31"/>
  <c r="A544" i="31"/>
  <c r="A543" i="31"/>
  <c r="A542" i="31"/>
  <c r="A541" i="31"/>
  <c r="A540" i="31"/>
  <c r="A539" i="31"/>
  <c r="A538" i="31"/>
  <c r="A537" i="31"/>
  <c r="A536" i="31"/>
  <c r="A535" i="31"/>
  <c r="A534" i="31"/>
  <c r="A533" i="31"/>
  <c r="A532" i="31"/>
  <c r="A531" i="31"/>
  <c r="A530" i="31"/>
  <c r="A529" i="31"/>
  <c r="A528" i="31"/>
  <c r="A527" i="31"/>
  <c r="A526" i="31"/>
  <c r="A525" i="31"/>
  <c r="A524" i="31"/>
  <c r="A523" i="31"/>
  <c r="A522" i="31"/>
  <c r="A521" i="31"/>
  <c r="A520" i="31"/>
  <c r="A519" i="31"/>
  <c r="A518" i="31"/>
  <c r="A517" i="31"/>
  <c r="A516" i="31"/>
  <c r="A515" i="31"/>
  <c r="A514" i="31"/>
  <c r="A513" i="31"/>
  <c r="A512" i="31"/>
  <c r="A511" i="31"/>
  <c r="A510" i="31"/>
  <c r="A509" i="31"/>
  <c r="A508" i="31"/>
  <c r="A507" i="31"/>
  <c r="A506" i="31"/>
  <c r="A505" i="31"/>
  <c r="A504" i="31"/>
  <c r="A503" i="31"/>
  <c r="A502" i="31"/>
  <c r="A501" i="31"/>
  <c r="A500" i="31"/>
  <c r="A499" i="31"/>
  <c r="A498" i="31"/>
  <c r="A497" i="31"/>
  <c r="A496" i="31"/>
  <c r="A495" i="31"/>
  <c r="A494" i="31"/>
  <c r="A493" i="31"/>
  <c r="A492" i="31"/>
  <c r="A491" i="31"/>
  <c r="A490" i="31"/>
  <c r="A489" i="31"/>
  <c r="A488" i="31"/>
  <c r="A487" i="31"/>
  <c r="A486" i="31"/>
  <c r="A485" i="31"/>
  <c r="A484" i="31"/>
  <c r="A483" i="31"/>
  <c r="A482" i="31"/>
  <c r="A481" i="31"/>
  <c r="A480" i="31"/>
  <c r="A479" i="31"/>
  <c r="A477" i="31"/>
  <c r="A476" i="31"/>
  <c r="A475" i="31"/>
  <c r="A474" i="31"/>
  <c r="A473" i="31"/>
  <c r="A472" i="31"/>
  <c r="A471" i="31"/>
  <c r="A470" i="31"/>
  <c r="A469" i="31"/>
  <c r="A467" i="31"/>
  <c r="A466" i="31"/>
  <c r="A465" i="31"/>
  <c r="A464" i="31"/>
  <c r="A463" i="31"/>
  <c r="A462" i="31"/>
  <c r="A461" i="31"/>
  <c r="A460" i="31"/>
  <c r="A459" i="31"/>
  <c r="A458" i="31"/>
  <c r="A457" i="31"/>
  <c r="A456" i="31"/>
  <c r="A455" i="31"/>
  <c r="A454" i="31"/>
  <c r="A453" i="31"/>
  <c r="A452" i="31"/>
  <c r="A451" i="31"/>
  <c r="A450" i="31"/>
  <c r="A449" i="31"/>
  <c r="A448" i="31"/>
  <c r="A447" i="31"/>
  <c r="A446" i="31"/>
  <c r="A445" i="31"/>
  <c r="A443" i="31"/>
  <c r="C686" i="31"/>
  <c r="C684" i="31"/>
  <c r="C683" i="31"/>
  <c r="C682" i="31"/>
  <c r="C681" i="31"/>
  <c r="C680" i="31"/>
  <c r="C679" i="31"/>
  <c r="C678" i="31"/>
  <c r="C677" i="31"/>
  <c r="C676" i="31"/>
  <c r="C673" i="31"/>
  <c r="C672" i="31"/>
  <c r="C671" i="31"/>
  <c r="C670" i="31"/>
  <c r="C669" i="31"/>
  <c r="C666" i="31"/>
  <c r="C665" i="31"/>
  <c r="C664" i="31"/>
  <c r="C663" i="31"/>
  <c r="C660" i="31"/>
  <c r="C659" i="31"/>
  <c r="C658" i="31"/>
  <c r="C625" i="31"/>
  <c r="C622" i="31"/>
  <c r="C621" i="31"/>
  <c r="C618" i="31"/>
  <c r="C617" i="31"/>
  <c r="C616" i="31"/>
  <c r="C615" i="31"/>
  <c r="C612" i="31"/>
  <c r="C609" i="31"/>
  <c r="C608" i="31"/>
  <c r="C605" i="31"/>
  <c r="C601" i="31"/>
  <c r="C600" i="31"/>
  <c r="C599" i="31"/>
  <c r="C598" i="31"/>
  <c r="C597" i="31"/>
  <c r="C596" i="31"/>
  <c r="C593" i="31"/>
  <c r="C592" i="31"/>
  <c r="C591" i="31"/>
  <c r="C590" i="31"/>
  <c r="C589" i="31"/>
  <c r="C588" i="31"/>
  <c r="C587" i="31"/>
  <c r="C586" i="31"/>
  <c r="C585" i="31"/>
  <c r="C584" i="31"/>
  <c r="C583" i="31"/>
  <c r="C580" i="31"/>
  <c r="C579" i="31"/>
  <c r="C578" i="31"/>
  <c r="C577" i="31"/>
  <c r="C576" i="31"/>
  <c r="C575" i="31"/>
  <c r="C574" i="31"/>
  <c r="C571" i="31"/>
  <c r="C570" i="31"/>
  <c r="C569" i="31"/>
  <c r="C568" i="31"/>
  <c r="C567" i="31"/>
  <c r="C566" i="31"/>
  <c r="C565" i="31"/>
  <c r="C552" i="31"/>
  <c r="C544" i="31"/>
  <c r="C539" i="31"/>
  <c r="C530" i="31"/>
  <c r="C501" i="31"/>
  <c r="C500" i="31"/>
  <c r="C499" i="31"/>
  <c r="C498" i="31"/>
  <c r="C497" i="31"/>
  <c r="C496" i="31"/>
  <c r="C493" i="31"/>
  <c r="C492" i="31"/>
  <c r="C491" i="31"/>
  <c r="C490" i="31"/>
  <c r="C489" i="31"/>
  <c r="C488" i="31"/>
  <c r="C487" i="31"/>
  <c r="C484" i="31"/>
  <c r="C483" i="31"/>
  <c r="C482" i="31"/>
  <c r="C477" i="31"/>
  <c r="C476" i="31"/>
  <c r="C475" i="31"/>
  <c r="C474" i="31"/>
  <c r="C473" i="31"/>
  <c r="C472" i="31"/>
  <c r="C471" i="31"/>
  <c r="C463" i="31"/>
  <c r="C462" i="31"/>
  <c r="C458" i="31"/>
  <c r="C457" i="31"/>
  <c r="C456" i="31"/>
  <c r="C455" i="31"/>
  <c r="C452" i="31"/>
  <c r="C451" i="31"/>
  <c r="C450" i="31"/>
  <c r="C449" i="31"/>
  <c r="C674" i="31"/>
  <c r="C675" i="31"/>
  <c r="C667" i="31"/>
  <c r="C668" i="31"/>
  <c r="C661" i="31"/>
  <c r="C662" i="31"/>
  <c r="C648" i="31"/>
  <c r="C623" i="31"/>
  <c r="C624" i="31"/>
  <c r="C619" i="31"/>
  <c r="C620" i="31"/>
  <c r="C613" i="31"/>
  <c r="C614" i="31"/>
  <c r="C610" i="31"/>
  <c r="C611" i="31"/>
  <c r="C606" i="31"/>
  <c r="C607" i="31"/>
  <c r="C602" i="31"/>
  <c r="C603" i="31"/>
  <c r="C604" i="31"/>
  <c r="C594" i="31"/>
  <c r="C595" i="31"/>
  <c r="C581" i="31"/>
  <c r="C582" i="31"/>
  <c r="C572" i="31"/>
  <c r="C573" i="31"/>
  <c r="C562" i="31"/>
  <c r="C563" i="31"/>
  <c r="C564" i="31"/>
  <c r="C560" i="31"/>
  <c r="C559" i="31"/>
  <c r="C558" i="31"/>
  <c r="C557" i="31"/>
  <c r="C556" i="31"/>
  <c r="C555" i="31"/>
  <c r="C553" i="31"/>
  <c r="C554" i="31"/>
  <c r="C551" i="31"/>
  <c r="C550" i="31"/>
  <c r="C549" i="31"/>
  <c r="C548" i="31"/>
  <c r="C547" i="31"/>
  <c r="C545" i="31"/>
  <c r="C546" i="31"/>
  <c r="C543" i="31"/>
  <c r="C542" i="31"/>
  <c r="C541" i="31"/>
  <c r="C540" i="31"/>
  <c r="C538" i="31"/>
  <c r="C537" i="31"/>
  <c r="C536" i="31"/>
  <c r="C535" i="31"/>
  <c r="C534" i="31"/>
  <c r="C533" i="31"/>
  <c r="C531" i="31"/>
  <c r="C532" i="31"/>
  <c r="C529" i="31"/>
  <c r="C528" i="31"/>
  <c r="C527" i="31"/>
  <c r="C525" i="31"/>
  <c r="C526" i="31"/>
  <c r="C524" i="31"/>
  <c r="C523" i="31"/>
  <c r="C521" i="31"/>
  <c r="C522" i="31"/>
  <c r="C520" i="31"/>
  <c r="C519" i="31"/>
  <c r="C517" i="31"/>
  <c r="C518" i="31"/>
  <c r="C516" i="31"/>
  <c r="C515" i="31"/>
  <c r="C514" i="31"/>
  <c r="C512" i="31"/>
  <c r="C513" i="31"/>
  <c r="C511" i="31"/>
  <c r="C510" i="31"/>
  <c r="C509" i="31"/>
  <c r="C507" i="31"/>
  <c r="C508" i="31"/>
  <c r="C506" i="31"/>
  <c r="C505" i="31"/>
  <c r="C504" i="31"/>
  <c r="C502" i="31"/>
  <c r="C503" i="31"/>
  <c r="C494" i="31"/>
  <c r="C495" i="31"/>
  <c r="C485" i="31"/>
  <c r="C486" i="31"/>
  <c r="C479" i="31"/>
  <c r="C480" i="31"/>
  <c r="C481" i="31"/>
  <c r="C464" i="31"/>
  <c r="C465" i="31"/>
  <c r="C466" i="31"/>
  <c r="C467" i="31"/>
  <c r="C469" i="31"/>
  <c r="C470" i="31"/>
  <c r="C459" i="31"/>
  <c r="C460" i="31"/>
  <c r="C461" i="31"/>
  <c r="C453" i="31"/>
  <c r="C454" i="31"/>
  <c r="C443" i="31"/>
  <c r="C445" i="31"/>
  <c r="C446" i="31"/>
  <c r="C447" i="31"/>
  <c r="C448" i="31"/>
  <c r="A429" i="31"/>
  <c r="A428" i="31"/>
  <c r="A427" i="31"/>
  <c r="A426" i="31"/>
  <c r="A425" i="31"/>
  <c r="A408" i="31"/>
  <c r="A406" i="31"/>
  <c r="A405" i="31"/>
  <c r="A404" i="31"/>
  <c r="A403" i="31"/>
  <c r="A401" i="31"/>
  <c r="A400" i="31"/>
  <c r="A399" i="31"/>
  <c r="A398" i="31"/>
  <c r="A397" i="31"/>
  <c r="A396" i="31"/>
  <c r="A395" i="31"/>
  <c r="A394" i="31"/>
  <c r="A393" i="31"/>
  <c r="A392" i="31"/>
  <c r="A391" i="31"/>
  <c r="A390" i="31"/>
  <c r="A389" i="31"/>
  <c r="A388" i="31"/>
  <c r="A387" i="31"/>
  <c r="A386" i="31"/>
  <c r="A385" i="31"/>
  <c r="A384" i="31"/>
  <c r="A383" i="31"/>
  <c r="A382" i="31"/>
  <c r="A381" i="31"/>
  <c r="A380" i="31"/>
  <c r="A379" i="31"/>
  <c r="A378" i="31"/>
  <c r="A377" i="31"/>
  <c r="A376" i="31"/>
  <c r="A375" i="31"/>
  <c r="A374" i="31"/>
  <c r="A373" i="31"/>
  <c r="A372" i="31"/>
  <c r="A371" i="31"/>
  <c r="A370" i="31"/>
  <c r="A369" i="31"/>
  <c r="A368" i="31"/>
  <c r="A367" i="31"/>
  <c r="A366" i="31"/>
  <c r="A365" i="31"/>
  <c r="A364" i="31"/>
  <c r="A363" i="31"/>
  <c r="A362" i="31"/>
  <c r="A361" i="31"/>
  <c r="A360" i="31"/>
  <c r="A359" i="31"/>
  <c r="A358" i="31"/>
  <c r="A357" i="31"/>
  <c r="A356" i="31"/>
  <c r="A355" i="31"/>
  <c r="A354" i="31"/>
  <c r="A353" i="31"/>
  <c r="A352" i="31"/>
  <c r="A351" i="31"/>
  <c r="A350" i="31"/>
  <c r="A349" i="31"/>
  <c r="A348" i="31"/>
  <c r="A347" i="31"/>
  <c r="A346" i="31"/>
  <c r="A345" i="31"/>
  <c r="A344" i="31"/>
  <c r="A343" i="31"/>
  <c r="A341" i="31"/>
  <c r="A340" i="31"/>
  <c r="A339" i="31"/>
  <c r="A338" i="31"/>
  <c r="A337" i="31"/>
  <c r="A336" i="31"/>
  <c r="A335" i="31"/>
  <c r="A334" i="31"/>
  <c r="A333" i="31"/>
  <c r="A332" i="31"/>
  <c r="A331" i="31"/>
  <c r="A330" i="31"/>
  <c r="A329" i="31"/>
  <c r="A328" i="31"/>
  <c r="A327" i="31"/>
  <c r="A326" i="31"/>
  <c r="A325" i="31"/>
  <c r="A324" i="31"/>
  <c r="A323" i="31"/>
  <c r="A322" i="31"/>
  <c r="A321" i="31"/>
  <c r="A320" i="31"/>
  <c r="A319" i="31"/>
  <c r="A318" i="31"/>
  <c r="A317" i="31"/>
  <c r="A316" i="31"/>
  <c r="A315" i="31"/>
  <c r="A314" i="31"/>
  <c r="A313" i="31"/>
  <c r="A312" i="31"/>
  <c r="A311" i="31"/>
  <c r="A310" i="31"/>
  <c r="A309" i="31"/>
  <c r="A308" i="31"/>
  <c r="A307" i="31"/>
  <c r="A306" i="31"/>
  <c r="A305" i="31"/>
  <c r="A304" i="31"/>
  <c r="A303" i="31"/>
  <c r="A302" i="31"/>
  <c r="A301" i="31"/>
  <c r="A300" i="31"/>
  <c r="A299" i="31"/>
  <c r="A298" i="31"/>
  <c r="A297" i="31"/>
  <c r="A296" i="31"/>
  <c r="A295" i="31"/>
  <c r="A294" i="31"/>
  <c r="A293" i="31"/>
  <c r="A292" i="31"/>
  <c r="A291" i="31"/>
  <c r="A290" i="31"/>
  <c r="A289" i="31"/>
  <c r="A288" i="31"/>
  <c r="A287" i="31"/>
  <c r="A286" i="31"/>
  <c r="A285" i="31"/>
  <c r="A284" i="31"/>
  <c r="A283" i="31"/>
  <c r="A282" i="31"/>
  <c r="A281" i="31"/>
  <c r="A280" i="31"/>
  <c r="A279" i="31"/>
  <c r="A278" i="31"/>
  <c r="A277" i="31"/>
  <c r="A276" i="31"/>
  <c r="A275" i="31"/>
  <c r="A274" i="31"/>
  <c r="A273" i="31"/>
  <c r="A272" i="31"/>
  <c r="A271" i="31"/>
  <c r="A270" i="31"/>
  <c r="A269" i="31"/>
  <c r="A268" i="31"/>
  <c r="A267" i="31"/>
  <c r="A266" i="31"/>
  <c r="A265" i="31"/>
  <c r="A264" i="31"/>
  <c r="A263" i="31"/>
  <c r="A262" i="31"/>
  <c r="A261" i="31"/>
  <c r="A260" i="31"/>
  <c r="A259" i="31"/>
  <c r="A258" i="31"/>
  <c r="A257" i="31"/>
  <c r="A256" i="31"/>
  <c r="A255" i="31"/>
  <c r="A254" i="31"/>
  <c r="A253" i="31"/>
  <c r="A252" i="31"/>
  <c r="A251" i="31"/>
  <c r="A250" i="31"/>
  <c r="A249" i="31"/>
  <c r="A248" i="31"/>
  <c r="A247" i="31"/>
  <c r="A246" i="31"/>
  <c r="A245" i="31"/>
  <c r="A244" i="31"/>
  <c r="A243" i="31"/>
  <c r="A242" i="31"/>
  <c r="A241" i="31"/>
  <c r="A240" i="31"/>
  <c r="A239" i="31"/>
  <c r="A238" i="31"/>
  <c r="A237" i="31"/>
  <c r="A236" i="31"/>
  <c r="A235" i="31"/>
  <c r="A234" i="31"/>
  <c r="A233" i="31"/>
  <c r="A232" i="31"/>
  <c r="A231" i="31"/>
  <c r="A230" i="31"/>
  <c r="A229" i="31"/>
  <c r="A228" i="31"/>
  <c r="A227" i="31"/>
  <c r="A226" i="31"/>
  <c r="A225" i="31"/>
  <c r="A224" i="31"/>
  <c r="A223" i="31"/>
  <c r="A222" i="31"/>
  <c r="A221" i="31"/>
  <c r="A220" i="31"/>
  <c r="A219" i="31"/>
  <c r="A218" i="31"/>
  <c r="A217" i="31"/>
  <c r="A216" i="31"/>
  <c r="A215" i="31"/>
  <c r="A214" i="31"/>
  <c r="A213" i="31"/>
  <c r="A212" i="31"/>
  <c r="A211" i="31"/>
  <c r="A210" i="31"/>
  <c r="A209" i="31"/>
  <c r="A208" i="31"/>
  <c r="A207" i="31"/>
  <c r="A206" i="31"/>
  <c r="A205" i="31"/>
  <c r="A204" i="31"/>
  <c r="A203" i="31"/>
  <c r="A202" i="31"/>
  <c r="A201" i="31"/>
  <c r="A200" i="31"/>
  <c r="A199" i="31"/>
  <c r="A198" i="31"/>
  <c r="A197" i="31"/>
  <c r="A196" i="31"/>
  <c r="A195" i="31"/>
  <c r="A194" i="31"/>
  <c r="A193" i="31"/>
  <c r="A192" i="31"/>
  <c r="A191" i="31"/>
  <c r="A190" i="31"/>
  <c r="A189" i="31"/>
  <c r="A188" i="31"/>
  <c r="A187" i="31"/>
  <c r="A186" i="31"/>
  <c r="A185" i="31"/>
  <c r="A184" i="31"/>
  <c r="A183" i="31"/>
  <c r="A182" i="31"/>
  <c r="A181" i="31"/>
  <c r="A180" i="31"/>
  <c r="A179" i="31"/>
  <c r="A178" i="31"/>
  <c r="A177" i="31"/>
  <c r="A176" i="31"/>
  <c r="A175" i="31"/>
  <c r="A174" i="31"/>
  <c r="A173" i="31"/>
  <c r="A171" i="31"/>
  <c r="A170" i="31"/>
  <c r="A169" i="31"/>
  <c r="A168" i="31"/>
  <c r="A167" i="31"/>
  <c r="A166" i="31"/>
  <c r="A165" i="31"/>
  <c r="A164" i="31"/>
  <c r="A163" i="31"/>
  <c r="A162" i="31"/>
  <c r="A161" i="31"/>
  <c r="A160" i="31"/>
  <c r="A159" i="31"/>
  <c r="A158" i="31"/>
  <c r="A157" i="31"/>
  <c r="A156" i="31"/>
  <c r="A155" i="31"/>
  <c r="A154" i="31"/>
  <c r="A153" i="31"/>
  <c r="A151" i="31"/>
  <c r="A150" i="31"/>
  <c r="A149" i="31"/>
  <c r="A148" i="31"/>
  <c r="A147" i="31"/>
  <c r="A146" i="31"/>
  <c r="A145" i="31"/>
  <c r="A144" i="31"/>
  <c r="A143" i="31"/>
  <c r="A142" i="31"/>
  <c r="A141" i="31"/>
  <c r="A140" i="31"/>
  <c r="A139" i="31"/>
  <c r="A138" i="31"/>
  <c r="A137" i="31"/>
  <c r="A136" i="31"/>
  <c r="A135" i="31"/>
  <c r="A134" i="31"/>
  <c r="A133" i="31"/>
  <c r="A132" i="31"/>
  <c r="A131" i="31"/>
  <c r="A130" i="31"/>
  <c r="A129" i="31"/>
  <c r="A128" i="31"/>
  <c r="A127" i="31"/>
  <c r="A126" i="31"/>
  <c r="A125" i="31"/>
  <c r="A124" i="31"/>
  <c r="A123" i="31"/>
  <c r="A122" i="31"/>
  <c r="A121" i="31"/>
  <c r="A120" i="31"/>
  <c r="A119" i="31"/>
  <c r="A118" i="31"/>
  <c r="A117" i="31"/>
  <c r="A116" i="31"/>
  <c r="A115" i="31"/>
  <c r="A114" i="31"/>
  <c r="A113" i="31"/>
  <c r="A112" i="31"/>
  <c r="A111" i="31"/>
  <c r="A110" i="31"/>
  <c r="A109" i="31"/>
  <c r="A108" i="31"/>
  <c r="A107" i="31"/>
  <c r="A106" i="31"/>
  <c r="A105" i="31"/>
  <c r="A104" i="31"/>
  <c r="A103" i="31"/>
  <c r="A102" i="31"/>
  <c r="A101" i="31"/>
  <c r="A100" i="31"/>
  <c r="A99" i="31"/>
  <c r="A98" i="31"/>
  <c r="A97" i="31"/>
  <c r="A96" i="31"/>
  <c r="A95" i="31"/>
  <c r="A94" i="31"/>
  <c r="A93" i="31"/>
  <c r="A92" i="31"/>
  <c r="A91" i="31"/>
  <c r="A90" i="31"/>
  <c r="A89" i="31"/>
  <c r="A88" i="31"/>
  <c r="A87" i="31"/>
  <c r="A86" i="31"/>
  <c r="A85" i="31"/>
  <c r="A84" i="31"/>
  <c r="A83" i="31"/>
  <c r="A82" i="31"/>
  <c r="A81" i="31"/>
  <c r="A80" i="31"/>
  <c r="A79" i="31"/>
  <c r="A78" i="31"/>
  <c r="A77" i="31"/>
  <c r="A76" i="31"/>
  <c r="A75" i="31"/>
  <c r="A74" i="31"/>
  <c r="A73" i="31"/>
  <c r="A72" i="31"/>
  <c r="A71" i="31"/>
  <c r="A70" i="31"/>
  <c r="A69" i="31"/>
  <c r="A68" i="31"/>
  <c r="A67" i="31"/>
  <c r="A66" i="31"/>
  <c r="A65" i="31"/>
  <c r="A64" i="31"/>
  <c r="A63" i="31"/>
  <c r="A62" i="31"/>
  <c r="A61" i="31"/>
  <c r="A60" i="31"/>
  <c r="A59" i="31"/>
  <c r="A58" i="31"/>
  <c r="A57" i="31"/>
  <c r="A56" i="31"/>
  <c r="A55" i="31"/>
  <c r="A54" i="31"/>
  <c r="A53" i="31"/>
  <c r="A52" i="31"/>
  <c r="A51" i="31"/>
  <c r="A50" i="31"/>
  <c r="A49" i="31"/>
  <c r="A48" i="31"/>
  <c r="A47" i="31"/>
  <c r="A46" i="31"/>
  <c r="A45" i="31"/>
  <c r="A44" i="31"/>
  <c r="A43" i="31"/>
  <c r="A42" i="31"/>
  <c r="A41" i="31"/>
  <c r="A40" i="31"/>
  <c r="A39" i="31"/>
  <c r="A38" i="31"/>
  <c r="A37" i="31"/>
  <c r="A36" i="31"/>
  <c r="A35" i="31"/>
  <c r="A34" i="31"/>
  <c r="A33" i="31"/>
  <c r="A32" i="31"/>
  <c r="A31" i="31"/>
  <c r="A30" i="31"/>
  <c r="A29" i="31"/>
  <c r="A28" i="31"/>
  <c r="A27" i="31"/>
  <c r="A25" i="31"/>
  <c r="A24" i="31"/>
  <c r="A23" i="31"/>
  <c r="A22" i="31"/>
  <c r="A21" i="31"/>
  <c r="A20" i="31"/>
  <c r="A19" i="31"/>
  <c r="A18" i="31"/>
  <c r="A17" i="31"/>
  <c r="A16" i="31"/>
  <c r="A15" i="31"/>
  <c r="A14" i="31"/>
  <c r="A13" i="31"/>
  <c r="A12" i="31"/>
  <c r="A11" i="31"/>
  <c r="A9" i="31"/>
  <c r="C429" i="31"/>
  <c r="C428" i="31"/>
  <c r="C427" i="31"/>
  <c r="C406" i="31"/>
  <c r="C405" i="31"/>
  <c r="C404" i="31"/>
  <c r="C403" i="31"/>
  <c r="C401" i="31"/>
  <c r="C400" i="31"/>
  <c r="C399" i="31"/>
  <c r="C398" i="31"/>
  <c r="C397" i="31"/>
  <c r="C392" i="31"/>
  <c r="C391" i="31"/>
  <c r="C390" i="31"/>
  <c r="C389" i="31"/>
  <c r="C388" i="31"/>
  <c r="C387" i="31"/>
  <c r="C384" i="31"/>
  <c r="C383" i="31"/>
  <c r="C382" i="31"/>
  <c r="C381" i="31"/>
  <c r="C380" i="31"/>
  <c r="C379" i="31"/>
  <c r="C376" i="31"/>
  <c r="C375" i="31"/>
  <c r="C374" i="31"/>
  <c r="C373" i="31"/>
  <c r="C372" i="31"/>
  <c r="C371" i="31"/>
  <c r="C367" i="31"/>
  <c r="C366" i="31"/>
  <c r="C365" i="31"/>
  <c r="C364" i="31"/>
  <c r="C363" i="31"/>
  <c r="C362" i="31"/>
  <c r="C359" i="31"/>
  <c r="C358" i="31"/>
  <c r="C357" i="31"/>
  <c r="C356" i="31"/>
  <c r="C355" i="31"/>
  <c r="C354" i="31"/>
  <c r="C351" i="31"/>
  <c r="C350" i="31"/>
  <c r="C349" i="31"/>
  <c r="C348" i="31"/>
  <c r="C347" i="31"/>
  <c r="C341" i="31"/>
  <c r="C340" i="31"/>
  <c r="C339" i="31"/>
  <c r="C338" i="31"/>
  <c r="C337" i="31"/>
  <c r="C336" i="31"/>
  <c r="C332" i="31"/>
  <c r="C331" i="31"/>
  <c r="C330" i="31"/>
  <c r="C329" i="31"/>
  <c r="C328" i="31"/>
  <c r="C327" i="31"/>
  <c r="C326" i="31"/>
  <c r="C322" i="31"/>
  <c r="C321" i="31"/>
  <c r="C320" i="31"/>
  <c r="C319" i="31"/>
  <c r="C318" i="31"/>
  <c r="C317" i="31"/>
  <c r="C316" i="31"/>
  <c r="C312" i="31"/>
  <c r="C311" i="31"/>
  <c r="C310" i="31"/>
  <c r="C309" i="31"/>
  <c r="C308" i="31"/>
  <c r="C307" i="31"/>
  <c r="C303" i="31"/>
  <c r="C302" i="31"/>
  <c r="C301" i="31"/>
  <c r="C300" i="31"/>
  <c r="C299" i="31"/>
  <c r="C298" i="31"/>
  <c r="C294" i="31"/>
  <c r="C293" i="31"/>
  <c r="C292" i="31"/>
  <c r="C291" i="31"/>
  <c r="C287" i="31"/>
  <c r="C286" i="31"/>
  <c r="C282" i="31"/>
  <c r="C281" i="31"/>
  <c r="C280" i="31"/>
  <c r="C276" i="31"/>
  <c r="C275" i="31"/>
  <c r="C274" i="31"/>
  <c r="C273" i="31"/>
  <c r="C272" i="31"/>
  <c r="C271" i="31"/>
  <c r="C267" i="31"/>
  <c r="C266" i="31"/>
  <c r="C265" i="31"/>
  <c r="C264" i="31"/>
  <c r="C263" i="31"/>
  <c r="C262" i="31"/>
  <c r="C261" i="31"/>
  <c r="C257" i="31"/>
  <c r="C256" i="31"/>
  <c r="C255" i="31"/>
  <c r="C254" i="31"/>
  <c r="C251" i="31"/>
  <c r="C250" i="31"/>
  <c r="C249" i="31"/>
  <c r="C248" i="31"/>
  <c r="C247" i="31"/>
  <c r="C246" i="31"/>
  <c r="C242" i="31"/>
  <c r="C241" i="31"/>
  <c r="C240" i="31"/>
  <c r="C239" i="31"/>
  <c r="C238" i="31"/>
  <c r="C237" i="31"/>
  <c r="C233" i="31"/>
  <c r="C232" i="31"/>
  <c r="C231" i="31"/>
  <c r="C230" i="31"/>
  <c r="C229" i="31"/>
  <c r="C228" i="31"/>
  <c r="C224" i="31"/>
  <c r="C223" i="31"/>
  <c r="C222" i="31"/>
  <c r="C221" i="31"/>
  <c r="C220" i="31"/>
  <c r="C219" i="31"/>
  <c r="C215" i="31"/>
  <c r="C214" i="31"/>
  <c r="C213" i="31"/>
  <c r="C212" i="31"/>
  <c r="C211" i="31"/>
  <c r="C207" i="31"/>
  <c r="C206" i="31"/>
  <c r="C205" i="31"/>
  <c r="C204" i="31"/>
  <c r="C203" i="31"/>
  <c r="C202" i="31"/>
  <c r="C198" i="31"/>
  <c r="C197" i="31"/>
  <c r="C196" i="31"/>
  <c r="C193" i="31"/>
  <c r="C192" i="31"/>
  <c r="C191" i="31"/>
  <c r="C188" i="31"/>
  <c r="C187" i="31"/>
  <c r="C186" i="31"/>
  <c r="C183" i="31"/>
  <c r="C182" i="31"/>
  <c r="C181" i="31"/>
  <c r="C178" i="31"/>
  <c r="C177" i="31"/>
  <c r="C176" i="31"/>
  <c r="C171" i="31"/>
  <c r="C170" i="31"/>
  <c r="C169" i="31"/>
  <c r="C168" i="31"/>
  <c r="C165" i="31"/>
  <c r="C164" i="31"/>
  <c r="C163" i="31"/>
  <c r="C162" i="31"/>
  <c r="C159" i="31"/>
  <c r="C158" i="31"/>
  <c r="C157" i="31"/>
  <c r="C156" i="31"/>
  <c r="C151" i="31"/>
  <c r="C150" i="31"/>
  <c r="C149" i="31"/>
  <c r="C148" i="31"/>
  <c r="C145" i="31"/>
  <c r="C144" i="31"/>
  <c r="C143" i="31"/>
  <c r="C140" i="31"/>
  <c r="C139" i="31"/>
  <c r="C138" i="31"/>
  <c r="C137" i="31"/>
  <c r="C134" i="31"/>
  <c r="C133" i="31"/>
  <c r="C132" i="31"/>
  <c r="C131" i="31"/>
  <c r="C128" i="31"/>
  <c r="C127" i="31"/>
  <c r="C126" i="31"/>
  <c r="C125" i="31"/>
  <c r="C122" i="31"/>
  <c r="C121" i="31"/>
  <c r="C120" i="31"/>
  <c r="C119" i="31"/>
  <c r="C116" i="31"/>
  <c r="C115" i="31"/>
  <c r="C114" i="31"/>
  <c r="C113" i="31"/>
  <c r="C110" i="31"/>
  <c r="C109" i="31"/>
  <c r="C108" i="31"/>
  <c r="C107" i="31"/>
  <c r="C104" i="31"/>
  <c r="C103" i="31"/>
  <c r="C102" i="31"/>
  <c r="C101" i="31"/>
  <c r="C98" i="31"/>
  <c r="C97" i="31"/>
  <c r="C96" i="31"/>
  <c r="C95" i="31"/>
  <c r="C92" i="31"/>
  <c r="C91" i="31"/>
  <c r="C90" i="31"/>
  <c r="C89" i="31"/>
  <c r="C86" i="31"/>
  <c r="C85" i="31"/>
  <c r="C84" i="31"/>
  <c r="C83" i="31"/>
  <c r="C80" i="31"/>
  <c r="C79" i="31"/>
  <c r="C78" i="31"/>
  <c r="C77" i="31"/>
  <c r="C74" i="31"/>
  <c r="C73" i="31"/>
  <c r="C72" i="31"/>
  <c r="C71" i="31"/>
  <c r="C68" i="31"/>
  <c r="C67" i="31"/>
  <c r="C66" i="31"/>
  <c r="C65" i="31"/>
  <c r="C62" i="31"/>
  <c r="C61" i="31"/>
  <c r="C60" i="31"/>
  <c r="C59" i="31"/>
  <c r="C56" i="31"/>
  <c r="C55" i="31"/>
  <c r="C54" i="31"/>
  <c r="C51" i="31"/>
  <c r="C50" i="31"/>
  <c r="C47" i="31"/>
  <c r="C46" i="31"/>
  <c r="C45" i="31"/>
  <c r="C42" i="31"/>
  <c r="C41" i="31"/>
  <c r="C40" i="31"/>
  <c r="C37" i="31"/>
  <c r="C36" i="31"/>
  <c r="C35" i="31"/>
  <c r="C32" i="31"/>
  <c r="C31" i="31"/>
  <c r="C30" i="31"/>
  <c r="C25" i="31"/>
  <c r="C24" i="31"/>
  <c r="C21" i="31"/>
  <c r="C20" i="31"/>
  <c r="C19" i="31"/>
  <c r="C16" i="31"/>
  <c r="C15" i="31"/>
  <c r="C14" i="31"/>
  <c r="C425" i="31"/>
  <c r="C426" i="31"/>
  <c r="C408" i="31"/>
  <c r="C409" i="31"/>
  <c r="C395" i="31"/>
  <c r="C396" i="31"/>
  <c r="C393" i="31"/>
  <c r="C394" i="31"/>
  <c r="C385" i="31"/>
  <c r="C386" i="31"/>
  <c r="C377" i="31"/>
  <c r="C378" i="31"/>
  <c r="C368" i="31"/>
  <c r="C369" i="31"/>
  <c r="C370" i="31"/>
  <c r="C360" i="31"/>
  <c r="C361" i="31"/>
  <c r="C352" i="31"/>
  <c r="C353" i="31"/>
  <c r="C343" i="31"/>
  <c r="C344" i="31"/>
  <c r="C345" i="31"/>
  <c r="C346" i="31"/>
  <c r="C333" i="31"/>
  <c r="C334" i="31"/>
  <c r="C335" i="31"/>
  <c r="C323" i="31"/>
  <c r="C324" i="31"/>
  <c r="C325" i="31"/>
  <c r="C313" i="31"/>
  <c r="C314" i="31"/>
  <c r="C315" i="31"/>
  <c r="C304" i="31"/>
  <c r="C305" i="31"/>
  <c r="C306" i="31"/>
  <c r="C295" i="31"/>
  <c r="C296" i="31"/>
  <c r="C297" i="31"/>
  <c r="C288" i="31"/>
  <c r="C289" i="31"/>
  <c r="C290" i="31"/>
  <c r="C283" i="31"/>
  <c r="C284" i="31"/>
  <c r="C285" i="31"/>
  <c r="C277" i="31"/>
  <c r="C278" i="31"/>
  <c r="C279" i="31"/>
  <c r="C268" i="31"/>
  <c r="C269" i="31"/>
  <c r="C270" i="31"/>
  <c r="C258" i="31"/>
  <c r="C259" i="31"/>
  <c r="C260" i="31"/>
  <c r="C252" i="31"/>
  <c r="C253" i="31"/>
  <c r="C243" i="31"/>
  <c r="C244" i="31"/>
  <c r="C245" i="31"/>
  <c r="C234" i="31"/>
  <c r="C235" i="31"/>
  <c r="C236" i="31"/>
  <c r="C225" i="31"/>
  <c r="C226" i="31"/>
  <c r="C227" i="31"/>
  <c r="C216" i="31"/>
  <c r="C217" i="31"/>
  <c r="C218" i="31"/>
  <c r="C208" i="31"/>
  <c r="C209" i="31"/>
  <c r="C210" i="31"/>
  <c r="C199" i="31"/>
  <c r="C200" i="31"/>
  <c r="C201" i="31"/>
  <c r="C194" i="31"/>
  <c r="C195" i="31"/>
  <c r="C189" i="31"/>
  <c r="C190" i="31"/>
  <c r="C184" i="31"/>
  <c r="C185" i="31"/>
  <c r="C179" i="31"/>
  <c r="C180" i="31"/>
  <c r="C173" i="31"/>
  <c r="C174" i="31"/>
  <c r="C175" i="31"/>
  <c r="C166" i="31"/>
  <c r="C167" i="31"/>
  <c r="C160" i="31"/>
  <c r="C161" i="31"/>
  <c r="C153" i="31"/>
  <c r="C154" i="31"/>
  <c r="C155" i="31"/>
  <c r="C146" i="31"/>
  <c r="C147" i="31"/>
  <c r="C141" i="31"/>
  <c r="C142" i="31"/>
  <c r="C135" i="31"/>
  <c r="C136" i="31"/>
  <c r="C129" i="31"/>
  <c r="C130" i="31"/>
  <c r="C123" i="31"/>
  <c r="C124" i="31"/>
  <c r="C117" i="31"/>
  <c r="C118" i="31"/>
  <c r="C111" i="31"/>
  <c r="C112" i="31"/>
  <c r="C105" i="31"/>
  <c r="C106" i="31"/>
  <c r="C99" i="31"/>
  <c r="C100" i="31"/>
  <c r="C93" i="31"/>
  <c r="C94" i="31"/>
  <c r="C87" i="31"/>
  <c r="C88" i="31"/>
  <c r="C81" i="31"/>
  <c r="C82" i="31"/>
  <c r="C75" i="31"/>
  <c r="C76" i="31"/>
  <c r="C69" i="31"/>
  <c r="C70" i="31"/>
  <c r="C63" i="31"/>
  <c r="C64" i="31"/>
  <c r="C57" i="31"/>
  <c r="C58" i="31"/>
  <c r="C52" i="31"/>
  <c r="C53" i="31"/>
  <c r="C48" i="31"/>
  <c r="C49" i="31"/>
  <c r="C43" i="31"/>
  <c r="C44" i="31"/>
  <c r="C38" i="31"/>
  <c r="C39" i="31"/>
  <c r="C33" i="31"/>
  <c r="C34" i="31"/>
  <c r="C27" i="31"/>
  <c r="C28" i="31"/>
  <c r="C29" i="31"/>
  <c r="C22" i="31"/>
  <c r="C23" i="31"/>
  <c r="C17" i="31"/>
  <c r="C18" i="31"/>
  <c r="C9" i="31"/>
  <c r="C11" i="31"/>
  <c r="C12" i="31"/>
  <c r="C13" i="31"/>
  <c r="I1152" i="37"/>
  <c r="I1153" i="37"/>
  <c r="I1154" i="37"/>
  <c r="I1155" i="37"/>
  <c r="I1156" i="37"/>
  <c r="I1158" i="37"/>
  <c r="I1159" i="37"/>
  <c r="I1160" i="37"/>
  <c r="I1161" i="37"/>
  <c r="I1162" i="37"/>
  <c r="I1163" i="37"/>
  <c r="I1164" i="37"/>
  <c r="I1165" i="37"/>
  <c r="I1166" i="37"/>
  <c r="I1168" i="37"/>
  <c r="I1169" i="37"/>
  <c r="B1150" i="37"/>
  <c r="B1149" i="37"/>
  <c r="I1098" i="37"/>
  <c r="I1099" i="37"/>
  <c r="I1100" i="37"/>
  <c r="I1101" i="37"/>
  <c r="I1102" i="37"/>
  <c r="I1103" i="37"/>
  <c r="I1104" i="37"/>
  <c r="I1105" i="37"/>
  <c r="I1106" i="37"/>
  <c r="I1107" i="37"/>
  <c r="I1108" i="37"/>
  <c r="I1109" i="37"/>
  <c r="I1110" i="37"/>
  <c r="I1111" i="37"/>
  <c r="I1112" i="37"/>
  <c r="I1113" i="37"/>
  <c r="I1114" i="37"/>
  <c r="I1115" i="37"/>
  <c r="I1116" i="37"/>
  <c r="I1117" i="37"/>
  <c r="I1118" i="37"/>
  <c r="I1119" i="37"/>
  <c r="I1120" i="37"/>
  <c r="I1121" i="37"/>
  <c r="I1122" i="37"/>
  <c r="I1123" i="37"/>
  <c r="I1124" i="37"/>
  <c r="I1125" i="37"/>
  <c r="I1126" i="37"/>
  <c r="I1127" i="37"/>
  <c r="I1128" i="37"/>
  <c r="I1129" i="37"/>
  <c r="I1131" i="37"/>
  <c r="I1132" i="37"/>
  <c r="I1133" i="37"/>
  <c r="I1134" i="37"/>
  <c r="I1135" i="37"/>
  <c r="I1137" i="37"/>
  <c r="I1138" i="37"/>
  <c r="I1139" i="37"/>
  <c r="I1140" i="37"/>
  <c r="I1141" i="37"/>
  <c r="I1142" i="37"/>
  <c r="I1143" i="37"/>
  <c r="I1144" i="37"/>
  <c r="I1145" i="37"/>
  <c r="I1147" i="37"/>
  <c r="B1096" i="37"/>
  <c r="B1095" i="37"/>
  <c r="I1151" i="37" l="1"/>
  <c r="D804" i="31" s="1"/>
  <c r="I1167" i="37"/>
  <c r="D806" i="31" s="1"/>
  <c r="I1157" i="37"/>
  <c r="D805" i="31" s="1"/>
  <c r="I1136" i="37"/>
  <c r="D799" i="31" s="1"/>
  <c r="I1146" i="37"/>
  <c r="D800" i="31" s="1"/>
  <c r="I1097" i="37"/>
  <c r="D797" i="31" s="1"/>
  <c r="I1130" i="37"/>
  <c r="D798" i="31" s="1"/>
  <c r="I1150" i="37" l="1"/>
  <c r="I1096" i="37"/>
  <c r="I1095" i="37" l="1"/>
  <c r="D795" i="31" s="1"/>
  <c r="D796" i="31"/>
  <c r="I1149" i="37"/>
  <c r="D802" i="31" s="1"/>
  <c r="D803" i="31"/>
  <c r="I1059" i="37"/>
  <c r="I1060" i="37"/>
  <c r="I1061" i="37"/>
  <c r="I1062" i="37"/>
  <c r="I1063" i="37"/>
  <c r="I1064" i="37"/>
  <c r="I1065" i="37"/>
  <c r="I1067" i="37"/>
  <c r="I1068" i="37"/>
  <c r="I1069" i="37"/>
  <c r="I1070" i="37"/>
  <c r="I1071" i="37"/>
  <c r="I1072" i="37"/>
  <c r="I1073" i="37"/>
  <c r="I1074" i="37"/>
  <c r="I1075" i="37"/>
  <c r="I1076" i="37"/>
  <c r="I1077" i="37"/>
  <c r="I1078" i="37"/>
  <c r="I1079" i="37"/>
  <c r="I1080" i="37"/>
  <c r="I1081" i="37"/>
  <c r="I1082" i="37"/>
  <c r="I1083" i="37"/>
  <c r="I1084" i="37"/>
  <c r="I1085" i="37"/>
  <c r="I1086" i="37"/>
  <c r="I1087" i="37"/>
  <c r="I1088" i="37"/>
  <c r="I1089" i="37"/>
  <c r="I1091" i="37"/>
  <c r="I1092" i="37"/>
  <c r="I1093" i="37"/>
  <c r="B1057" i="37"/>
  <c r="I962" i="37"/>
  <c r="I963" i="37"/>
  <c r="I964" i="37"/>
  <c r="I965" i="37"/>
  <c r="I966" i="37"/>
  <c r="I967" i="37"/>
  <c r="I968" i="37"/>
  <c r="I969" i="37"/>
  <c r="I970" i="37"/>
  <c r="I971" i="37"/>
  <c r="I972" i="37"/>
  <c r="I973" i="37"/>
  <c r="I974" i="37"/>
  <c r="I975" i="37"/>
  <c r="I976" i="37"/>
  <c r="I977" i="37"/>
  <c r="I978" i="37"/>
  <c r="I979" i="37"/>
  <c r="I980" i="37"/>
  <c r="I981" i="37"/>
  <c r="I982" i="37"/>
  <c r="I983" i="37"/>
  <c r="I985" i="37"/>
  <c r="I986" i="37"/>
  <c r="I987" i="37"/>
  <c r="I988" i="37"/>
  <c r="I989" i="37"/>
  <c r="I990" i="37"/>
  <c r="I991" i="37"/>
  <c r="I992" i="37"/>
  <c r="I993" i="37"/>
  <c r="I994" i="37"/>
  <c r="I995" i="37"/>
  <c r="I996" i="37"/>
  <c r="I997" i="37"/>
  <c r="I998" i="37"/>
  <c r="I999" i="37"/>
  <c r="I1000" i="37"/>
  <c r="I1001" i="37"/>
  <c r="I1002" i="37"/>
  <c r="I1003" i="37"/>
  <c r="I1004" i="37"/>
  <c r="I1005" i="37"/>
  <c r="I1006" i="37"/>
  <c r="I1007" i="37"/>
  <c r="I1008" i="37"/>
  <c r="I1009" i="37"/>
  <c r="I1010" i="37"/>
  <c r="I1011" i="37"/>
  <c r="I1012" i="37"/>
  <c r="I1013" i="37"/>
  <c r="I1014" i="37"/>
  <c r="I1015" i="37"/>
  <c r="I1016" i="37"/>
  <c r="I1017" i="37"/>
  <c r="I1018" i="37"/>
  <c r="I1019" i="37"/>
  <c r="I1020" i="37"/>
  <c r="I1021" i="37"/>
  <c r="I1022" i="37"/>
  <c r="I1023" i="37"/>
  <c r="I1024" i="37"/>
  <c r="I1025" i="37"/>
  <c r="I1026" i="37"/>
  <c r="I1027" i="37"/>
  <c r="I1028" i="37"/>
  <c r="I1029" i="37"/>
  <c r="I1030" i="37"/>
  <c r="I1031" i="37"/>
  <c r="I1032" i="37"/>
  <c r="I1033" i="37"/>
  <c r="I1034" i="37"/>
  <c r="I1035" i="37"/>
  <c r="I1036" i="37"/>
  <c r="I1037" i="37"/>
  <c r="I1038" i="37"/>
  <c r="I1039" i="37"/>
  <c r="I1040" i="37"/>
  <c r="I1041" i="37"/>
  <c r="I1042" i="37"/>
  <c r="I1044" i="37"/>
  <c r="I1045" i="37"/>
  <c r="I1046" i="37"/>
  <c r="I1047" i="37"/>
  <c r="I1048" i="37"/>
  <c r="I1049" i="37"/>
  <c r="I1050" i="37"/>
  <c r="I1051" i="37"/>
  <c r="I1053" i="37"/>
  <c r="I1054" i="37"/>
  <c r="I1055" i="37"/>
  <c r="I1056" i="37"/>
  <c r="B960" i="37"/>
  <c r="I956" i="37"/>
  <c r="I944" i="37"/>
  <c r="I939" i="37"/>
  <c r="I937" i="37"/>
  <c r="I938" i="37"/>
  <c r="I940" i="37"/>
  <c r="I941" i="37"/>
  <c r="I942" i="37"/>
  <c r="I945" i="37"/>
  <c r="I946" i="37"/>
  <c r="I947" i="37"/>
  <c r="I948" i="37"/>
  <c r="I949" i="37"/>
  <c r="I950" i="37"/>
  <c r="I951" i="37"/>
  <c r="I952" i="37"/>
  <c r="I953" i="37"/>
  <c r="I954" i="37"/>
  <c r="I958" i="37"/>
  <c r="I959" i="37"/>
  <c r="I909" i="37"/>
  <c r="I910" i="37"/>
  <c r="I911" i="37"/>
  <c r="I912" i="37"/>
  <c r="I913" i="37"/>
  <c r="I915" i="37"/>
  <c r="I916" i="37"/>
  <c r="I917" i="37"/>
  <c r="I918" i="37"/>
  <c r="I919" i="37"/>
  <c r="I920" i="37"/>
  <c r="I921" i="37"/>
  <c r="I922" i="37"/>
  <c r="I923" i="37"/>
  <c r="I924" i="37"/>
  <c r="I925" i="37"/>
  <c r="I926" i="37"/>
  <c r="I927" i="37"/>
  <c r="I928" i="37"/>
  <c r="I929" i="37"/>
  <c r="I931" i="37"/>
  <c r="I933" i="37"/>
  <c r="I934" i="37"/>
  <c r="I908" i="37"/>
  <c r="B905" i="37"/>
  <c r="B904" i="37"/>
  <c r="I1058" i="37" l="1"/>
  <c r="D791" i="31" s="1"/>
  <c r="I1066" i="37"/>
  <c r="D792" i="31" s="1"/>
  <c r="I1090" i="37"/>
  <c r="D793" i="31" s="1"/>
  <c r="I961" i="37"/>
  <c r="D786" i="31" s="1"/>
  <c r="I1052" i="37"/>
  <c r="D789" i="31" s="1"/>
  <c r="I1043" i="37"/>
  <c r="D788" i="31" s="1"/>
  <c r="I984" i="37"/>
  <c r="D787" i="31" s="1"/>
  <c r="I936" i="37"/>
  <c r="D782" i="31" s="1"/>
  <c r="I943" i="37"/>
  <c r="D783" i="31" s="1"/>
  <c r="I955" i="37"/>
  <c r="D784" i="31" s="1"/>
  <c r="I930" i="37"/>
  <c r="D780" i="31" s="1"/>
  <c r="I914" i="37"/>
  <c r="D779" i="31" s="1"/>
  <c r="I907" i="37"/>
  <c r="D778" i="31" s="1"/>
  <c r="I1057" i="37" l="1"/>
  <c r="D790" i="31" s="1"/>
  <c r="I960" i="37"/>
  <c r="D785" i="31" s="1"/>
  <c r="I935" i="37"/>
  <c r="D781" i="31" s="1"/>
  <c r="I906" i="37"/>
  <c r="D777" i="31" s="1"/>
  <c r="I905" i="37" l="1"/>
  <c r="I904" i="37" l="1"/>
  <c r="D775" i="31" s="1"/>
  <c r="D776" i="31"/>
  <c r="I831" i="37"/>
  <c r="I832" i="37"/>
  <c r="I833" i="37"/>
  <c r="I835" i="37"/>
  <c r="I838" i="37"/>
  <c r="I839" i="37"/>
  <c r="I841" i="37"/>
  <c r="I843" i="37"/>
  <c r="I845" i="37"/>
  <c r="I847" i="37"/>
  <c r="I848" i="37"/>
  <c r="I849" i="37"/>
  <c r="I850" i="37"/>
  <c r="I853" i="37"/>
  <c r="I855" i="37"/>
  <c r="I856" i="37"/>
  <c r="I857" i="37"/>
  <c r="I858" i="37"/>
  <c r="I859" i="37"/>
  <c r="I860" i="37"/>
  <c r="I862" i="37"/>
  <c r="I863" i="37"/>
  <c r="I864" i="37"/>
  <c r="I865" i="37"/>
  <c r="I866" i="37"/>
  <c r="I869" i="37"/>
  <c r="I870" i="37"/>
  <c r="I871" i="37"/>
  <c r="I872" i="37"/>
  <c r="I873" i="37"/>
  <c r="I874" i="37"/>
  <c r="I876" i="37"/>
  <c r="I877" i="37"/>
  <c r="I878" i="37"/>
  <c r="I879" i="37"/>
  <c r="I880" i="37"/>
  <c r="I881" i="37"/>
  <c r="I883" i="37"/>
  <c r="I884" i="37"/>
  <c r="I885" i="37"/>
  <c r="I886" i="37"/>
  <c r="I887" i="37"/>
  <c r="I888" i="37"/>
  <c r="I890" i="37"/>
  <c r="I891" i="37"/>
  <c r="I892" i="37"/>
  <c r="I893" i="37"/>
  <c r="I895" i="37"/>
  <c r="I896" i="37"/>
  <c r="I897" i="37"/>
  <c r="I898" i="37"/>
  <c r="I901" i="37"/>
  <c r="I902" i="37"/>
  <c r="B828" i="37"/>
  <c r="I724" i="37"/>
  <c r="I725" i="37"/>
  <c r="I726" i="37"/>
  <c r="I727" i="37"/>
  <c r="I729" i="37"/>
  <c r="I730" i="37"/>
  <c r="I731" i="37"/>
  <c r="I732" i="37"/>
  <c r="I735" i="37"/>
  <c r="I736" i="37"/>
  <c r="I737" i="37"/>
  <c r="I738" i="37"/>
  <c r="I739" i="37"/>
  <c r="I741" i="37"/>
  <c r="I743" i="37"/>
  <c r="I744" i="37"/>
  <c r="I745" i="37"/>
  <c r="I746" i="37"/>
  <c r="I749" i="37"/>
  <c r="I750" i="37"/>
  <c r="I751" i="37"/>
  <c r="I752" i="37"/>
  <c r="I753" i="37"/>
  <c r="I754" i="37"/>
  <c r="I756" i="37"/>
  <c r="I757" i="37"/>
  <c r="I758" i="37"/>
  <c r="I759" i="37"/>
  <c r="I760" i="37"/>
  <c r="I761" i="37"/>
  <c r="I762" i="37"/>
  <c r="I763" i="37"/>
  <c r="I764" i="37"/>
  <c r="I765" i="37"/>
  <c r="I766" i="37"/>
  <c r="I767" i="37"/>
  <c r="I768" i="37"/>
  <c r="I769" i="37"/>
  <c r="I770" i="37"/>
  <c r="I771" i="37"/>
  <c r="I772" i="37"/>
  <c r="I773" i="37"/>
  <c r="I774" i="37"/>
  <c r="I775" i="37"/>
  <c r="I776" i="37"/>
  <c r="I777" i="37"/>
  <c r="I778" i="37"/>
  <c r="I779" i="37"/>
  <c r="I780" i="37"/>
  <c r="I781" i="37"/>
  <c r="I782" i="37"/>
  <c r="I783" i="37"/>
  <c r="I784" i="37"/>
  <c r="I785" i="37"/>
  <c r="I786" i="37"/>
  <c r="I787" i="37"/>
  <c r="I788" i="37"/>
  <c r="I789" i="37"/>
  <c r="I791" i="37"/>
  <c r="I792" i="37"/>
  <c r="I793" i="37"/>
  <c r="I794" i="37"/>
  <c r="I795" i="37"/>
  <c r="I796" i="37"/>
  <c r="I797" i="37"/>
  <c r="I798" i="37"/>
  <c r="I799" i="37"/>
  <c r="I800" i="37"/>
  <c r="I801" i="37"/>
  <c r="I802" i="37"/>
  <c r="I803" i="37"/>
  <c r="I804" i="37"/>
  <c r="I805" i="37"/>
  <c r="I806" i="37"/>
  <c r="I807" i="37"/>
  <c r="I808" i="37"/>
  <c r="I809" i="37"/>
  <c r="I810" i="37"/>
  <c r="I811" i="37"/>
  <c r="I812" i="37"/>
  <c r="I813" i="37"/>
  <c r="I814" i="37"/>
  <c r="I815" i="37"/>
  <c r="I816" i="37"/>
  <c r="I817" i="37"/>
  <c r="I818" i="37"/>
  <c r="I819" i="37"/>
  <c r="I820" i="37"/>
  <c r="I821" i="37"/>
  <c r="I822" i="37"/>
  <c r="I823" i="37"/>
  <c r="I824" i="37"/>
  <c r="I825" i="37"/>
  <c r="I826" i="37"/>
  <c r="I827" i="37"/>
  <c r="B721" i="37"/>
  <c r="I689" i="37"/>
  <c r="I690" i="37"/>
  <c r="I691" i="37"/>
  <c r="I692" i="37"/>
  <c r="I694" i="37"/>
  <c r="I695" i="37"/>
  <c r="I696" i="37"/>
  <c r="I697" i="37"/>
  <c r="I698" i="37"/>
  <c r="I699" i="37"/>
  <c r="I700" i="37"/>
  <c r="I701" i="37"/>
  <c r="I702" i="37"/>
  <c r="I703" i="37"/>
  <c r="I704" i="37"/>
  <c r="I705" i="37"/>
  <c r="I706" i="37"/>
  <c r="I707" i="37"/>
  <c r="I708" i="37"/>
  <c r="I709" i="37"/>
  <c r="I710" i="37"/>
  <c r="I711" i="37"/>
  <c r="I712" i="37"/>
  <c r="I713" i="37"/>
  <c r="I714" i="37"/>
  <c r="I715" i="37"/>
  <c r="I716" i="37"/>
  <c r="I717" i="37"/>
  <c r="I718" i="37"/>
  <c r="I719" i="37"/>
  <c r="I720" i="37"/>
  <c r="B687" i="37"/>
  <c r="I829" i="37" l="1"/>
  <c r="D769" i="31" s="1"/>
  <c r="I851" i="37"/>
  <c r="D771" i="31" s="1"/>
  <c r="I836" i="37"/>
  <c r="D770" i="31" s="1"/>
  <c r="I867" i="37"/>
  <c r="D772" i="31" s="1"/>
  <c r="I899" i="37"/>
  <c r="D773" i="31" s="1"/>
  <c r="I733" i="37"/>
  <c r="D766" i="31" s="1"/>
  <c r="I722" i="37"/>
  <c r="I747" i="37"/>
  <c r="D767" i="31" s="1"/>
  <c r="I693" i="37"/>
  <c r="D763" i="31" s="1"/>
  <c r="I688" i="37"/>
  <c r="D759" i="31"/>
  <c r="D760" i="31"/>
  <c r="B553" i="37"/>
  <c r="B484" i="37"/>
  <c r="D762" i="31" l="1"/>
  <c r="I687" i="37"/>
  <c r="D761" i="31" s="1"/>
  <c r="D765" i="31"/>
  <c r="I721" i="37"/>
  <c r="D764" i="31" s="1"/>
  <c r="D758" i="31"/>
  <c r="I643" i="37"/>
  <c r="D757" i="31" s="1"/>
  <c r="I828" i="37"/>
  <c r="D768" i="31" s="1"/>
  <c r="D755" i="31"/>
  <c r="D756" i="31"/>
  <c r="D752" i="31"/>
  <c r="D751" i="31"/>
  <c r="D747" i="31"/>
  <c r="D746" i="31"/>
  <c r="D743" i="31"/>
  <c r="D742" i="31"/>
  <c r="D741" i="31"/>
  <c r="D740" i="31"/>
  <c r="D739" i="31"/>
  <c r="D736" i="31"/>
  <c r="D735" i="31"/>
  <c r="D737" i="31"/>
  <c r="D734" i="31"/>
  <c r="B287" i="37"/>
  <c r="I244" i="37"/>
  <c r="I245" i="37"/>
  <c r="I248" i="37"/>
  <c r="I249" i="37"/>
  <c r="I250" i="37"/>
  <c r="I251" i="37"/>
  <c r="I252" i="37"/>
  <c r="I253" i="37"/>
  <c r="I254" i="37"/>
  <c r="I255" i="37"/>
  <c r="I256" i="37"/>
  <c r="I257" i="37"/>
  <c r="I258" i="37"/>
  <c r="I259" i="37"/>
  <c r="I260" i="37"/>
  <c r="I261" i="37"/>
  <c r="I262" i="37"/>
  <c r="I263" i="37"/>
  <c r="I264" i="37"/>
  <c r="I265" i="37"/>
  <c r="I267" i="37"/>
  <c r="I268" i="37"/>
  <c r="I269" i="37"/>
  <c r="I270" i="37"/>
  <c r="I271" i="37"/>
  <c r="I273" i="37"/>
  <c r="I274" i="37"/>
  <c r="I275" i="37"/>
  <c r="I277" i="37"/>
  <c r="I278" i="37"/>
  <c r="I279" i="37"/>
  <c r="I280" i="37"/>
  <c r="I281" i="37"/>
  <c r="I282" i="37"/>
  <c r="I283" i="37"/>
  <c r="I284" i="37"/>
  <c r="I285" i="37"/>
  <c r="I286" i="37"/>
  <c r="B241" i="37"/>
  <c r="I124" i="37"/>
  <c r="I125" i="37"/>
  <c r="I126" i="37"/>
  <c r="I128" i="37"/>
  <c r="I129" i="37"/>
  <c r="I130" i="37"/>
  <c r="I131" i="37"/>
  <c r="I132" i="37"/>
  <c r="I133" i="37"/>
  <c r="I134" i="37"/>
  <c r="I135" i="37"/>
  <c r="I136" i="37"/>
  <c r="I137" i="37"/>
  <c r="I138" i="37"/>
  <c r="I139" i="37"/>
  <c r="I140" i="37"/>
  <c r="I141" i="37"/>
  <c r="I142" i="37"/>
  <c r="I143" i="37"/>
  <c r="I144" i="37"/>
  <c r="I145" i="37"/>
  <c r="I146" i="37"/>
  <c r="I147" i="37"/>
  <c r="I148" i="37"/>
  <c r="I149" i="37"/>
  <c r="I152" i="37"/>
  <c r="I153" i="37"/>
  <c r="I154" i="37"/>
  <c r="I155" i="37"/>
  <c r="I156" i="37"/>
  <c r="I158" i="37"/>
  <c r="I160" i="37"/>
  <c r="I163" i="37"/>
  <c r="I164" i="37"/>
  <c r="I165" i="37"/>
  <c r="I166" i="37"/>
  <c r="I167" i="37"/>
  <c r="I169" i="37"/>
  <c r="I170" i="37"/>
  <c r="I171" i="37"/>
  <c r="I175" i="37"/>
  <c r="I176" i="37"/>
  <c r="I177" i="37"/>
  <c r="I179" i="37"/>
  <c r="I180" i="37"/>
  <c r="I181" i="37"/>
  <c r="I183" i="37"/>
  <c r="I185" i="37"/>
  <c r="I186" i="37"/>
  <c r="I187" i="37"/>
  <c r="I188" i="37"/>
  <c r="I191" i="37"/>
  <c r="I192" i="37"/>
  <c r="I194" i="37"/>
  <c r="I195" i="37"/>
  <c r="I197" i="37"/>
  <c r="I198" i="37"/>
  <c r="I201" i="37"/>
  <c r="I202" i="37"/>
  <c r="B120" i="37"/>
  <c r="I48" i="37"/>
  <c r="I49" i="37"/>
  <c r="I51" i="37"/>
  <c r="I52" i="37"/>
  <c r="I53" i="37"/>
  <c r="I54" i="37"/>
  <c r="I55" i="37"/>
  <c r="I56" i="37"/>
  <c r="I57" i="37"/>
  <c r="I58" i="37"/>
  <c r="I59" i="37"/>
  <c r="I60" i="37"/>
  <c r="I61" i="37"/>
  <c r="I62" i="37"/>
  <c r="I63" i="37"/>
  <c r="I64" i="37"/>
  <c r="I65" i="37"/>
  <c r="I68" i="37"/>
  <c r="I69" i="37"/>
  <c r="I70" i="37"/>
  <c r="I71" i="37"/>
  <c r="I72" i="37"/>
  <c r="I74" i="37"/>
  <c r="I76" i="37"/>
  <c r="I77" i="37"/>
  <c r="I79" i="37"/>
  <c r="I80" i="37"/>
  <c r="I81" i="37"/>
  <c r="I82" i="37"/>
  <c r="I83" i="37"/>
  <c r="I85" i="37"/>
  <c r="I86" i="37"/>
  <c r="I87" i="37"/>
  <c r="I90" i="37"/>
  <c r="I91" i="37"/>
  <c r="I92" i="37"/>
  <c r="I93" i="37"/>
  <c r="I94" i="37"/>
  <c r="I96" i="37"/>
  <c r="I97" i="37"/>
  <c r="I98" i="37"/>
  <c r="I99" i="37"/>
  <c r="I100" i="37"/>
  <c r="I102" i="37"/>
  <c r="I103" i="37"/>
  <c r="I105" i="37"/>
  <c r="I106" i="37"/>
  <c r="I107" i="37"/>
  <c r="I110" i="37"/>
  <c r="I111" i="37"/>
  <c r="I114" i="37"/>
  <c r="I115" i="37"/>
  <c r="I118" i="37"/>
  <c r="I119" i="37"/>
  <c r="I47" i="37"/>
  <c r="B44" i="37"/>
  <c r="B43" i="37"/>
  <c r="I14" i="37"/>
  <c r="I15" i="37"/>
  <c r="I16" i="37"/>
  <c r="I17" i="37"/>
  <c r="I18" i="37"/>
  <c r="I20" i="37"/>
  <c r="I21" i="37"/>
  <c r="I22" i="37"/>
  <c r="I23" i="37"/>
  <c r="I24" i="37"/>
  <c r="I25" i="37"/>
  <c r="I26" i="37"/>
  <c r="I27" i="37"/>
  <c r="I28" i="37"/>
  <c r="I29" i="37"/>
  <c r="I30" i="37"/>
  <c r="I31" i="37"/>
  <c r="I32" i="37"/>
  <c r="I33" i="37"/>
  <c r="I34" i="37"/>
  <c r="I35" i="37"/>
  <c r="I36" i="37"/>
  <c r="I12" i="37"/>
  <c r="I11" i="37" s="1"/>
  <c r="B10" i="37"/>
  <c r="B9" i="37"/>
  <c r="D733" i="31" l="1"/>
  <c r="I288" i="37"/>
  <c r="D732" i="31" s="1"/>
  <c r="I150" i="37"/>
  <c r="D719" i="31" s="1"/>
  <c r="D750" i="31"/>
  <c r="I554" i="37"/>
  <c r="D749" i="31" s="1"/>
  <c r="D704" i="31"/>
  <c r="D745" i="31"/>
  <c r="I484" i="37"/>
  <c r="D744" i="31" s="1"/>
  <c r="D754" i="31"/>
  <c r="I600" i="37"/>
  <c r="D753" i="31" s="1"/>
  <c r="I373" i="37"/>
  <c r="D738" i="31" s="1"/>
  <c r="I242" i="37"/>
  <c r="I246" i="37"/>
  <c r="D730" i="31" s="1"/>
  <c r="I189" i="37"/>
  <c r="D721" i="31" s="1"/>
  <c r="I199" i="37"/>
  <c r="D722" i="31" s="1"/>
  <c r="I122" i="37"/>
  <c r="I173" i="37"/>
  <c r="D720" i="31" s="1"/>
  <c r="I108" i="37"/>
  <c r="D714" i="31" s="1"/>
  <c r="I116" i="37"/>
  <c r="D715" i="31" s="1"/>
  <c r="I66" i="37"/>
  <c r="D712" i="31" s="1"/>
  <c r="I88" i="37"/>
  <c r="D713" i="31" s="1"/>
  <c r="I45" i="37"/>
  <c r="I19" i="37"/>
  <c r="D706" i="31" s="1"/>
  <c r="I13" i="37"/>
  <c r="D705" i="31" s="1"/>
  <c r="I10" i="37" l="1"/>
  <c r="I9" i="37" s="1"/>
  <c r="D729" i="31"/>
  <c r="I241" i="37"/>
  <c r="D728" i="31" s="1"/>
  <c r="D711" i="31"/>
  <c r="I44" i="37"/>
  <c r="D710" i="31" s="1"/>
  <c r="I121" i="37"/>
  <c r="D718" i="31"/>
  <c r="I553" i="37"/>
  <c r="D748" i="31" s="1"/>
  <c r="I287" i="37"/>
  <c r="D731" i="31" s="1"/>
  <c r="D812" i="31" l="1"/>
  <c r="I120" i="37"/>
  <c r="D716" i="31" s="1"/>
  <c r="D717" i="31"/>
  <c r="D702" i="31"/>
  <c r="D703" i="31"/>
  <c r="D813" i="31" l="1"/>
  <c r="D814" i="31" s="1"/>
  <c r="I43" i="37"/>
  <c r="D700" i="31" s="1"/>
  <c r="D709" i="31" l="1"/>
  <c r="D815" i="31"/>
  <c r="D816" i="31" s="1"/>
  <c r="I2153" i="36" l="1"/>
  <c r="I2154" i="36"/>
  <c r="I2155" i="36"/>
  <c r="I2156" i="36"/>
  <c r="I2157" i="36"/>
  <c r="I2158" i="36"/>
  <c r="I2159" i="36"/>
  <c r="I2160" i="36"/>
  <c r="I2161" i="36"/>
  <c r="I2163" i="36"/>
  <c r="I2164" i="36"/>
  <c r="I2165" i="36"/>
  <c r="I2166" i="36"/>
  <c r="I2167" i="36"/>
  <c r="I2168" i="36"/>
  <c r="I2169" i="36"/>
  <c r="I2170" i="36"/>
  <c r="I2171" i="36"/>
  <c r="I2172" i="36"/>
  <c r="I2173" i="36"/>
  <c r="I2174" i="36"/>
  <c r="I2175" i="36"/>
  <c r="I2176" i="36"/>
  <c r="I2177" i="36"/>
  <c r="I2178" i="36"/>
  <c r="I2180" i="36"/>
  <c r="I2181" i="36"/>
  <c r="I2182" i="36"/>
  <c r="I2183" i="36"/>
  <c r="I2184" i="36"/>
  <c r="I2185" i="36"/>
  <c r="I2186" i="36"/>
  <c r="I2187" i="36"/>
  <c r="I2188" i="36"/>
  <c r="I2189" i="36"/>
  <c r="I2190" i="36"/>
  <c r="I2191" i="36"/>
  <c r="I2192" i="36"/>
  <c r="I2193" i="36"/>
  <c r="I2194" i="36"/>
  <c r="I2195" i="36"/>
  <c r="I2196" i="36"/>
  <c r="I2197" i="36"/>
  <c r="I2200" i="36"/>
  <c r="I2199" i="36" s="1"/>
  <c r="D662" i="31" s="1"/>
  <c r="I2202" i="36"/>
  <c r="I2203" i="36"/>
  <c r="I2204" i="36"/>
  <c r="I2205" i="36"/>
  <c r="I2206" i="36"/>
  <c r="I2207" i="36"/>
  <c r="I2208" i="36"/>
  <c r="I2209" i="36"/>
  <c r="I2210" i="36"/>
  <c r="I2212" i="36"/>
  <c r="I2201" i="36" l="1"/>
  <c r="I2179" i="36"/>
  <c r="D660" i="31" s="1"/>
  <c r="I2162" i="36"/>
  <c r="D659" i="31" s="1"/>
  <c r="I2152" i="36"/>
  <c r="I2215" i="36"/>
  <c r="I2216" i="36"/>
  <c r="I2217" i="36"/>
  <c r="I2218" i="36"/>
  <c r="I2219" i="36"/>
  <c r="I2220" i="36"/>
  <c r="I2221" i="36"/>
  <c r="I2222" i="36"/>
  <c r="I2223" i="36"/>
  <c r="I2224" i="36"/>
  <c r="I2225" i="36"/>
  <c r="I2226" i="36"/>
  <c r="I2227" i="36"/>
  <c r="I2228" i="36"/>
  <c r="I2229" i="36"/>
  <c r="I2230" i="36"/>
  <c r="I2231" i="36"/>
  <c r="I2232" i="36"/>
  <c r="I2233" i="36"/>
  <c r="I2234" i="36"/>
  <c r="I2235" i="36"/>
  <c r="I2237" i="36"/>
  <c r="I2238" i="36"/>
  <c r="I2239" i="36"/>
  <c r="I2242" i="36"/>
  <c r="I2243" i="36"/>
  <c r="I2244" i="36"/>
  <c r="I2245" i="36"/>
  <c r="I2246" i="36"/>
  <c r="I2247" i="36"/>
  <c r="I2248" i="36"/>
  <c r="I2249" i="36"/>
  <c r="I2250" i="36"/>
  <c r="I2251" i="36"/>
  <c r="I2252" i="36"/>
  <c r="I2253" i="36"/>
  <c r="I2254" i="36"/>
  <c r="I2255" i="36"/>
  <c r="I2256" i="36"/>
  <c r="I2257" i="36"/>
  <c r="I2258" i="36"/>
  <c r="I2259" i="36"/>
  <c r="I2260" i="36"/>
  <c r="I2261" i="36"/>
  <c r="I2262" i="36"/>
  <c r="I2263" i="36"/>
  <c r="I2264" i="36"/>
  <c r="I2265" i="36"/>
  <c r="I2267" i="36"/>
  <c r="I2268" i="36"/>
  <c r="I2269" i="36"/>
  <c r="I2270" i="36"/>
  <c r="I2271" i="36"/>
  <c r="I2272" i="36"/>
  <c r="I2273" i="36"/>
  <c r="I2274" i="36"/>
  <c r="I2275" i="36"/>
  <c r="I2276" i="36"/>
  <c r="I2277" i="36"/>
  <c r="I2278" i="36"/>
  <c r="I2279" i="36"/>
  <c r="I2281" i="36"/>
  <c r="I2282" i="36"/>
  <c r="I2283" i="36"/>
  <c r="I2284" i="36"/>
  <c r="I2285" i="36"/>
  <c r="I2286" i="36"/>
  <c r="I2287" i="36"/>
  <c r="I2288" i="36"/>
  <c r="I2289" i="36"/>
  <c r="I2290" i="36"/>
  <c r="I2292" i="36"/>
  <c r="I2293" i="36"/>
  <c r="I2294" i="36"/>
  <c r="I2295" i="36"/>
  <c r="I2297" i="36"/>
  <c r="I2298" i="36"/>
  <c r="I2299" i="36"/>
  <c r="I2300" i="36"/>
  <c r="I2301" i="36"/>
  <c r="I2302" i="36"/>
  <c r="I2303" i="36"/>
  <c r="I2304" i="36"/>
  <c r="I2305" i="36"/>
  <c r="I2307" i="36"/>
  <c r="I2308" i="36"/>
  <c r="I2309" i="36"/>
  <c r="I2310" i="36"/>
  <c r="I2311" i="36"/>
  <c r="I2312" i="36"/>
  <c r="D658" i="31" l="1"/>
  <c r="I2107" i="36"/>
  <c r="D652" i="31" s="1"/>
  <c r="I2198" i="36"/>
  <c r="D661" i="31" s="1"/>
  <c r="D663" i="31"/>
  <c r="I2236" i="36"/>
  <c r="D666" i="31" s="1"/>
  <c r="I2291" i="36"/>
  <c r="D671" i="31" s="1"/>
  <c r="I2296" i="36"/>
  <c r="D672" i="31" s="1"/>
  <c r="I2306" i="36"/>
  <c r="D673" i="31" s="1"/>
  <c r="I2266" i="36"/>
  <c r="D669" i="31" s="1"/>
  <c r="I2280" i="36"/>
  <c r="D670" i="31" s="1"/>
  <c r="I2241" i="36"/>
  <c r="D668" i="31" s="1"/>
  <c r="I2214" i="36"/>
  <c r="I3654" i="38"/>
  <c r="I3653" i="38"/>
  <c r="I3652" i="38"/>
  <c r="I3651" i="38"/>
  <c r="I3649" i="38"/>
  <c r="I3648" i="38"/>
  <c r="I3647" i="38"/>
  <c r="I3646" i="38"/>
  <c r="I3645" i="38"/>
  <c r="I3644" i="38"/>
  <c r="I3643" i="38"/>
  <c r="I3642" i="38"/>
  <c r="I3641" i="38"/>
  <c r="I3640" i="38"/>
  <c r="I3639" i="38"/>
  <c r="I3638" i="38"/>
  <c r="I3637" i="38"/>
  <c r="I3636" i="38"/>
  <c r="I3635" i="38"/>
  <c r="I3634" i="38"/>
  <c r="I3633" i="38"/>
  <c r="I3632" i="38"/>
  <c r="I3631" i="38"/>
  <c r="I3630" i="38"/>
  <c r="I3629" i="38"/>
  <c r="I3628" i="38"/>
  <c r="I3627" i="38"/>
  <c r="I3626" i="38"/>
  <c r="I3625" i="38"/>
  <c r="I3624" i="38"/>
  <c r="I3623" i="38"/>
  <c r="I3622" i="38"/>
  <c r="I3621" i="38"/>
  <c r="I3620" i="38"/>
  <c r="I3618" i="38"/>
  <c r="I3617" i="38"/>
  <c r="I3616" i="38"/>
  <c r="I3615" i="38"/>
  <c r="I3614" i="38"/>
  <c r="I3613" i="38"/>
  <c r="I3612" i="38"/>
  <c r="I3611" i="38"/>
  <c r="I3610" i="38"/>
  <c r="I3609" i="38"/>
  <c r="I3608" i="38"/>
  <c r="I3607" i="38"/>
  <c r="I3606" i="38"/>
  <c r="I3605" i="38"/>
  <c r="I3604" i="38"/>
  <c r="I3603" i="38"/>
  <c r="I3602" i="38"/>
  <c r="I3601" i="38"/>
  <c r="I3600" i="38"/>
  <c r="I3599" i="38"/>
  <c r="I3598" i="38"/>
  <c r="I3597" i="38"/>
  <c r="I3596" i="38"/>
  <c r="I3595" i="38"/>
  <c r="I3594" i="38"/>
  <c r="I3593" i="38"/>
  <c r="I3592" i="38"/>
  <c r="I3591" i="38"/>
  <c r="I3590" i="38"/>
  <c r="I3589" i="38"/>
  <c r="I3588" i="38"/>
  <c r="I3587" i="38"/>
  <c r="I3586" i="38"/>
  <c r="I3585" i="38"/>
  <c r="I3584" i="38"/>
  <c r="I3583" i="38"/>
  <c r="I3582" i="38"/>
  <c r="I3581" i="38"/>
  <c r="I3580" i="38"/>
  <c r="I3579" i="38"/>
  <c r="I3578" i="38"/>
  <c r="I3577" i="38"/>
  <c r="I3576" i="38"/>
  <c r="I3575" i="38"/>
  <c r="I3574" i="38"/>
  <c r="I3573" i="38"/>
  <c r="I3572" i="38"/>
  <c r="I3571" i="38"/>
  <c r="I3570" i="38"/>
  <c r="I3569" i="38"/>
  <c r="I3568" i="38"/>
  <c r="I3567" i="38"/>
  <c r="I3566" i="38"/>
  <c r="I3565" i="38"/>
  <c r="I3564" i="38"/>
  <c r="I3563" i="38"/>
  <c r="I3562" i="38"/>
  <c r="I3560" i="38"/>
  <c r="I3557" i="38"/>
  <c r="I3556" i="38"/>
  <c r="I3555" i="38"/>
  <c r="I3554" i="38"/>
  <c r="B3333" i="38"/>
  <c r="I3331" i="38"/>
  <c r="I3329" i="38" s="1"/>
  <c r="D406" i="31" s="1"/>
  <c r="I3328" i="38"/>
  <c r="I3327" i="38" s="1"/>
  <c r="D405" i="31" s="1"/>
  <c r="I3326" i="38"/>
  <c r="I3322" i="38" s="1"/>
  <c r="D404" i="31" s="1"/>
  <c r="I3321" i="38"/>
  <c r="I3319" i="38" s="1"/>
  <c r="D403" i="31" s="1"/>
  <c r="I3318" i="38"/>
  <c r="I3317" i="38" s="1"/>
  <c r="D402" i="31" s="1"/>
  <c r="I3315" i="38"/>
  <c r="I3312" i="38" s="1"/>
  <c r="D400" i="31" s="1"/>
  <c r="I3311" i="38"/>
  <c r="I3308" i="38" s="1"/>
  <c r="D399" i="31" s="1"/>
  <c r="I3307" i="38"/>
  <c r="I3304" i="38"/>
  <c r="I3300" i="38"/>
  <c r="I3297" i="38"/>
  <c r="I3294" i="38"/>
  <c r="I3293" i="38" s="1"/>
  <c r="D396" i="31" s="1"/>
  <c r="I3291" i="38"/>
  <c r="I3273" i="38" s="1"/>
  <c r="B3272" i="38"/>
  <c r="I3271" i="38"/>
  <c r="I3269" i="38"/>
  <c r="I3265" i="38"/>
  <c r="I3262" i="38"/>
  <c r="I3259" i="38"/>
  <c r="I3257" i="38"/>
  <c r="I3256" i="38"/>
  <c r="I3255" i="38"/>
  <c r="I3254" i="38"/>
  <c r="I3250" i="38"/>
  <c r="I3248" i="38"/>
  <c r="I3247" i="38"/>
  <c r="I3244" i="38"/>
  <c r="I3240" i="38" s="1"/>
  <c r="D390" i="31" s="1"/>
  <c r="I3239" i="38"/>
  <c r="I3237" i="38"/>
  <c r="I3235" i="38"/>
  <c r="I3232" i="38"/>
  <c r="I3231" i="38"/>
  <c r="I3229" i="38"/>
  <c r="I3227" i="38"/>
  <c r="I3225" i="38"/>
  <c r="I3224" i="38"/>
  <c r="I3222" i="38"/>
  <c r="I3220" i="38"/>
  <c r="I3218" i="38"/>
  <c r="I3216" i="38"/>
  <c r="I3213" i="38"/>
  <c r="I3212" i="38"/>
  <c r="I3211" i="38"/>
  <c r="I3210" i="38"/>
  <c r="I3207" i="38"/>
  <c r="I3204" i="38"/>
  <c r="I3200" i="38"/>
  <c r="I3198" i="38"/>
  <c r="I3195" i="38"/>
  <c r="I3192" i="38"/>
  <c r="I3189" i="38"/>
  <c r="I3188" i="38"/>
  <c r="I3185" i="38"/>
  <c r="I3182" i="38"/>
  <c r="I3179" i="38"/>
  <c r="I3176" i="38"/>
  <c r="I3173" i="38"/>
  <c r="I3169" i="38"/>
  <c r="I3164" i="38"/>
  <c r="I3158" i="38"/>
  <c r="I3154" i="38"/>
  <c r="I3153" i="38"/>
  <c r="I3150" i="38"/>
  <c r="I3148" i="38"/>
  <c r="I3146" i="38"/>
  <c r="I3144" i="38"/>
  <c r="I3141" i="38"/>
  <c r="I3137" i="38"/>
  <c r="I3135" i="38"/>
  <c r="I3130" i="38"/>
  <c r="I3121" i="38"/>
  <c r="I3115" i="38"/>
  <c r="I3111" i="38"/>
  <c r="I3105" i="38"/>
  <c r="I3102" i="38"/>
  <c r="I3100" i="38"/>
  <c r="I3098" i="38"/>
  <c r="I3096" i="38"/>
  <c r="I3093" i="38"/>
  <c r="I3091" i="38"/>
  <c r="I3088" i="38"/>
  <c r="I3084" i="38"/>
  <c r="I3082" i="38"/>
  <c r="I3080" i="38"/>
  <c r="I3078" i="38"/>
  <c r="I3076" i="38"/>
  <c r="I3073" i="38"/>
  <c r="I3071" i="38"/>
  <c r="I3070" i="38"/>
  <c r="I3066" i="38"/>
  <c r="I3063" i="38"/>
  <c r="I3061" i="38"/>
  <c r="I3058" i="38"/>
  <c r="I3056" i="38"/>
  <c r="I3052" i="38"/>
  <c r="I3049" i="38"/>
  <c r="I3047" i="38"/>
  <c r="I3046" i="38"/>
  <c r="I3045" i="38"/>
  <c r="I3042" i="38"/>
  <c r="I3041" i="38"/>
  <c r="I3036" i="38"/>
  <c r="I3032" i="38"/>
  <c r="I3030" i="38"/>
  <c r="I3023" i="38"/>
  <c r="I3013" i="38"/>
  <c r="I3005" i="38"/>
  <c r="I2988" i="38"/>
  <c r="I2987" i="38"/>
  <c r="I2975" i="38"/>
  <c r="I2974" i="38"/>
  <c r="I2966" i="38"/>
  <c r="I2965" i="38"/>
  <c r="I2951" i="38"/>
  <c r="I2937" i="38" s="1"/>
  <c r="D374" i="31" s="1"/>
  <c r="I2936" i="38"/>
  <c r="I2922" i="38" s="1"/>
  <c r="D373" i="31" s="1"/>
  <c r="I2921" i="38"/>
  <c r="I2900" i="38" s="1"/>
  <c r="D372" i="31" s="1"/>
  <c r="I2899" i="38"/>
  <c r="I2895" i="38"/>
  <c r="I2891" i="38"/>
  <c r="I2869" i="38"/>
  <c r="I2851" i="38" s="1"/>
  <c r="D370" i="31" s="1"/>
  <c r="B2849" i="38"/>
  <c r="I2848" i="38"/>
  <c r="I2846" i="38"/>
  <c r="I2842" i="38"/>
  <c r="I2839" i="38"/>
  <c r="I2836" i="38"/>
  <c r="I2834" i="38"/>
  <c r="I2833" i="38"/>
  <c r="I2832" i="38"/>
  <c r="I2831" i="38"/>
  <c r="I2827" i="38"/>
  <c r="I2825" i="38"/>
  <c r="I2824" i="38"/>
  <c r="I2821" i="38"/>
  <c r="I2817" i="38" s="1"/>
  <c r="D365" i="31" s="1"/>
  <c r="I2816" i="38"/>
  <c r="I2814" i="38"/>
  <c r="I2812" i="38"/>
  <c r="I2809" i="38"/>
  <c r="I2808" i="38" s="1"/>
  <c r="D363" i="31" s="1"/>
  <c r="I2807" i="38"/>
  <c r="I2805" i="38"/>
  <c r="I2803" i="38"/>
  <c r="I2802" i="38"/>
  <c r="I2800" i="38"/>
  <c r="I2798" i="38"/>
  <c r="I2796" i="38"/>
  <c r="I2793" i="38"/>
  <c r="I2792" i="38"/>
  <c r="I2791" i="38"/>
  <c r="I2788" i="38"/>
  <c r="I2785" i="38"/>
  <c r="I2781" i="38"/>
  <c r="I2779" i="38"/>
  <c r="I2776" i="38"/>
  <c r="I2773" i="38"/>
  <c r="I2770" i="38"/>
  <c r="I2769" i="38"/>
  <c r="I2766" i="38"/>
  <c r="I2763" i="38"/>
  <c r="I2760" i="38"/>
  <c r="I2757" i="38"/>
  <c r="I2754" i="38"/>
  <c r="I2750" i="38"/>
  <c r="I2745" i="38"/>
  <c r="I2739" i="38"/>
  <c r="I2735" i="38"/>
  <c r="I2734" i="38"/>
  <c r="I2731" i="38"/>
  <c r="I2729" i="38"/>
  <c r="I2727" i="38"/>
  <c r="I2725" i="38"/>
  <c r="I2722" i="38"/>
  <c r="I2718" i="38"/>
  <c r="I2716" i="38"/>
  <c r="I2711" i="38"/>
  <c r="I2702" i="38"/>
  <c r="I2696" i="38"/>
  <c r="I2692" i="38"/>
  <c r="I2686" i="38"/>
  <c r="I2683" i="38"/>
  <c r="I2681" i="38"/>
  <c r="I2679" i="38"/>
  <c r="I2677" i="38"/>
  <c r="I2674" i="38"/>
  <c r="I2672" i="38"/>
  <c r="I2669" i="38"/>
  <c r="I2665" i="38"/>
  <c r="I2663" i="38"/>
  <c r="I2661" i="38"/>
  <c r="I2659" i="38"/>
  <c r="I2656" i="38"/>
  <c r="I2654" i="38"/>
  <c r="I2653" i="38"/>
  <c r="I2649" i="38"/>
  <c r="I2646" i="38"/>
  <c r="I2644" i="38"/>
  <c r="I2641" i="38"/>
  <c r="I2639" i="38"/>
  <c r="I2635" i="38"/>
  <c r="I2632" i="38"/>
  <c r="I2630" i="38"/>
  <c r="I2629" i="38"/>
  <c r="I2626" i="38"/>
  <c r="I2625" i="38"/>
  <c r="I2620" i="38"/>
  <c r="I2616" i="38"/>
  <c r="I2614" i="38"/>
  <c r="I2607" i="38"/>
  <c r="I2597" i="38"/>
  <c r="I2589" i="38"/>
  <c r="I2572" i="38"/>
  <c r="I2571" i="38"/>
  <c r="I2559" i="38"/>
  <c r="I2558" i="38"/>
  <c r="I2550" i="38"/>
  <c r="I2549" i="38"/>
  <c r="I2535" i="38"/>
  <c r="I2521" i="38" s="1"/>
  <c r="D349" i="31" s="1"/>
  <c r="I2520" i="38"/>
  <c r="I2506" i="38" s="1"/>
  <c r="D348" i="31" s="1"/>
  <c r="I2505" i="38"/>
  <c r="I2501" i="38"/>
  <c r="I2480" i="38"/>
  <c r="I2476" i="38"/>
  <c r="I2472" i="38"/>
  <c r="B2452" i="38"/>
  <c r="B2451" i="38"/>
  <c r="I2450" i="38"/>
  <c r="I2449" i="38" s="1"/>
  <c r="D341" i="31" s="1"/>
  <c r="I2448" i="38"/>
  <c r="I2447" i="38" s="1"/>
  <c r="D340" i="31" s="1"/>
  <c r="I2446" i="38"/>
  <c r="I2444" i="38"/>
  <c r="I2443" i="38"/>
  <c r="I2442" i="38"/>
  <c r="I2441" i="38"/>
  <c r="I2440" i="38"/>
  <c r="I2439" i="38"/>
  <c r="I2438" i="38"/>
  <c r="I2437" i="38"/>
  <c r="I2436" i="38"/>
  <c r="I2435" i="38"/>
  <c r="I2434" i="38"/>
  <c r="I2433" i="38"/>
  <c r="I2432" i="38"/>
  <c r="I2431" i="38"/>
  <c r="I2430" i="38"/>
  <c r="I2429" i="38"/>
  <c r="I2428" i="38"/>
  <c r="I2427" i="38"/>
  <c r="I2425" i="38"/>
  <c r="I2424" i="38"/>
  <c r="I2422" i="38"/>
  <c r="I2421" i="38"/>
  <c r="I2420" i="38"/>
  <c r="I2419" i="38"/>
  <c r="I2418" i="38"/>
  <c r="I2416" i="38"/>
  <c r="I2415" i="38"/>
  <c r="I2414" i="38"/>
  <c r="I2413" i="38"/>
  <c r="B2410" i="38"/>
  <c r="I2409" i="38"/>
  <c r="I2408" i="38" s="1"/>
  <c r="D332" i="31" s="1"/>
  <c r="I2407" i="38"/>
  <c r="I2406" i="38"/>
  <c r="I2404" i="38"/>
  <c r="I2403" i="38" s="1"/>
  <c r="D330" i="31" s="1"/>
  <c r="I2402" i="38"/>
  <c r="I2400" i="38"/>
  <c r="I2399" i="38"/>
  <c r="I2398" i="38"/>
  <c r="I2397" i="38"/>
  <c r="I2396" i="38"/>
  <c r="I2395" i="38"/>
  <c r="I2394" i="38"/>
  <c r="I2393" i="38"/>
  <c r="I2392" i="38"/>
  <c r="I2391" i="38"/>
  <c r="I2390" i="38"/>
  <c r="I2389" i="38"/>
  <c r="I2388" i="38"/>
  <c r="I2387" i="38"/>
  <c r="I2386" i="38"/>
  <c r="I2385" i="38"/>
  <c r="I2384" i="38"/>
  <c r="I2383" i="38"/>
  <c r="I2381" i="38"/>
  <c r="I2380" i="38"/>
  <c r="I2378" i="38"/>
  <c r="I2377" i="38"/>
  <c r="I2376" i="38"/>
  <c r="I2375" i="38"/>
  <c r="I2374" i="38"/>
  <c r="I2372" i="38"/>
  <c r="I2371" i="38"/>
  <c r="I2370" i="38"/>
  <c r="I2369" i="38"/>
  <c r="B2366" i="38"/>
  <c r="I2365" i="38"/>
  <c r="I2364" i="38" s="1"/>
  <c r="D322" i="31" s="1"/>
  <c r="I2363" i="38"/>
  <c r="I2362" i="38" s="1"/>
  <c r="D321" i="31" s="1"/>
  <c r="I2361" i="38"/>
  <c r="I2360" i="38" s="1"/>
  <c r="D320" i="31" s="1"/>
  <c r="I2359" i="38"/>
  <c r="I2357" i="38"/>
  <c r="I2356" i="38"/>
  <c r="I2355" i="38"/>
  <c r="I2354" i="38"/>
  <c r="I2353" i="38"/>
  <c r="I2352" i="38"/>
  <c r="I2351" i="38"/>
  <c r="I2350" i="38"/>
  <c r="I2349" i="38"/>
  <c r="I2348" i="38"/>
  <c r="I2347" i="38"/>
  <c r="I2346" i="38"/>
  <c r="I2345" i="38"/>
  <c r="I2344" i="38"/>
  <c r="I2343" i="38"/>
  <c r="I2342" i="38"/>
  <c r="I2341" i="38"/>
  <c r="I2340" i="38"/>
  <c r="I2338" i="38"/>
  <c r="I2337" i="38"/>
  <c r="I2335" i="38"/>
  <c r="I2334" i="38"/>
  <c r="I2333" i="38"/>
  <c r="I2332" i="38"/>
  <c r="I2331" i="38"/>
  <c r="I2329" i="38"/>
  <c r="I2328" i="38"/>
  <c r="I2327" i="38"/>
  <c r="B2324" i="38"/>
  <c r="I2323" i="38"/>
  <c r="I2322" i="38" s="1"/>
  <c r="D312" i="31" s="1"/>
  <c r="I2321" i="38"/>
  <c r="I2320" i="38" s="1"/>
  <c r="D311" i="31" s="1"/>
  <c r="I2319" i="38"/>
  <c r="I2317" i="38"/>
  <c r="I2316" i="38"/>
  <c r="I2315" i="38"/>
  <c r="I2314" i="38"/>
  <c r="I2313" i="38"/>
  <c r="I2312" i="38"/>
  <c r="I2311" i="38"/>
  <c r="I2310" i="38"/>
  <c r="I2309" i="38"/>
  <c r="I2308" i="38"/>
  <c r="I2307" i="38"/>
  <c r="I2306" i="38"/>
  <c r="I2305" i="38"/>
  <c r="I2304" i="38"/>
  <c r="I2303" i="38"/>
  <c r="I2302" i="38"/>
  <c r="I2301" i="38"/>
  <c r="I2300" i="38"/>
  <c r="I2298" i="38"/>
  <c r="I2297" i="38"/>
  <c r="I2295" i="38"/>
  <c r="I2294" i="38"/>
  <c r="I2293" i="38"/>
  <c r="I2292" i="38"/>
  <c r="I2291" i="38"/>
  <c r="I2289" i="38"/>
  <c r="I2288" i="38"/>
  <c r="I2287" i="38"/>
  <c r="I2286" i="38"/>
  <c r="B2283" i="38"/>
  <c r="I2282" i="38"/>
  <c r="I2281" i="38" s="1"/>
  <c r="D303" i="31" s="1"/>
  <c r="I2280" i="38"/>
  <c r="I2279" i="38" s="1"/>
  <c r="D302" i="31" s="1"/>
  <c r="I2278" i="38"/>
  <c r="I2276" i="38"/>
  <c r="I2275" i="38"/>
  <c r="I2274" i="38"/>
  <c r="I2273" i="38"/>
  <c r="I2272" i="38"/>
  <c r="I2271" i="38"/>
  <c r="I2270" i="38"/>
  <c r="I2269" i="38"/>
  <c r="I2268" i="38"/>
  <c r="I2267" i="38"/>
  <c r="I2266" i="38"/>
  <c r="I2265" i="38"/>
  <c r="I2264" i="38"/>
  <c r="I2263" i="38"/>
  <c r="I2262" i="38"/>
  <c r="I2261" i="38"/>
  <c r="I2260" i="38"/>
  <c r="I2259" i="38"/>
  <c r="I2257" i="38"/>
  <c r="I2256" i="38"/>
  <c r="I2254" i="38"/>
  <c r="I2253" i="38"/>
  <c r="I2252" i="38"/>
  <c r="I2251" i="38"/>
  <c r="I2250" i="38"/>
  <c r="I2248" i="38"/>
  <c r="I2247" i="38"/>
  <c r="I2246" i="38"/>
  <c r="I2245" i="38"/>
  <c r="B2242" i="38"/>
  <c r="I2241" i="38"/>
  <c r="I2240" i="38" s="1"/>
  <c r="D294" i="31" s="1"/>
  <c r="I2239" i="38"/>
  <c r="I2237" i="38"/>
  <c r="I2236" i="38"/>
  <c r="I2234" i="38"/>
  <c r="I2232" i="38"/>
  <c r="B2229" i="38"/>
  <c r="I2228" i="38"/>
  <c r="I2227" i="38" s="1"/>
  <c r="D287" i="31" s="1"/>
  <c r="I2226" i="38"/>
  <c r="I2224" i="38"/>
  <c r="I2223" i="38"/>
  <c r="B2220" i="38"/>
  <c r="I2219" i="38"/>
  <c r="I2218" i="38"/>
  <c r="I2217" i="38"/>
  <c r="I2216" i="38"/>
  <c r="I2214" i="38"/>
  <c r="I2212" i="38"/>
  <c r="I2211" i="38"/>
  <c r="I2210" i="38"/>
  <c r="I2209" i="38"/>
  <c r="I2208" i="38"/>
  <c r="I2206" i="38"/>
  <c r="I2205" i="38"/>
  <c r="B2202" i="38"/>
  <c r="I2201" i="38"/>
  <c r="I2200" i="38"/>
  <c r="I2199" i="38"/>
  <c r="I2198" i="38"/>
  <c r="I2197" i="38"/>
  <c r="I2196" i="38"/>
  <c r="I2194" i="38"/>
  <c r="I2193" i="38"/>
  <c r="I2191" i="38"/>
  <c r="I2189" i="38"/>
  <c r="I2188" i="38"/>
  <c r="I2187" i="38"/>
  <c r="I2186" i="38"/>
  <c r="I2185" i="38"/>
  <c r="I2184" i="38"/>
  <c r="I2183" i="38"/>
  <c r="I2182" i="38"/>
  <c r="I2181" i="38"/>
  <c r="I2180" i="38"/>
  <c r="I2179" i="38"/>
  <c r="I2178" i="38"/>
  <c r="I2176" i="38"/>
  <c r="I2175" i="38" s="1"/>
  <c r="D272" i="31" s="1"/>
  <c r="I2174" i="38"/>
  <c r="I2173" i="38"/>
  <c r="I2172" i="38"/>
  <c r="I2171" i="38"/>
  <c r="I2170" i="38"/>
  <c r="I2169" i="38"/>
  <c r="I2167" i="38"/>
  <c r="I2166" i="38"/>
  <c r="B2163" i="38"/>
  <c r="I2162" i="38"/>
  <c r="I2161" i="38"/>
  <c r="I2159" i="38"/>
  <c r="I2158" i="38"/>
  <c r="I2157" i="38"/>
  <c r="I2156" i="38"/>
  <c r="I2155" i="38"/>
  <c r="I2154" i="38"/>
  <c r="I2152" i="38"/>
  <c r="I2151" i="38"/>
  <c r="I2149" i="38"/>
  <c r="I2147" i="38"/>
  <c r="I2146" i="38"/>
  <c r="I2145" i="38"/>
  <c r="I2144" i="38"/>
  <c r="I2143" i="38"/>
  <c r="I2142" i="38"/>
  <c r="I2141" i="38"/>
  <c r="I2140" i="38"/>
  <c r="I2139" i="38"/>
  <c r="I2138" i="38"/>
  <c r="I2136" i="38"/>
  <c r="I2135" i="38" s="1"/>
  <c r="D262" i="31" s="1"/>
  <c r="I2134" i="38"/>
  <c r="I2133" i="38"/>
  <c r="I2132" i="38"/>
  <c r="I2131" i="38"/>
  <c r="I2130" i="38"/>
  <c r="I2129" i="38"/>
  <c r="I2127" i="38"/>
  <c r="I2126" i="38"/>
  <c r="B2123" i="38"/>
  <c r="I2122" i="38"/>
  <c r="I2121" i="38"/>
  <c r="I2120" i="38"/>
  <c r="I2119" i="38"/>
  <c r="I2117" i="38"/>
  <c r="I2116" i="38"/>
  <c r="I2115" i="38"/>
  <c r="I2114" i="38"/>
  <c r="I2113" i="38"/>
  <c r="I2112" i="38"/>
  <c r="I2111" i="38"/>
  <c r="I2110" i="38"/>
  <c r="I2109" i="38"/>
  <c r="I2108" i="38"/>
  <c r="I2107" i="38"/>
  <c r="I2106" i="38"/>
  <c r="I2105" i="38"/>
  <c r="I2104" i="38"/>
  <c r="I2103" i="38"/>
  <c r="I2102" i="38"/>
  <c r="I2101" i="38"/>
  <c r="I2100" i="38"/>
  <c r="I2099" i="38"/>
  <c r="I2098" i="38"/>
  <c r="I2097" i="38"/>
  <c r="I2096" i="38"/>
  <c r="I2095" i="38"/>
  <c r="I2094" i="38"/>
  <c r="I2093" i="38"/>
  <c r="I2091" i="38"/>
  <c r="I2090" i="38"/>
  <c r="I2088" i="38"/>
  <c r="I2087" i="38"/>
  <c r="I2086" i="38"/>
  <c r="I2085" i="38"/>
  <c r="I2084" i="38"/>
  <c r="I2083" i="38"/>
  <c r="I2082" i="38"/>
  <c r="I2081" i="38"/>
  <c r="I2080" i="38"/>
  <c r="I2079" i="38"/>
  <c r="I2078" i="38"/>
  <c r="I2077" i="38"/>
  <c r="I2076" i="38"/>
  <c r="I2075" i="38"/>
  <c r="I2073" i="38"/>
  <c r="I2072" i="38"/>
  <c r="I2071" i="38"/>
  <c r="I2070" i="38"/>
  <c r="I2069" i="38"/>
  <c r="I2068" i="38"/>
  <c r="B2066" i="38"/>
  <c r="I2065" i="38"/>
  <c r="I2064" i="38"/>
  <c r="I2063" i="38"/>
  <c r="I2061" i="38"/>
  <c r="I2060" i="38"/>
  <c r="I2058" i="38"/>
  <c r="I2056" i="38"/>
  <c r="I2055" i="38"/>
  <c r="I2054" i="38"/>
  <c r="I2053" i="38"/>
  <c r="I2052" i="38"/>
  <c r="I2051" i="38"/>
  <c r="I2050" i="38"/>
  <c r="I2049" i="38"/>
  <c r="I2048" i="38"/>
  <c r="I2047" i="38"/>
  <c r="I2046" i="38"/>
  <c r="I2045" i="38"/>
  <c r="I2043" i="38"/>
  <c r="I2042" i="38" s="1"/>
  <c r="D247" i="31" s="1"/>
  <c r="I2041" i="38"/>
  <c r="I2040" i="38"/>
  <c r="I2039" i="38"/>
  <c r="I2038" i="38"/>
  <c r="I2037" i="38"/>
  <c r="I2036" i="38"/>
  <c r="I2034" i="38"/>
  <c r="B2031" i="38"/>
  <c r="I2030" i="38"/>
  <c r="I2029" i="38"/>
  <c r="I2028" i="38"/>
  <c r="I2027" i="38"/>
  <c r="I2026" i="38"/>
  <c r="I2025" i="38"/>
  <c r="I2023" i="38"/>
  <c r="I2022" i="38"/>
  <c r="I2020" i="38"/>
  <c r="I2018" i="38"/>
  <c r="I2017" i="38"/>
  <c r="I2016" i="38"/>
  <c r="I2015" i="38"/>
  <c r="I2014" i="38"/>
  <c r="I2013" i="38"/>
  <c r="I2012" i="38"/>
  <c r="I2011" i="38"/>
  <c r="I2010" i="38"/>
  <c r="I2009" i="38"/>
  <c r="I2008" i="38"/>
  <c r="I2007" i="38"/>
  <c r="I2005" i="38"/>
  <c r="I2004" i="38" s="1"/>
  <c r="D238" i="31" s="1"/>
  <c r="I2003" i="38"/>
  <c r="I2002" i="38"/>
  <c r="I2001" i="38"/>
  <c r="I2000" i="38"/>
  <c r="I1999" i="38"/>
  <c r="I1998" i="38"/>
  <c r="I1996" i="38"/>
  <c r="I1995" i="38"/>
  <c r="B1992" i="38"/>
  <c r="I1991" i="38"/>
  <c r="I1990" i="38"/>
  <c r="I1989" i="38"/>
  <c r="I1988" i="38"/>
  <c r="I1987" i="38"/>
  <c r="I1986" i="38"/>
  <c r="I1985" i="38"/>
  <c r="I1983" i="38"/>
  <c r="I1982" i="38"/>
  <c r="I1980" i="38"/>
  <c r="I1978" i="38"/>
  <c r="I1977" i="38"/>
  <c r="I1976" i="38"/>
  <c r="I1975" i="38"/>
  <c r="I1974" i="38"/>
  <c r="I1973" i="38"/>
  <c r="I1972" i="38"/>
  <c r="I1971" i="38"/>
  <c r="I1970" i="38"/>
  <c r="I1969" i="38"/>
  <c r="I1968" i="38"/>
  <c r="I1967" i="38"/>
  <c r="I1965" i="38"/>
  <c r="I1964" i="38" s="1"/>
  <c r="D229" i="31" s="1"/>
  <c r="I1963" i="38"/>
  <c r="I1962" i="38"/>
  <c r="I1961" i="38"/>
  <c r="I1960" i="38"/>
  <c r="I1959" i="38"/>
  <c r="I1958" i="38"/>
  <c r="I1956" i="38"/>
  <c r="I1955" i="38"/>
  <c r="B1952" i="38"/>
  <c r="I1951" i="38"/>
  <c r="I1950" i="38" s="1"/>
  <c r="D224" i="31" s="1"/>
  <c r="I1949" i="38"/>
  <c r="I1947" i="38"/>
  <c r="I1945" i="38"/>
  <c r="I1944" i="38"/>
  <c r="I1943" i="38"/>
  <c r="I1942" i="38"/>
  <c r="I1941" i="38"/>
  <c r="I1940" i="38"/>
  <c r="I1939" i="38"/>
  <c r="I1938" i="38"/>
  <c r="I1937" i="38"/>
  <c r="I1935" i="38"/>
  <c r="I1934" i="38" s="1"/>
  <c r="D220" i="31" s="1"/>
  <c r="I1933" i="38"/>
  <c r="I1932" i="38"/>
  <c r="I1931" i="38"/>
  <c r="I1930" i="38"/>
  <c r="I1929" i="38"/>
  <c r="I1928" i="38"/>
  <c r="I1926" i="38"/>
  <c r="I1925" i="38"/>
  <c r="B1922" i="38"/>
  <c r="I1921" i="38"/>
  <c r="I1920" i="38"/>
  <c r="I1919" i="38"/>
  <c r="I1917" i="38"/>
  <c r="I1916" i="38"/>
  <c r="I1914" i="38"/>
  <c r="I1913" i="38"/>
  <c r="I1912" i="38"/>
  <c r="I1911" i="38"/>
  <c r="I1910" i="38"/>
  <c r="I1909" i="38"/>
  <c r="I1908" i="38"/>
  <c r="I1907" i="38"/>
  <c r="I1906" i="38"/>
  <c r="I1904" i="38"/>
  <c r="I1903" i="38" s="1"/>
  <c r="D212" i="31" s="1"/>
  <c r="I1902" i="38"/>
  <c r="I1901" i="38"/>
  <c r="I1900" i="38"/>
  <c r="I1899" i="38"/>
  <c r="I1898" i="38"/>
  <c r="I1897" i="38"/>
  <c r="I1895" i="38"/>
  <c r="I1894" i="38"/>
  <c r="B1891" i="38"/>
  <c r="I1890" i="38"/>
  <c r="I1889" i="38"/>
  <c r="I1888" i="38"/>
  <c r="I1887" i="38"/>
  <c r="I1886" i="38"/>
  <c r="I1885" i="38"/>
  <c r="I1884" i="38"/>
  <c r="I1882" i="38"/>
  <c r="I1881" i="38"/>
  <c r="I1879" i="38"/>
  <c r="I1877" i="38"/>
  <c r="I1876" i="38"/>
  <c r="I1875" i="38"/>
  <c r="I1874" i="38"/>
  <c r="I1873" i="38"/>
  <c r="I1872" i="38"/>
  <c r="I1871" i="38"/>
  <c r="I1870" i="38"/>
  <c r="I1869" i="38"/>
  <c r="I1868" i="38"/>
  <c r="I1867" i="38"/>
  <c r="I1866" i="38"/>
  <c r="I1864" i="38"/>
  <c r="I1863" i="38" s="1"/>
  <c r="D203" i="31" s="1"/>
  <c r="I1862" i="38"/>
  <c r="I1861" i="38"/>
  <c r="I1860" i="38"/>
  <c r="I1859" i="38"/>
  <c r="I1858" i="38"/>
  <c r="I1857" i="38"/>
  <c r="I1855" i="38"/>
  <c r="I1850" i="38"/>
  <c r="I1849" i="38"/>
  <c r="I1848" i="38"/>
  <c r="I1847" i="38"/>
  <c r="I1846" i="38"/>
  <c r="I1845" i="38"/>
  <c r="I1844" i="38"/>
  <c r="I1843" i="38"/>
  <c r="I1842" i="38"/>
  <c r="I1841" i="38"/>
  <c r="I1840" i="38"/>
  <c r="I1839" i="38"/>
  <c r="I1838" i="38"/>
  <c r="I1837" i="38"/>
  <c r="I1836" i="38"/>
  <c r="I1835" i="38"/>
  <c r="I1834" i="38"/>
  <c r="I1832" i="38"/>
  <c r="I1831" i="38"/>
  <c r="I1829" i="38"/>
  <c r="I1828" i="38"/>
  <c r="I1827" i="38"/>
  <c r="I1826" i="38"/>
  <c r="I1825" i="38"/>
  <c r="I1824" i="38"/>
  <c r="I1822" i="38"/>
  <c r="I1821" i="38"/>
  <c r="I1820" i="38"/>
  <c r="I1819" i="38"/>
  <c r="I1818" i="38"/>
  <c r="I1817" i="38"/>
  <c r="I1816" i="38"/>
  <c r="I1815" i="38"/>
  <c r="I1814" i="38"/>
  <c r="I1813" i="38"/>
  <c r="B1811" i="38"/>
  <c r="I1810" i="38"/>
  <c r="I1809" i="38"/>
  <c r="I1808" i="38"/>
  <c r="I1807" i="38"/>
  <c r="I1806" i="38"/>
  <c r="I1805" i="38"/>
  <c r="I1804" i="38"/>
  <c r="I1803" i="38"/>
  <c r="I1802" i="38"/>
  <c r="I1801" i="38"/>
  <c r="I1800" i="38"/>
  <c r="I1799" i="38"/>
  <c r="I1798" i="38"/>
  <c r="I1797" i="38"/>
  <c r="I1796" i="38"/>
  <c r="I1795" i="38"/>
  <c r="I1794" i="38"/>
  <c r="I1793" i="38"/>
  <c r="I1792" i="38"/>
  <c r="I1791" i="38"/>
  <c r="I1790" i="38"/>
  <c r="I1789" i="38"/>
  <c r="I1788" i="38"/>
  <c r="I1786" i="38"/>
  <c r="I1785" i="38"/>
  <c r="I1784" i="38"/>
  <c r="I1782" i="38"/>
  <c r="I1781" i="38"/>
  <c r="I1780" i="38"/>
  <c r="I1779" i="38"/>
  <c r="I1778" i="38"/>
  <c r="I1777" i="38"/>
  <c r="I1775" i="38"/>
  <c r="I1774" i="38"/>
  <c r="I1773" i="38"/>
  <c r="I1772" i="38"/>
  <c r="I1771" i="38"/>
  <c r="I1770" i="38"/>
  <c r="I1769" i="38"/>
  <c r="I1768" i="38"/>
  <c r="I1767" i="38"/>
  <c r="I1766" i="38"/>
  <c r="I1765" i="38"/>
  <c r="I1764" i="38"/>
  <c r="B1762" i="38"/>
  <c r="I1761" i="38"/>
  <c r="I1760" i="38"/>
  <c r="I1759" i="38"/>
  <c r="I1758" i="38"/>
  <c r="I1757" i="38"/>
  <c r="I1756" i="38"/>
  <c r="I1755" i="38"/>
  <c r="I1754" i="38"/>
  <c r="I1753" i="38"/>
  <c r="I1752" i="38"/>
  <c r="I1751" i="38"/>
  <c r="I1750" i="38"/>
  <c r="I1749" i="38"/>
  <c r="I1748" i="38"/>
  <c r="I1747" i="38"/>
  <c r="I1746" i="38"/>
  <c r="I1745" i="38"/>
  <c r="I1744" i="38"/>
  <c r="I1743" i="38"/>
  <c r="I1742" i="38"/>
  <c r="I1741" i="38"/>
  <c r="I1740" i="38"/>
  <c r="I1739" i="38"/>
  <c r="I1738" i="38"/>
  <c r="I1737" i="38"/>
  <c r="I1736" i="38"/>
  <c r="I1735" i="38"/>
  <c r="I1734" i="38"/>
  <c r="I1733" i="38"/>
  <c r="I1732" i="38"/>
  <c r="I1730" i="38"/>
  <c r="I1729" i="38"/>
  <c r="I1727" i="38"/>
  <c r="I1726" i="38"/>
  <c r="I1725" i="38"/>
  <c r="I1724" i="38"/>
  <c r="I1723" i="38"/>
  <c r="I1722" i="38"/>
  <c r="I1720" i="38"/>
  <c r="I1719" i="38"/>
  <c r="I1718" i="38"/>
  <c r="I1717" i="38"/>
  <c r="I1716" i="38"/>
  <c r="I1715" i="38"/>
  <c r="I1714" i="38"/>
  <c r="I1713" i="38"/>
  <c r="I1712" i="38"/>
  <c r="I1711" i="38"/>
  <c r="I1710" i="38"/>
  <c r="I1709" i="38"/>
  <c r="I1708" i="38"/>
  <c r="B1706" i="38"/>
  <c r="I1705" i="38"/>
  <c r="I1704" i="38"/>
  <c r="I1703" i="38"/>
  <c r="I1702" i="38"/>
  <c r="I1701" i="38"/>
  <c r="I1700" i="38"/>
  <c r="I1699" i="38"/>
  <c r="I1698" i="38"/>
  <c r="I1697" i="38"/>
  <c r="I1696" i="38"/>
  <c r="I1695" i="38"/>
  <c r="I1694" i="38"/>
  <c r="I1693" i="38"/>
  <c r="I1692" i="38"/>
  <c r="I1691" i="38"/>
  <c r="I1690" i="38"/>
  <c r="I1689" i="38"/>
  <c r="I1688" i="38"/>
  <c r="I1687" i="38"/>
  <c r="I1686" i="38"/>
  <c r="I1685" i="38"/>
  <c r="I1684" i="38"/>
  <c r="I1683" i="38"/>
  <c r="I1682" i="38"/>
  <c r="I1681" i="38"/>
  <c r="I1680" i="38"/>
  <c r="I1679" i="38"/>
  <c r="I1678" i="38"/>
  <c r="I1677" i="38"/>
  <c r="I1676" i="38"/>
  <c r="I1674" i="38"/>
  <c r="I1673" i="38"/>
  <c r="I1671" i="38"/>
  <c r="I1670" i="38"/>
  <c r="I1669" i="38"/>
  <c r="I1668" i="38"/>
  <c r="I1667" i="38"/>
  <c r="I1666" i="38"/>
  <c r="I1664" i="38"/>
  <c r="I1663" i="38"/>
  <c r="I1662" i="38"/>
  <c r="I1661" i="38"/>
  <c r="I1660" i="38"/>
  <c r="I1659" i="38"/>
  <c r="I1658" i="38"/>
  <c r="I1657" i="38"/>
  <c r="I1656" i="38"/>
  <c r="I1655" i="38"/>
  <c r="I1654" i="38"/>
  <c r="I1653" i="38"/>
  <c r="I1652" i="38"/>
  <c r="B1650" i="38"/>
  <c r="I1649" i="38"/>
  <c r="I1648" i="38"/>
  <c r="I1647" i="38"/>
  <c r="I1646" i="38"/>
  <c r="I1645" i="38"/>
  <c r="I1644" i="38"/>
  <c r="I1643" i="38"/>
  <c r="I1642" i="38"/>
  <c r="I1641" i="38"/>
  <c r="I1640" i="38"/>
  <c r="I1639" i="38"/>
  <c r="I1638" i="38"/>
  <c r="I1637" i="38"/>
  <c r="I1636" i="38"/>
  <c r="I1635" i="38"/>
  <c r="I1634" i="38"/>
  <c r="I1633" i="38"/>
  <c r="I1632" i="38"/>
  <c r="I1631" i="38"/>
  <c r="I1630" i="38"/>
  <c r="I1629" i="38"/>
  <c r="I1628" i="38"/>
  <c r="I1627" i="38"/>
  <c r="I1626" i="38"/>
  <c r="I1625" i="38"/>
  <c r="I1624" i="38"/>
  <c r="I1623" i="38"/>
  <c r="I1622" i="38"/>
  <c r="I1621" i="38"/>
  <c r="I1619" i="38"/>
  <c r="I1618" i="38"/>
  <c r="I1616" i="38"/>
  <c r="I1615" i="38"/>
  <c r="I1614" i="38"/>
  <c r="I1613" i="38"/>
  <c r="I1612" i="38"/>
  <c r="I1611" i="38"/>
  <c r="I1609" i="38"/>
  <c r="I1608" i="38"/>
  <c r="I1607" i="38"/>
  <c r="I1606" i="38"/>
  <c r="I1605" i="38"/>
  <c r="I1604" i="38"/>
  <c r="I1603" i="38"/>
  <c r="I1602" i="38"/>
  <c r="I1601" i="38"/>
  <c r="I1600" i="38"/>
  <c r="I1599" i="38"/>
  <c r="I1598" i="38"/>
  <c r="I1597" i="38"/>
  <c r="B1595" i="38"/>
  <c r="B1594" i="38"/>
  <c r="I1593" i="38"/>
  <c r="I1591" i="38"/>
  <c r="I1590" i="38"/>
  <c r="I1589" i="38"/>
  <c r="I1588" i="38"/>
  <c r="I1587" i="38"/>
  <c r="I1586" i="38"/>
  <c r="I1585" i="38"/>
  <c r="I1584" i="38"/>
  <c r="I1583" i="38"/>
  <c r="I1582" i="38"/>
  <c r="I1581" i="38"/>
  <c r="I1580" i="38"/>
  <c r="I1579" i="38"/>
  <c r="I1578" i="38"/>
  <c r="I1577" i="38"/>
  <c r="I1576" i="38"/>
  <c r="I1575" i="38"/>
  <c r="I1574" i="38"/>
  <c r="I1573" i="38"/>
  <c r="I1572" i="38"/>
  <c r="I1571" i="38"/>
  <c r="I1570" i="38"/>
  <c r="I1568" i="38"/>
  <c r="I1567" i="38"/>
  <c r="I1565" i="38"/>
  <c r="I1564" i="38"/>
  <c r="I1563" i="38"/>
  <c r="I1562" i="38"/>
  <c r="I1561" i="38"/>
  <c r="I1560" i="38"/>
  <c r="I1559" i="38"/>
  <c r="I1558" i="38"/>
  <c r="I1556" i="38"/>
  <c r="I1555" i="38"/>
  <c r="I1554" i="38"/>
  <c r="I1553" i="38"/>
  <c r="I1552" i="38"/>
  <c r="I1551" i="38"/>
  <c r="I1550" i="38"/>
  <c r="I1549" i="38"/>
  <c r="I1548" i="38"/>
  <c r="I1547" i="38"/>
  <c r="I1546" i="38"/>
  <c r="I1545" i="38"/>
  <c r="I1544" i="38"/>
  <c r="I1543" i="38"/>
  <c r="I1542" i="38"/>
  <c r="B1540" i="38"/>
  <c r="I1539" i="38"/>
  <c r="I1537" i="38"/>
  <c r="I1536" i="38"/>
  <c r="I1535" i="38"/>
  <c r="I1534" i="38"/>
  <c r="I1533" i="38"/>
  <c r="I1532" i="38"/>
  <c r="I1531" i="38"/>
  <c r="I1530" i="38"/>
  <c r="I1529" i="38"/>
  <c r="I1528" i="38"/>
  <c r="I1527" i="38"/>
  <c r="I1526" i="38"/>
  <c r="I1525" i="38"/>
  <c r="I1524" i="38"/>
  <c r="I1523" i="38"/>
  <c r="I1522" i="38"/>
  <c r="I1521" i="38"/>
  <c r="I1520" i="38"/>
  <c r="I1519" i="38"/>
  <c r="I1518" i="38"/>
  <c r="I1517" i="38"/>
  <c r="I1516" i="38"/>
  <c r="I1515" i="38"/>
  <c r="I1514" i="38"/>
  <c r="I1512" i="38"/>
  <c r="I1511" i="38"/>
  <c r="I1510" i="38"/>
  <c r="I1508" i="38"/>
  <c r="I1507" i="38"/>
  <c r="I1506" i="38"/>
  <c r="I1505" i="38"/>
  <c r="I1504" i="38"/>
  <c r="I1503" i="38"/>
  <c r="I1502" i="38"/>
  <c r="I1500" i="38"/>
  <c r="I1499" i="38"/>
  <c r="I1498" i="38"/>
  <c r="I1497" i="38"/>
  <c r="I1496" i="38"/>
  <c r="I1495" i="38"/>
  <c r="I1494" i="38"/>
  <c r="I1493" i="38"/>
  <c r="I1492" i="38"/>
  <c r="I1491" i="38"/>
  <c r="I1490" i="38"/>
  <c r="I1489" i="38"/>
  <c r="I1488" i="38"/>
  <c r="I1487" i="38"/>
  <c r="I1486" i="38"/>
  <c r="B1484" i="38"/>
  <c r="I1483" i="38"/>
  <c r="I1481" i="38"/>
  <c r="I1480" i="38"/>
  <c r="I1479" i="38"/>
  <c r="I1478" i="38"/>
  <c r="I1477" i="38"/>
  <c r="I1476" i="38"/>
  <c r="I1475" i="38"/>
  <c r="I1474" i="38"/>
  <c r="I1473" i="38"/>
  <c r="I1472" i="38"/>
  <c r="I1471" i="38"/>
  <c r="I1470" i="38"/>
  <c r="I1469" i="38"/>
  <c r="I1468" i="38"/>
  <c r="I1467" i="38"/>
  <c r="I1466" i="38"/>
  <c r="I1465" i="38"/>
  <c r="I1464" i="38"/>
  <c r="I1463" i="38"/>
  <c r="I1462" i="38"/>
  <c r="I1461" i="38"/>
  <c r="I1460" i="38"/>
  <c r="I1459" i="38"/>
  <c r="I1458" i="38"/>
  <c r="I1457" i="38"/>
  <c r="I1456" i="38"/>
  <c r="I1454" i="38"/>
  <c r="I1453" i="38"/>
  <c r="I1452" i="38"/>
  <c r="I1450" i="38"/>
  <c r="I1449" i="38"/>
  <c r="I1448" i="38"/>
  <c r="I1447" i="38"/>
  <c r="I1446" i="38"/>
  <c r="I1445" i="38"/>
  <c r="I1444" i="38"/>
  <c r="I1443" i="38"/>
  <c r="I1441" i="38"/>
  <c r="I1440" i="38"/>
  <c r="I1439" i="38"/>
  <c r="I1438" i="38"/>
  <c r="I1437" i="38"/>
  <c r="I1436" i="38"/>
  <c r="I1435" i="38"/>
  <c r="I1434" i="38"/>
  <c r="I1433" i="38"/>
  <c r="I1432" i="38"/>
  <c r="I1431" i="38"/>
  <c r="I1430" i="38"/>
  <c r="B1428" i="38"/>
  <c r="B1427" i="38"/>
  <c r="I1426" i="38"/>
  <c r="I1424" i="38"/>
  <c r="I1423" i="38"/>
  <c r="I1422" i="38"/>
  <c r="I1421" i="38"/>
  <c r="I1420" i="38"/>
  <c r="I1419" i="38"/>
  <c r="I1418" i="38"/>
  <c r="I1417" i="38"/>
  <c r="I1416" i="38"/>
  <c r="I1415" i="38"/>
  <c r="I1414" i="38"/>
  <c r="I1413" i="38"/>
  <c r="I1412" i="38"/>
  <c r="I1411" i="38"/>
  <c r="I1410" i="38"/>
  <c r="I1409" i="38"/>
  <c r="I1408" i="38"/>
  <c r="I1407" i="38"/>
  <c r="I1406" i="38"/>
  <c r="I1405" i="38"/>
  <c r="I1404" i="38"/>
  <c r="I1403" i="38"/>
  <c r="I1402" i="38"/>
  <c r="I1401" i="38"/>
  <c r="I1399" i="38"/>
  <c r="I1398" i="38" s="1"/>
  <c r="D149" i="31" s="1"/>
  <c r="I1397" i="38"/>
  <c r="I1396" i="38"/>
  <c r="I1395" i="38"/>
  <c r="I1394" i="38"/>
  <c r="I1393" i="38"/>
  <c r="I1392" i="38"/>
  <c r="I1391" i="38"/>
  <c r="I1390" i="38"/>
  <c r="I1388" i="38"/>
  <c r="I1387" i="38"/>
  <c r="I1386" i="38"/>
  <c r="I1385" i="38"/>
  <c r="I1384" i="38"/>
  <c r="I1383" i="38"/>
  <c r="I1382" i="38"/>
  <c r="I1381" i="38"/>
  <c r="I1380" i="38"/>
  <c r="I1379" i="38"/>
  <c r="I1378" i="38"/>
  <c r="I1377" i="38"/>
  <c r="I1376" i="38"/>
  <c r="I1375" i="38"/>
  <c r="I1374" i="38"/>
  <c r="B1372" i="38"/>
  <c r="I1371" i="38"/>
  <c r="I1369" i="38"/>
  <c r="I1368" i="38"/>
  <c r="I1367" i="38"/>
  <c r="I1366" i="38"/>
  <c r="I1365" i="38"/>
  <c r="I1364" i="38"/>
  <c r="I1363" i="38"/>
  <c r="I1362" i="38"/>
  <c r="I1361" i="38"/>
  <c r="I1360" i="38"/>
  <c r="I1359" i="38"/>
  <c r="I1358" i="38"/>
  <c r="I1357" i="38"/>
  <c r="I1356" i="38"/>
  <c r="I1355" i="38"/>
  <c r="I1354" i="38"/>
  <c r="I1353" i="38"/>
  <c r="I1352" i="38"/>
  <c r="I1351" i="38"/>
  <c r="I1350" i="38"/>
  <c r="I1349" i="38"/>
  <c r="I1348" i="38"/>
  <c r="I1347" i="38"/>
  <c r="I1346" i="38"/>
  <c r="I1345" i="38"/>
  <c r="I1344" i="38"/>
  <c r="I1342" i="38"/>
  <c r="I1341" i="38"/>
  <c r="I1340" i="38"/>
  <c r="I1339" i="38"/>
  <c r="I1338" i="38"/>
  <c r="I1337" i="38"/>
  <c r="I1336" i="38"/>
  <c r="I1335" i="38"/>
  <c r="I1333" i="38"/>
  <c r="I1332" i="38"/>
  <c r="I1331" i="38"/>
  <c r="I1330" i="38"/>
  <c r="I1329" i="38"/>
  <c r="I1328" i="38"/>
  <c r="I1327" i="38"/>
  <c r="I1326" i="38"/>
  <c r="I1325" i="38"/>
  <c r="I1324" i="38"/>
  <c r="I1323" i="38"/>
  <c r="I1322" i="38"/>
  <c r="I1321" i="38"/>
  <c r="I1320" i="38"/>
  <c r="I1319" i="38"/>
  <c r="B1317" i="38"/>
  <c r="I1316" i="38"/>
  <c r="I1314" i="38"/>
  <c r="I1313" i="38"/>
  <c r="I1312" i="38"/>
  <c r="I1311" i="38"/>
  <c r="I1310" i="38"/>
  <c r="I1309" i="38"/>
  <c r="I1308" i="38"/>
  <c r="I1307" i="38"/>
  <c r="I1306" i="38"/>
  <c r="I1305" i="38"/>
  <c r="I1304" i="38"/>
  <c r="I1303" i="38"/>
  <c r="I1302" i="38"/>
  <c r="I1301" i="38"/>
  <c r="I1300" i="38"/>
  <c r="I1299" i="38"/>
  <c r="I1298" i="38"/>
  <c r="I1297" i="38"/>
  <c r="I1296" i="38"/>
  <c r="I1295" i="38"/>
  <c r="I1294" i="38"/>
  <c r="I1293" i="38"/>
  <c r="I1292" i="38"/>
  <c r="I1291" i="38"/>
  <c r="I1290" i="38"/>
  <c r="I1289" i="38"/>
  <c r="I1288" i="38"/>
  <c r="I1287" i="38"/>
  <c r="I1285" i="38"/>
  <c r="I1284" i="38" s="1"/>
  <c r="D138" i="31" s="1"/>
  <c r="I1283" i="38"/>
  <c r="I1282" i="38"/>
  <c r="I1281" i="38"/>
  <c r="I1280" i="38"/>
  <c r="I1279" i="38"/>
  <c r="I1278" i="38"/>
  <c r="I1277" i="38"/>
  <c r="I1276" i="38"/>
  <c r="I1274" i="38"/>
  <c r="I1273" i="38"/>
  <c r="I1272" i="38"/>
  <c r="I1271" i="38"/>
  <c r="I1270" i="38"/>
  <c r="I1269" i="38"/>
  <c r="I1268" i="38"/>
  <c r="I1267" i="38"/>
  <c r="I1266" i="38"/>
  <c r="I1265" i="38"/>
  <c r="I1264" i="38"/>
  <c r="I1263" i="38"/>
  <c r="I1262" i="38"/>
  <c r="I1261" i="38"/>
  <c r="I1260" i="38"/>
  <c r="B1258" i="38"/>
  <c r="I1257" i="38"/>
  <c r="I1255" i="38"/>
  <c r="I1254" i="38"/>
  <c r="I1253" i="38"/>
  <c r="I1252" i="38"/>
  <c r="I1251" i="38"/>
  <c r="I1250" i="38"/>
  <c r="I1249" i="38"/>
  <c r="I1248" i="38"/>
  <c r="I1247" i="38"/>
  <c r="I1246" i="38"/>
  <c r="I1245" i="38"/>
  <c r="I1244" i="38"/>
  <c r="I1243" i="38"/>
  <c r="I1242" i="38"/>
  <c r="I1241" i="38"/>
  <c r="I1240" i="38"/>
  <c r="I1239" i="38"/>
  <c r="I1238" i="38"/>
  <c r="I1237" i="38"/>
  <c r="I1236" i="38"/>
  <c r="I1235" i="38"/>
  <c r="I1234" i="38"/>
  <c r="I1233" i="38"/>
  <c r="I1232" i="38"/>
  <c r="I1231" i="38"/>
  <c r="I1230" i="38"/>
  <c r="I1229" i="38"/>
  <c r="I1228" i="38"/>
  <c r="I1226" i="38"/>
  <c r="I1225" i="38"/>
  <c r="I1223" i="38"/>
  <c r="I1222" i="38"/>
  <c r="I1221" i="38"/>
  <c r="I1220" i="38"/>
  <c r="I1219" i="38"/>
  <c r="I1218" i="38"/>
  <c r="I1217" i="38"/>
  <c r="I1216" i="38"/>
  <c r="I1214" i="38"/>
  <c r="I1213" i="38"/>
  <c r="I1212" i="38"/>
  <c r="I1211" i="38"/>
  <c r="I1210" i="38"/>
  <c r="I1209" i="38"/>
  <c r="I1208" i="38"/>
  <c r="I1207" i="38"/>
  <c r="I1206" i="38"/>
  <c r="I1205" i="38"/>
  <c r="I1204" i="38"/>
  <c r="I1203" i="38"/>
  <c r="I1202" i="38"/>
  <c r="I1201" i="38"/>
  <c r="B1199" i="38"/>
  <c r="I1198" i="38"/>
  <c r="I1196" i="38"/>
  <c r="I1195" i="38"/>
  <c r="I1194" i="38"/>
  <c r="I1193" i="38"/>
  <c r="I1192" i="38"/>
  <c r="I1191" i="38"/>
  <c r="I1190" i="38"/>
  <c r="I1189" i="38"/>
  <c r="I1188" i="38"/>
  <c r="I1187" i="38"/>
  <c r="I1186" i="38"/>
  <c r="I1185" i="38"/>
  <c r="I1184" i="38"/>
  <c r="I1183" i="38"/>
  <c r="I1182" i="38"/>
  <c r="I1181" i="38"/>
  <c r="I1180" i="38"/>
  <c r="I1179" i="38"/>
  <c r="I1178" i="38"/>
  <c r="I1177" i="38"/>
  <c r="I1176" i="38"/>
  <c r="I1175" i="38"/>
  <c r="I1174" i="38"/>
  <c r="I1172" i="38"/>
  <c r="I1171" i="38" s="1"/>
  <c r="D126" i="31" s="1"/>
  <c r="I1170" i="38"/>
  <c r="I1169" i="38"/>
  <c r="I1168" i="38"/>
  <c r="I1167" i="38"/>
  <c r="I1166" i="38"/>
  <c r="I1165" i="38"/>
  <c r="I1163" i="38"/>
  <c r="I1162" i="38"/>
  <c r="I1161" i="38"/>
  <c r="I1160" i="38"/>
  <c r="I1159" i="38"/>
  <c r="I1158" i="38"/>
  <c r="I1157" i="38"/>
  <c r="I1156" i="38"/>
  <c r="I1155" i="38"/>
  <c r="I1154" i="38"/>
  <c r="I1153" i="38"/>
  <c r="I1152" i="38"/>
  <c r="B1150" i="38"/>
  <c r="I1149" i="38"/>
  <c r="I1147" i="38"/>
  <c r="I1146" i="38"/>
  <c r="I1145" i="38"/>
  <c r="I1144" i="38"/>
  <c r="I1143" i="38"/>
  <c r="I1142" i="38"/>
  <c r="I1141" i="38"/>
  <c r="I1140" i="38"/>
  <c r="I1139" i="38"/>
  <c r="I1138" i="38"/>
  <c r="I1137" i="38"/>
  <c r="I1136" i="38"/>
  <c r="I1135" i="38"/>
  <c r="I1134" i="38"/>
  <c r="I1133" i="38"/>
  <c r="I1132" i="38"/>
  <c r="I1131" i="38"/>
  <c r="I1130" i="38"/>
  <c r="I1129" i="38"/>
  <c r="I1128" i="38"/>
  <c r="I1127" i="38"/>
  <c r="I1126" i="38"/>
  <c r="I1125" i="38"/>
  <c r="I1124" i="38"/>
  <c r="I1123" i="38"/>
  <c r="I1121" i="38"/>
  <c r="I1120" i="38" s="1"/>
  <c r="D120" i="31" s="1"/>
  <c r="I1119" i="38"/>
  <c r="I1118" i="38"/>
  <c r="I1117" i="38"/>
  <c r="I1116" i="38"/>
  <c r="I1115" i="38"/>
  <c r="I1114" i="38"/>
  <c r="I1113" i="38"/>
  <c r="I1112" i="38"/>
  <c r="I1110" i="38"/>
  <c r="I1109" i="38"/>
  <c r="I1108" i="38"/>
  <c r="I1107" i="38"/>
  <c r="I1106" i="38"/>
  <c r="I1105" i="38"/>
  <c r="I1104" i="38"/>
  <c r="I1103" i="38"/>
  <c r="I1102" i="38"/>
  <c r="I1101" i="38"/>
  <c r="I1100" i="38"/>
  <c r="I1099" i="38"/>
  <c r="B1097" i="38"/>
  <c r="I1096" i="38"/>
  <c r="I1094" i="38"/>
  <c r="I1093" i="38"/>
  <c r="I1092" i="38"/>
  <c r="I1091" i="38"/>
  <c r="I1090" i="38"/>
  <c r="I1089" i="38"/>
  <c r="I1088" i="38"/>
  <c r="I1087" i="38"/>
  <c r="I1086" i="38"/>
  <c r="I1085" i="38"/>
  <c r="I1084" i="38"/>
  <c r="I1083" i="38"/>
  <c r="I1082" i="38"/>
  <c r="I1081" i="38"/>
  <c r="I1080" i="38"/>
  <c r="I1079" i="38"/>
  <c r="I1078" i="38"/>
  <c r="I1077" i="38"/>
  <c r="I1076" i="38"/>
  <c r="I1075" i="38"/>
  <c r="I1074" i="38"/>
  <c r="I1073" i="38"/>
  <c r="I1072" i="38"/>
  <c r="I1071" i="38"/>
  <c r="I1070" i="38"/>
  <c r="I1069" i="38"/>
  <c r="I1068" i="38"/>
  <c r="I1067" i="38"/>
  <c r="I1065" i="38"/>
  <c r="I1064" i="38"/>
  <c r="I1062" i="38"/>
  <c r="I1061" i="38"/>
  <c r="I1060" i="38"/>
  <c r="I1059" i="38"/>
  <c r="I1058" i="38"/>
  <c r="I1057" i="38"/>
  <c r="I1056" i="38"/>
  <c r="I1055" i="38"/>
  <c r="I1053" i="38"/>
  <c r="I1052" i="38"/>
  <c r="I1051" i="38"/>
  <c r="I1050" i="38"/>
  <c r="I1049" i="38"/>
  <c r="I1048" i="38"/>
  <c r="I1047" i="38"/>
  <c r="I1046" i="38"/>
  <c r="I1045" i="38"/>
  <c r="I1044" i="38"/>
  <c r="I1043" i="38"/>
  <c r="I1042" i="38"/>
  <c r="I1041" i="38"/>
  <c r="I1040" i="38"/>
  <c r="B1038" i="38"/>
  <c r="I1037" i="38"/>
  <c r="I1035" i="38"/>
  <c r="I1034" i="38"/>
  <c r="I1033" i="38"/>
  <c r="I1032" i="38"/>
  <c r="I1031" i="38"/>
  <c r="I1030" i="38"/>
  <c r="I1029" i="38"/>
  <c r="I1028" i="38"/>
  <c r="I1027" i="38"/>
  <c r="I1026" i="38"/>
  <c r="I1025" i="38"/>
  <c r="I1024" i="38"/>
  <c r="I1023" i="38"/>
  <c r="I1022" i="38"/>
  <c r="I1021" i="38"/>
  <c r="I1020" i="38"/>
  <c r="I1019" i="38"/>
  <c r="I1018" i="38"/>
  <c r="I1017" i="38"/>
  <c r="I1016" i="38"/>
  <c r="I1015" i="38"/>
  <c r="I1014" i="38"/>
  <c r="I1013" i="38"/>
  <c r="I1012" i="38"/>
  <c r="I1011" i="38"/>
  <c r="I1010" i="38"/>
  <c r="I1008" i="38"/>
  <c r="I1007" i="38"/>
  <c r="I1005" i="38"/>
  <c r="I1004" i="38"/>
  <c r="I1003" i="38"/>
  <c r="I1002" i="38"/>
  <c r="I1001" i="38"/>
  <c r="I1000" i="38"/>
  <c r="I998" i="38"/>
  <c r="I997" i="38"/>
  <c r="I996" i="38"/>
  <c r="I995" i="38"/>
  <c r="I994" i="38"/>
  <c r="I993" i="38"/>
  <c r="I992" i="38"/>
  <c r="I991" i="38"/>
  <c r="I990" i="38"/>
  <c r="I989" i="38"/>
  <c r="I988" i="38"/>
  <c r="I987" i="38"/>
  <c r="I986" i="38"/>
  <c r="I985" i="38"/>
  <c r="I984" i="38"/>
  <c r="B982" i="38"/>
  <c r="I981" i="38"/>
  <c r="I979" i="38"/>
  <c r="I978" i="38"/>
  <c r="I977" i="38"/>
  <c r="I976" i="38"/>
  <c r="I975" i="38"/>
  <c r="I974" i="38"/>
  <c r="I973" i="38"/>
  <c r="I972" i="38"/>
  <c r="I971" i="38"/>
  <c r="I970" i="38"/>
  <c r="I969" i="38"/>
  <c r="I968" i="38"/>
  <c r="I967" i="38"/>
  <c r="I966" i="38"/>
  <c r="I965" i="38"/>
  <c r="I964" i="38"/>
  <c r="I963" i="38"/>
  <c r="I962" i="38"/>
  <c r="I961" i="38"/>
  <c r="I960" i="38"/>
  <c r="I959" i="38"/>
  <c r="I958" i="38"/>
  <c r="I957" i="38"/>
  <c r="I956" i="38"/>
  <c r="I955" i="38"/>
  <c r="I953" i="38"/>
  <c r="I952" i="38" s="1"/>
  <c r="D102" i="31" s="1"/>
  <c r="I951" i="38"/>
  <c r="I950" i="38"/>
  <c r="I949" i="38"/>
  <c r="I948" i="38"/>
  <c r="I947" i="38"/>
  <c r="I946" i="38"/>
  <c r="I945" i="38"/>
  <c r="I944" i="38"/>
  <c r="I942" i="38"/>
  <c r="I941" i="38"/>
  <c r="I940" i="38"/>
  <c r="I939" i="38"/>
  <c r="I938" i="38"/>
  <c r="I937" i="38"/>
  <c r="I936" i="38"/>
  <c r="I935" i="38"/>
  <c r="I934" i="38"/>
  <c r="I933" i="38"/>
  <c r="I932" i="38"/>
  <c r="I931" i="38"/>
  <c r="B929" i="38"/>
  <c r="I928" i="38"/>
  <c r="I926" i="38"/>
  <c r="I925" i="38"/>
  <c r="I924" i="38"/>
  <c r="I923" i="38"/>
  <c r="I922" i="38"/>
  <c r="I921" i="38"/>
  <c r="I920" i="38"/>
  <c r="I919" i="38"/>
  <c r="I918" i="38"/>
  <c r="I917" i="38"/>
  <c r="I916" i="38"/>
  <c r="I915" i="38"/>
  <c r="I914" i="38"/>
  <c r="I913" i="38"/>
  <c r="I912" i="38"/>
  <c r="I911" i="38"/>
  <c r="I910" i="38"/>
  <c r="I909" i="38"/>
  <c r="I908" i="38"/>
  <c r="I907" i="38"/>
  <c r="I905" i="38"/>
  <c r="I904" i="38"/>
  <c r="I903" i="38"/>
  <c r="I901" i="38"/>
  <c r="I900" i="38"/>
  <c r="I899" i="38"/>
  <c r="I898" i="38"/>
  <c r="I897" i="38"/>
  <c r="I896" i="38"/>
  <c r="I894" i="38"/>
  <c r="I893" i="38"/>
  <c r="I892" i="38"/>
  <c r="I891" i="38"/>
  <c r="I890" i="38"/>
  <c r="I889" i="38"/>
  <c r="I888" i="38"/>
  <c r="I887" i="38"/>
  <c r="I886" i="38"/>
  <c r="I885" i="38"/>
  <c r="I884" i="38"/>
  <c r="I883" i="38"/>
  <c r="I882" i="38"/>
  <c r="I881" i="38"/>
  <c r="I880" i="38"/>
  <c r="B878" i="38"/>
  <c r="I877" i="38"/>
  <c r="I875" i="38"/>
  <c r="I874" i="38"/>
  <c r="I873" i="38"/>
  <c r="I872" i="38"/>
  <c r="I871" i="38"/>
  <c r="I870" i="38"/>
  <c r="I869" i="38"/>
  <c r="I868" i="38"/>
  <c r="I867" i="38"/>
  <c r="I866" i="38"/>
  <c r="I865" i="38"/>
  <c r="I864" i="38"/>
  <c r="I863" i="38"/>
  <c r="I862" i="38"/>
  <c r="I861" i="38"/>
  <c r="I860" i="38"/>
  <c r="I859" i="38"/>
  <c r="I858" i="38"/>
  <c r="I857" i="38"/>
  <c r="I856" i="38"/>
  <c r="I855" i="38"/>
  <c r="I854" i="38"/>
  <c r="I852" i="38"/>
  <c r="I851" i="38"/>
  <c r="I849" i="38"/>
  <c r="I848" i="38"/>
  <c r="I847" i="38"/>
  <c r="I846" i="38"/>
  <c r="I845" i="38"/>
  <c r="I844" i="38"/>
  <c r="I843" i="38"/>
  <c r="I841" i="38"/>
  <c r="I840" i="38"/>
  <c r="I839" i="38"/>
  <c r="I838" i="38"/>
  <c r="I837" i="38"/>
  <c r="I836" i="38"/>
  <c r="I835" i="38"/>
  <c r="I834" i="38"/>
  <c r="I833" i="38"/>
  <c r="I832" i="38"/>
  <c r="I831" i="38"/>
  <c r="I830" i="38"/>
  <c r="I829" i="38"/>
  <c r="I828" i="38"/>
  <c r="B826" i="38"/>
  <c r="I825" i="38"/>
  <c r="I823" i="38"/>
  <c r="I822" i="38"/>
  <c r="I821" i="38"/>
  <c r="I820" i="38"/>
  <c r="I819" i="38"/>
  <c r="I818" i="38"/>
  <c r="I817" i="38"/>
  <c r="I816" i="38"/>
  <c r="I815" i="38"/>
  <c r="I814" i="38"/>
  <c r="I813" i="38"/>
  <c r="I812" i="38"/>
  <c r="I811" i="38"/>
  <c r="I810" i="38"/>
  <c r="I809" i="38"/>
  <c r="I808" i="38"/>
  <c r="I807" i="38"/>
  <c r="I806" i="38"/>
  <c r="I805" i="38"/>
  <c r="I804" i="38"/>
  <c r="I803" i="38"/>
  <c r="I802" i="38"/>
  <c r="I800" i="38"/>
  <c r="I799" i="38"/>
  <c r="I797" i="38"/>
  <c r="I796" i="38"/>
  <c r="I795" i="38"/>
  <c r="I794" i="38"/>
  <c r="I793" i="38"/>
  <c r="I792" i="38"/>
  <c r="I791" i="38"/>
  <c r="I789" i="38"/>
  <c r="I788" i="38"/>
  <c r="I787" i="38"/>
  <c r="I786" i="38"/>
  <c r="I785" i="38"/>
  <c r="I784" i="38"/>
  <c r="I783" i="38"/>
  <c r="I782" i="38"/>
  <c r="I781" i="38"/>
  <c r="I780" i="38"/>
  <c r="I779" i="38"/>
  <c r="I778" i="38"/>
  <c r="I777" i="38"/>
  <c r="B775" i="38"/>
  <c r="I774" i="38"/>
  <c r="I772" i="38"/>
  <c r="I771" i="38"/>
  <c r="I770" i="38"/>
  <c r="I769" i="38"/>
  <c r="I768" i="38"/>
  <c r="I767" i="38"/>
  <c r="I766" i="38"/>
  <c r="I765" i="38"/>
  <c r="I764" i="38"/>
  <c r="I763" i="38"/>
  <c r="I762" i="38"/>
  <c r="I761" i="38"/>
  <c r="I760" i="38"/>
  <c r="I759" i="38"/>
  <c r="I758" i="38"/>
  <c r="I757" i="38"/>
  <c r="I756" i="38"/>
  <c r="I755" i="38"/>
  <c r="I754" i="38"/>
  <c r="I753" i="38"/>
  <c r="I752" i="38"/>
  <c r="I751" i="38"/>
  <c r="I749" i="38"/>
  <c r="I748" i="38" s="1"/>
  <c r="D78" i="31" s="1"/>
  <c r="I747" i="38"/>
  <c r="I746" i="38"/>
  <c r="I745" i="38"/>
  <c r="I744" i="38"/>
  <c r="I743" i="38"/>
  <c r="I742" i="38"/>
  <c r="I741" i="38"/>
  <c r="I739" i="38"/>
  <c r="I738" i="38"/>
  <c r="I737" i="38"/>
  <c r="I736" i="38"/>
  <c r="I735" i="38"/>
  <c r="I734" i="38"/>
  <c r="I733" i="38"/>
  <c r="I732" i="38"/>
  <c r="I731" i="38"/>
  <c r="I730" i="38"/>
  <c r="I729" i="38"/>
  <c r="I728" i="38"/>
  <c r="B726" i="38"/>
  <c r="I725" i="38"/>
  <c r="I723" i="38"/>
  <c r="I722" i="38"/>
  <c r="I721" i="38"/>
  <c r="I720" i="38"/>
  <c r="I719" i="38"/>
  <c r="I718" i="38"/>
  <c r="I717" i="38"/>
  <c r="I716" i="38"/>
  <c r="I715" i="38"/>
  <c r="I714" i="38"/>
  <c r="I713" i="38"/>
  <c r="I712" i="38"/>
  <c r="I711" i="38"/>
  <c r="I710" i="38"/>
  <c r="I709" i="38"/>
  <c r="I708" i="38"/>
  <c r="I707" i="38"/>
  <c r="I706" i="38"/>
  <c r="I705" i="38"/>
  <c r="I704" i="38"/>
  <c r="I703" i="38"/>
  <c r="I702" i="38"/>
  <c r="I701" i="38"/>
  <c r="I699" i="38"/>
  <c r="I698" i="38"/>
  <c r="I696" i="38"/>
  <c r="I695" i="38"/>
  <c r="I694" i="38"/>
  <c r="I693" i="38"/>
  <c r="I692" i="38"/>
  <c r="I691" i="38"/>
  <c r="I690" i="38"/>
  <c r="I689" i="38"/>
  <c r="I687" i="38"/>
  <c r="I686" i="38"/>
  <c r="I685" i="38"/>
  <c r="I684" i="38"/>
  <c r="I683" i="38"/>
  <c r="I682" i="38"/>
  <c r="I681" i="38"/>
  <c r="I680" i="38"/>
  <c r="I679" i="38"/>
  <c r="I678" i="38"/>
  <c r="I677" i="38"/>
  <c r="I676" i="38"/>
  <c r="I675" i="38"/>
  <c r="B673" i="38"/>
  <c r="I672" i="38"/>
  <c r="I670" i="38"/>
  <c r="I669" i="38"/>
  <c r="I668" i="38"/>
  <c r="I667" i="38"/>
  <c r="I666" i="38"/>
  <c r="I665" i="38"/>
  <c r="I664" i="38"/>
  <c r="I663" i="38"/>
  <c r="I662" i="38"/>
  <c r="I661" i="38"/>
  <c r="I660" i="38"/>
  <c r="I659" i="38"/>
  <c r="I658" i="38"/>
  <c r="I657" i="38"/>
  <c r="I656" i="38"/>
  <c r="I655" i="38"/>
  <c r="I654" i="38"/>
  <c r="I653" i="38"/>
  <c r="I652" i="38"/>
  <c r="I651" i="38"/>
  <c r="I650" i="38"/>
  <c r="I649" i="38"/>
  <c r="I647" i="38"/>
  <c r="I646" i="38"/>
  <c r="I645" i="38"/>
  <c r="I643" i="38"/>
  <c r="I642" i="38"/>
  <c r="I641" i="38"/>
  <c r="I640" i="38"/>
  <c r="I639" i="38"/>
  <c r="I638" i="38"/>
  <c r="I637" i="38"/>
  <c r="I635" i="38"/>
  <c r="I634" i="38"/>
  <c r="I633" i="38"/>
  <c r="I632" i="38"/>
  <c r="I631" i="38"/>
  <c r="I630" i="38"/>
  <c r="I629" i="38"/>
  <c r="I628" i="38"/>
  <c r="I627" i="38"/>
  <c r="I626" i="38"/>
  <c r="I625" i="38"/>
  <c r="I624" i="38"/>
  <c r="I623" i="38"/>
  <c r="I622" i="38"/>
  <c r="B620" i="38"/>
  <c r="I619" i="38"/>
  <c r="I617" i="38"/>
  <c r="I616" i="38"/>
  <c r="I615" i="38"/>
  <c r="I614" i="38"/>
  <c r="I613" i="38"/>
  <c r="I612" i="38"/>
  <c r="I611" i="38"/>
  <c r="I610" i="38"/>
  <c r="I609" i="38"/>
  <c r="I608" i="38"/>
  <c r="I607" i="38"/>
  <c r="I606" i="38"/>
  <c r="I605" i="38"/>
  <c r="I604" i="38"/>
  <c r="I603" i="38"/>
  <c r="I602" i="38"/>
  <c r="I601" i="38"/>
  <c r="I600" i="38"/>
  <c r="I599" i="38"/>
  <c r="I598" i="38"/>
  <c r="I597" i="38"/>
  <c r="I596" i="38"/>
  <c r="I595" i="38"/>
  <c r="I594" i="38"/>
  <c r="I593" i="38"/>
  <c r="I592" i="38"/>
  <c r="I591" i="38"/>
  <c r="I589" i="38"/>
  <c r="I588" i="38"/>
  <c r="I587" i="38"/>
  <c r="I585" i="38"/>
  <c r="I584" i="38"/>
  <c r="I583" i="38"/>
  <c r="I582" i="38"/>
  <c r="I581" i="38"/>
  <c r="I580" i="38"/>
  <c r="I579" i="38"/>
  <c r="I577" i="38"/>
  <c r="I576" i="38"/>
  <c r="I575" i="38"/>
  <c r="I574" i="38"/>
  <c r="I573" i="38"/>
  <c r="I572" i="38"/>
  <c r="I571" i="38"/>
  <c r="I570" i="38"/>
  <c r="I569" i="38"/>
  <c r="I568" i="38"/>
  <c r="I567" i="38"/>
  <c r="I566" i="38"/>
  <c r="I565" i="38"/>
  <c r="I564" i="38"/>
  <c r="I563" i="38"/>
  <c r="B561" i="38"/>
  <c r="I560" i="38"/>
  <c r="I559" i="38"/>
  <c r="I558" i="38"/>
  <c r="I557" i="38"/>
  <c r="I556" i="38"/>
  <c r="I555" i="38"/>
  <c r="I554" i="38"/>
  <c r="I553" i="38"/>
  <c r="I552" i="38"/>
  <c r="I551" i="38"/>
  <c r="I550" i="38"/>
  <c r="I549" i="38"/>
  <c r="I548" i="38"/>
  <c r="I547" i="38"/>
  <c r="I546" i="38"/>
  <c r="I545" i="38"/>
  <c r="I544" i="38"/>
  <c r="I543" i="38"/>
  <c r="I542" i="38"/>
  <c r="I541" i="38"/>
  <c r="I540" i="38"/>
  <c r="I539" i="38"/>
  <c r="I537" i="38"/>
  <c r="I536" i="38"/>
  <c r="I535" i="38"/>
  <c r="I533" i="38"/>
  <c r="I532" i="38"/>
  <c r="I531" i="38"/>
  <c r="I530" i="38"/>
  <c r="I529" i="38"/>
  <c r="I528" i="38"/>
  <c r="I527" i="38"/>
  <c r="I526" i="38"/>
  <c r="I524" i="38"/>
  <c r="I523" i="38"/>
  <c r="I522" i="38"/>
  <c r="I521" i="38"/>
  <c r="I520" i="38"/>
  <c r="I519" i="38"/>
  <c r="I518" i="38"/>
  <c r="I517" i="38"/>
  <c r="I516" i="38"/>
  <c r="I515" i="38"/>
  <c r="I514" i="38"/>
  <c r="I513" i="38"/>
  <c r="I512" i="38"/>
  <c r="I511" i="38"/>
  <c r="I510" i="38"/>
  <c r="B508" i="38"/>
  <c r="I507" i="38"/>
  <c r="I506" i="38"/>
  <c r="I505" i="38"/>
  <c r="I504" i="38"/>
  <c r="I503" i="38"/>
  <c r="I502" i="38"/>
  <c r="I501" i="38"/>
  <c r="I495" i="38"/>
  <c r="I494" i="38"/>
  <c r="I493" i="38"/>
  <c r="I492" i="38"/>
  <c r="I491" i="38"/>
  <c r="I490" i="38"/>
  <c r="I489" i="38"/>
  <c r="I488" i="38"/>
  <c r="I487" i="38"/>
  <c r="I485" i="38"/>
  <c r="I484" i="38"/>
  <c r="I483" i="38"/>
  <c r="I482" i="38"/>
  <c r="I481" i="38"/>
  <c r="I480" i="38"/>
  <c r="I479" i="38"/>
  <c r="I477" i="38"/>
  <c r="I476" i="38"/>
  <c r="I475" i="38"/>
  <c r="I474" i="38"/>
  <c r="I473" i="38"/>
  <c r="I472" i="38"/>
  <c r="I471" i="38"/>
  <c r="I470" i="38"/>
  <c r="I469" i="38"/>
  <c r="I468" i="38"/>
  <c r="I467" i="38"/>
  <c r="B465" i="38"/>
  <c r="I464" i="38"/>
  <c r="I463" i="38"/>
  <c r="I462" i="38"/>
  <c r="I461" i="38"/>
  <c r="I460" i="38"/>
  <c r="I459" i="38"/>
  <c r="I458" i="38"/>
  <c r="I457" i="38"/>
  <c r="I456" i="38"/>
  <c r="I450" i="38"/>
  <c r="I444" i="38"/>
  <c r="I443" i="38"/>
  <c r="I442" i="38"/>
  <c r="I441" i="38"/>
  <c r="I440" i="38"/>
  <c r="I439" i="38"/>
  <c r="I438" i="38"/>
  <c r="I437" i="38"/>
  <c r="I436" i="38"/>
  <c r="I435" i="38"/>
  <c r="I434" i="38"/>
  <c r="I432" i="38"/>
  <c r="I431" i="38"/>
  <c r="I429" i="38"/>
  <c r="I428" i="38"/>
  <c r="I427" i="38"/>
  <c r="I426" i="38"/>
  <c r="I425" i="38"/>
  <c r="I424" i="38"/>
  <c r="I423" i="38"/>
  <c r="I422" i="38"/>
  <c r="I420" i="38"/>
  <c r="I419" i="38"/>
  <c r="I418" i="38"/>
  <c r="I417" i="38"/>
  <c r="I416" i="38"/>
  <c r="I415" i="38"/>
  <c r="I414" i="38"/>
  <c r="I413" i="38"/>
  <c r="I412" i="38"/>
  <c r="I411" i="38"/>
  <c r="I410" i="38"/>
  <c r="B408" i="38"/>
  <c r="I407" i="38"/>
  <c r="I406" i="38"/>
  <c r="I405" i="38"/>
  <c r="I404" i="38"/>
  <c r="I403" i="38"/>
  <c r="I402" i="38"/>
  <c r="I401" i="38"/>
  <c r="I400" i="38"/>
  <c r="I399" i="38"/>
  <c r="I393" i="38"/>
  <c r="I387" i="38"/>
  <c r="I386" i="38"/>
  <c r="I385" i="38"/>
  <c r="I384" i="38"/>
  <c r="I383" i="38"/>
  <c r="I382" i="38"/>
  <c r="I381" i="38"/>
  <c r="I380" i="38"/>
  <c r="I379" i="38"/>
  <c r="I378" i="38"/>
  <c r="I376" i="38"/>
  <c r="I375" i="38"/>
  <c r="I373" i="38"/>
  <c r="I372" i="38"/>
  <c r="I371" i="38"/>
  <c r="I370" i="38"/>
  <c r="I369" i="38"/>
  <c r="I368" i="38"/>
  <c r="I367" i="38"/>
  <c r="I366" i="38"/>
  <c r="I364" i="38"/>
  <c r="I363" i="38"/>
  <c r="I362" i="38"/>
  <c r="I361" i="38"/>
  <c r="I360" i="38"/>
  <c r="I359" i="38"/>
  <c r="I358" i="38"/>
  <c r="I357" i="38"/>
  <c r="I356" i="38"/>
  <c r="I355" i="38"/>
  <c r="B353" i="38"/>
  <c r="I352" i="38"/>
  <c r="I351" i="38"/>
  <c r="I350" i="38"/>
  <c r="I349" i="38"/>
  <c r="I348" i="38"/>
  <c r="I347" i="38"/>
  <c r="I346" i="38"/>
  <c r="I345" i="38"/>
  <c r="I344" i="38"/>
  <c r="I343" i="38"/>
  <c r="I342" i="38"/>
  <c r="I341" i="38"/>
  <c r="I340" i="38"/>
  <c r="I339" i="38"/>
  <c r="I338" i="38"/>
  <c r="I337" i="38"/>
  <c r="I336" i="38"/>
  <c r="I335" i="38"/>
  <c r="I333" i="38"/>
  <c r="I332" i="38"/>
  <c r="I331" i="38"/>
  <c r="I329" i="38"/>
  <c r="I328" i="38"/>
  <c r="I327" i="38"/>
  <c r="I326" i="38"/>
  <c r="I325" i="38"/>
  <c r="I324" i="38"/>
  <c r="I323" i="38"/>
  <c r="I322" i="38"/>
  <c r="I320" i="38"/>
  <c r="I319" i="38"/>
  <c r="I318" i="38"/>
  <c r="I317" i="38"/>
  <c r="I316" i="38"/>
  <c r="I315" i="38"/>
  <c r="I314" i="38"/>
  <c r="I313" i="38"/>
  <c r="I312" i="38"/>
  <c r="I311" i="38"/>
  <c r="B309" i="38"/>
  <c r="I308" i="38"/>
  <c r="I307" i="38"/>
  <c r="I306" i="38"/>
  <c r="I305" i="38"/>
  <c r="I304" i="38"/>
  <c r="I303" i="38"/>
  <c r="I302" i="38"/>
  <c r="I301" i="38"/>
  <c r="I300" i="38"/>
  <c r="I299" i="38"/>
  <c r="I293" i="38"/>
  <c r="I292" i="38"/>
  <c r="I291" i="38"/>
  <c r="I290" i="38"/>
  <c r="I289" i="38"/>
  <c r="I288" i="38"/>
  <c r="I287" i="38"/>
  <c r="I286" i="38"/>
  <c r="I285" i="38"/>
  <c r="I284" i="38"/>
  <c r="I283" i="38"/>
  <c r="I282" i="38"/>
  <c r="I280" i="38"/>
  <c r="I279" i="38"/>
  <c r="I277" i="38"/>
  <c r="I276" i="38"/>
  <c r="I275" i="38"/>
  <c r="I274" i="38"/>
  <c r="I273" i="38"/>
  <c r="I272" i="38"/>
  <c r="I271" i="38"/>
  <c r="I270" i="38"/>
  <c r="I268" i="38"/>
  <c r="I267" i="38"/>
  <c r="I266" i="38"/>
  <c r="I265" i="38"/>
  <c r="I264" i="38"/>
  <c r="I263" i="38"/>
  <c r="I262" i="38"/>
  <c r="I261" i="38"/>
  <c r="I260" i="38"/>
  <c r="I259" i="38"/>
  <c r="B257" i="38"/>
  <c r="B256" i="38"/>
  <c r="I255" i="38"/>
  <c r="I254" i="38"/>
  <c r="I253" i="38"/>
  <c r="I252" i="38"/>
  <c r="I251" i="38"/>
  <c r="I250" i="38"/>
  <c r="I249" i="38"/>
  <c r="I248" i="38"/>
  <c r="I247" i="38"/>
  <c r="I246" i="38"/>
  <c r="I245" i="38"/>
  <c r="I244" i="38"/>
  <c r="I243" i="38"/>
  <c r="I242" i="38"/>
  <c r="I241" i="38"/>
  <c r="B240" i="38"/>
  <c r="I239" i="38"/>
  <c r="I238" i="38"/>
  <c r="I237" i="38"/>
  <c r="I236" i="38"/>
  <c r="I235" i="38"/>
  <c r="I234" i="38"/>
  <c r="I233" i="38"/>
  <c r="I232" i="38"/>
  <c r="I231" i="38"/>
  <c r="I230" i="38"/>
  <c r="I229" i="38"/>
  <c r="I228" i="38"/>
  <c r="I227" i="38"/>
  <c r="I226" i="38"/>
  <c r="I224" i="38"/>
  <c r="I223" i="38"/>
  <c r="B222" i="38"/>
  <c r="I221" i="38"/>
  <c r="I220" i="38"/>
  <c r="B219" i="38"/>
  <c r="B218" i="38"/>
  <c r="I217" i="38"/>
  <c r="I216" i="38"/>
  <c r="I215" i="38"/>
  <c r="I214" i="38"/>
  <c r="I213" i="38"/>
  <c r="I212" i="38"/>
  <c r="I211" i="38"/>
  <c r="I206" i="38"/>
  <c r="I201" i="38"/>
  <c r="I200" i="38"/>
  <c r="I199" i="38"/>
  <c r="I198" i="38"/>
  <c r="I197" i="38"/>
  <c r="I196" i="38"/>
  <c r="I195" i="38"/>
  <c r="I194" i="38"/>
  <c r="I193" i="38"/>
  <c r="I192" i="38"/>
  <c r="I191" i="38"/>
  <c r="I190" i="38"/>
  <c r="I189" i="38"/>
  <c r="B188" i="38"/>
  <c r="I187" i="38"/>
  <c r="I186" i="38"/>
  <c r="I185" i="38"/>
  <c r="I184" i="38"/>
  <c r="I183" i="38"/>
  <c r="I182" i="38"/>
  <c r="I181" i="38"/>
  <c r="I180" i="38"/>
  <c r="I179" i="38"/>
  <c r="I178" i="38"/>
  <c r="I177" i="38"/>
  <c r="I176" i="38"/>
  <c r="I175" i="38"/>
  <c r="I174" i="38"/>
  <c r="I173" i="38"/>
  <c r="I172" i="38"/>
  <c r="I171" i="38"/>
  <c r="I170" i="38"/>
  <c r="I169" i="38"/>
  <c r="I168" i="38"/>
  <c r="I167" i="38"/>
  <c r="I166" i="38"/>
  <c r="I165" i="38"/>
  <c r="I164" i="38"/>
  <c r="I162" i="38"/>
  <c r="I160" i="38"/>
  <c r="I159" i="38"/>
  <c r="I158" i="38"/>
  <c r="I157" i="38"/>
  <c r="B156" i="38"/>
  <c r="I154" i="38"/>
  <c r="I153" i="38"/>
  <c r="I152" i="38"/>
  <c r="I151" i="38"/>
  <c r="I150" i="38"/>
  <c r="I149" i="38"/>
  <c r="I148" i="38"/>
  <c r="I147" i="38"/>
  <c r="I146" i="38"/>
  <c r="I145" i="38"/>
  <c r="I144" i="38"/>
  <c r="I143" i="38"/>
  <c r="I142" i="38"/>
  <c r="I141" i="38"/>
  <c r="I140" i="38"/>
  <c r="I139" i="38"/>
  <c r="I138" i="38"/>
  <c r="I137" i="38"/>
  <c r="I136" i="38"/>
  <c r="I128" i="38"/>
  <c r="I127" i="38"/>
  <c r="I126" i="38"/>
  <c r="I125" i="38"/>
  <c r="I124" i="38"/>
  <c r="I123" i="38"/>
  <c r="B122" i="38"/>
  <c r="I121" i="38"/>
  <c r="I120" i="38"/>
  <c r="I119" i="38"/>
  <c r="I118" i="38"/>
  <c r="I117" i="38"/>
  <c r="B116" i="38"/>
  <c r="B115" i="38"/>
  <c r="I114" i="38"/>
  <c r="I113" i="38"/>
  <c r="I112" i="38"/>
  <c r="I111" i="38"/>
  <c r="I110" i="38"/>
  <c r="I109" i="38"/>
  <c r="I108" i="38"/>
  <c r="I103" i="38"/>
  <c r="I98" i="38"/>
  <c r="I97" i="38"/>
  <c r="I96" i="38"/>
  <c r="I95" i="38"/>
  <c r="I94" i="38"/>
  <c r="I93" i="38"/>
  <c r="I92" i="38"/>
  <c r="I91" i="38"/>
  <c r="I90" i="38"/>
  <c r="I89" i="38"/>
  <c r="I88" i="38"/>
  <c r="I87" i="38"/>
  <c r="I86" i="38"/>
  <c r="I84" i="38"/>
  <c r="I83" i="38"/>
  <c r="I82" i="38"/>
  <c r="I81" i="38"/>
  <c r="I80" i="38"/>
  <c r="I79" i="38"/>
  <c r="I78" i="38"/>
  <c r="I77" i="38"/>
  <c r="I76" i="38"/>
  <c r="I75" i="38"/>
  <c r="I74" i="38"/>
  <c r="I73" i="38"/>
  <c r="I72" i="38"/>
  <c r="I71" i="38"/>
  <c r="I70" i="38"/>
  <c r="I69" i="38"/>
  <c r="I68" i="38"/>
  <c r="I67" i="38"/>
  <c r="I66" i="38"/>
  <c r="I65" i="38"/>
  <c r="I64" i="38"/>
  <c r="I63" i="38"/>
  <c r="I61" i="38"/>
  <c r="I59" i="38"/>
  <c r="I58" i="38"/>
  <c r="I57" i="38"/>
  <c r="I55" i="38"/>
  <c r="I54" i="38"/>
  <c r="I51" i="38"/>
  <c r="I50" i="38"/>
  <c r="I49" i="38"/>
  <c r="I48" i="38"/>
  <c r="I47" i="38"/>
  <c r="I46" i="38"/>
  <c r="I45" i="38"/>
  <c r="I44" i="38"/>
  <c r="I43" i="38"/>
  <c r="I42" i="38"/>
  <c r="I41" i="38"/>
  <c r="I40" i="38"/>
  <c r="I39" i="38"/>
  <c r="I38" i="38"/>
  <c r="I37" i="38"/>
  <c r="I36" i="38"/>
  <c r="I35" i="38"/>
  <c r="I34" i="38"/>
  <c r="I33" i="38"/>
  <c r="I25" i="38"/>
  <c r="I24" i="38"/>
  <c r="I23" i="38"/>
  <c r="I22" i="38"/>
  <c r="I21" i="38"/>
  <c r="I20" i="38"/>
  <c r="I19" i="38"/>
  <c r="I18" i="38"/>
  <c r="I16" i="38"/>
  <c r="I15" i="38"/>
  <c r="I14" i="38"/>
  <c r="I13" i="38"/>
  <c r="I12" i="38"/>
  <c r="B11" i="38"/>
  <c r="B10" i="38"/>
  <c r="B9" i="38"/>
  <c r="B8" i="38"/>
  <c r="I3044" i="38" l="1"/>
  <c r="I2628" i="38"/>
  <c r="I2093" i="36"/>
  <c r="D649" i="31" s="1"/>
  <c r="D665" i="31"/>
  <c r="I1853" i="38"/>
  <c r="D201" i="31" s="1"/>
  <c r="D394" i="31"/>
  <c r="I1566" i="38"/>
  <c r="D169" i="31" s="1"/>
  <c r="I1728" i="38"/>
  <c r="D187" i="31" s="1"/>
  <c r="I3619" i="38"/>
  <c r="D428" i="31" s="1"/>
  <c r="I2336" i="38"/>
  <c r="D317" i="31" s="1"/>
  <c r="I2235" i="38"/>
  <c r="D292" i="31" s="1"/>
  <c r="I2207" i="38"/>
  <c r="D280" i="31" s="1"/>
  <c r="I2666" i="38"/>
  <c r="D357" i="31" s="1"/>
  <c r="I2712" i="38"/>
  <c r="D358" i="31" s="1"/>
  <c r="I374" i="38"/>
  <c r="D41" i="31" s="1"/>
  <c r="I2160" i="38"/>
  <c r="D267" i="31" s="1"/>
  <c r="I2249" i="38"/>
  <c r="D298" i="31" s="1"/>
  <c r="I2277" i="38"/>
  <c r="D301" i="31" s="1"/>
  <c r="I671" i="38"/>
  <c r="D68" i="31" s="1"/>
  <c r="I618" i="38"/>
  <c r="D62" i="31" s="1"/>
  <c r="I1617" i="38"/>
  <c r="D177" i="31" s="1"/>
  <c r="I1924" i="38"/>
  <c r="I1979" i="38"/>
  <c r="D231" i="31" s="1"/>
  <c r="I1315" i="38"/>
  <c r="D140" i="31" s="1"/>
  <c r="I2213" i="38"/>
  <c r="D281" i="31" s="1"/>
  <c r="I697" i="38"/>
  <c r="D72" i="31" s="1"/>
  <c r="I1122" i="38"/>
  <c r="D121" i="31" s="1"/>
  <c r="I1672" i="38"/>
  <c r="D182" i="31" s="1"/>
  <c r="I2153" i="38"/>
  <c r="D266" i="31" s="1"/>
  <c r="I2192" i="38"/>
  <c r="D275" i="31" s="1"/>
  <c r="I2719" i="38"/>
  <c r="D359" i="31" s="1"/>
  <c r="I3209" i="38"/>
  <c r="D386" i="31" s="1"/>
  <c r="I1878" i="38"/>
  <c r="D205" i="31" s="1"/>
  <c r="I590" i="38"/>
  <c r="D61" i="31" s="1"/>
  <c r="I644" i="38"/>
  <c r="D66" i="31" s="1"/>
  <c r="I798" i="38"/>
  <c r="D84" i="31" s="1"/>
  <c r="I1006" i="38"/>
  <c r="D108" i="31" s="1"/>
  <c r="I2059" i="38"/>
  <c r="D250" i="31" s="1"/>
  <c r="I2125" i="38"/>
  <c r="D260" i="31" s="1"/>
  <c r="I2128" i="38"/>
  <c r="D261" i="31" s="1"/>
  <c r="I2382" i="38"/>
  <c r="D328" i="31" s="1"/>
  <c r="I2810" i="38"/>
  <c r="D364" i="31" s="1"/>
  <c r="I3295" i="38"/>
  <c r="D397" i="31" s="1"/>
  <c r="I330" i="38"/>
  <c r="D36" i="31" s="1"/>
  <c r="I509" i="38"/>
  <c r="I827" i="38"/>
  <c r="D88" i="31" s="1"/>
  <c r="I930" i="38"/>
  <c r="D100" i="31" s="1"/>
  <c r="I1197" i="38"/>
  <c r="D128" i="31" s="1"/>
  <c r="I1215" i="38"/>
  <c r="D131" i="31" s="1"/>
  <c r="I1596" i="38"/>
  <c r="I1721" i="38"/>
  <c r="D186" i="31" s="1"/>
  <c r="I2006" i="38"/>
  <c r="D239" i="31" s="1"/>
  <c r="I2033" i="38"/>
  <c r="D245" i="31" s="1"/>
  <c r="I2225" i="38"/>
  <c r="D286" i="31" s="1"/>
  <c r="I2299" i="38"/>
  <c r="D309" i="31" s="1"/>
  <c r="I2952" i="38"/>
  <c r="D375" i="31" s="1"/>
  <c r="I3037" i="38"/>
  <c r="D376" i="31" s="1"/>
  <c r="I3553" i="38"/>
  <c r="I188" i="38"/>
  <c r="D21" i="31" s="1"/>
  <c r="I240" i="38"/>
  <c r="D25" i="31" s="1"/>
  <c r="I278" i="38"/>
  <c r="D31" i="31" s="1"/>
  <c r="I674" i="38"/>
  <c r="D70" i="31" s="1"/>
  <c r="I895" i="38"/>
  <c r="D95" i="31" s="1"/>
  <c r="I1173" i="38"/>
  <c r="D127" i="31" s="1"/>
  <c r="I1259" i="38"/>
  <c r="D136" i="31" s="1"/>
  <c r="I1442" i="38"/>
  <c r="D156" i="31" s="1"/>
  <c r="I1485" i="38"/>
  <c r="D161" i="31" s="1"/>
  <c r="I2024" i="38"/>
  <c r="D242" i="31" s="1"/>
  <c r="I2074" i="38"/>
  <c r="D254" i="31" s="1"/>
  <c r="I2244" i="38"/>
  <c r="D297" i="31" s="1"/>
  <c r="I2326" i="38"/>
  <c r="D315" i="31" s="1"/>
  <c r="I2657" i="38"/>
  <c r="D356" i="31" s="1"/>
  <c r="I3054" i="38"/>
  <c r="D379" i="31" s="1"/>
  <c r="I3561" i="38"/>
  <c r="D427" i="31" s="1"/>
  <c r="I334" i="38"/>
  <c r="D37" i="31" s="1"/>
  <c r="I377" i="38"/>
  <c r="D42" i="31" s="1"/>
  <c r="I421" i="38"/>
  <c r="D45" i="31" s="1"/>
  <c r="I478" i="38"/>
  <c r="D50" i="31" s="1"/>
  <c r="I773" i="38"/>
  <c r="D80" i="31" s="1"/>
  <c r="I1610" i="38"/>
  <c r="D176" i="31" s="1"/>
  <c r="I1651" i="38"/>
  <c r="I1957" i="38"/>
  <c r="D228" i="31" s="1"/>
  <c r="I2035" i="38"/>
  <c r="D246" i="31" s="1"/>
  <c r="I2089" i="38"/>
  <c r="D255" i="31" s="1"/>
  <c r="I2255" i="38"/>
  <c r="D299" i="31" s="1"/>
  <c r="I3138" i="38"/>
  <c r="D384" i="31" s="1"/>
  <c r="I122" i="38"/>
  <c r="D19" i="31" s="1"/>
  <c r="I688" i="38"/>
  <c r="D71" i="31" s="1"/>
  <c r="I740" i="38"/>
  <c r="D77" i="31" s="1"/>
  <c r="I1286" i="38"/>
  <c r="D139" i="31" s="1"/>
  <c r="I1318" i="38"/>
  <c r="D142" i="31" s="1"/>
  <c r="I1812" i="38"/>
  <c r="I1905" i="38"/>
  <c r="D213" i="31" s="1"/>
  <c r="I1966" i="38"/>
  <c r="D230" i="31" s="1"/>
  <c r="I1994" i="38"/>
  <c r="D236" i="31" s="1"/>
  <c r="I1997" i="38"/>
  <c r="D237" i="31" s="1"/>
  <c r="I2238" i="38"/>
  <c r="D293" i="31" s="1"/>
  <c r="I2285" i="38"/>
  <c r="D306" i="31" s="1"/>
  <c r="I2296" i="38"/>
  <c r="D308" i="31" s="1"/>
  <c r="I2423" i="38"/>
  <c r="D337" i="31" s="1"/>
  <c r="I2650" i="38"/>
  <c r="D355" i="31" s="1"/>
  <c r="I2870" i="38"/>
  <c r="D371" i="31" s="1"/>
  <c r="I3131" i="38"/>
  <c r="D383" i="31" s="1"/>
  <c r="I3301" i="38"/>
  <c r="D398" i="31" s="1"/>
  <c r="I222" i="38"/>
  <c r="D24" i="31" s="1"/>
  <c r="I269" i="38"/>
  <c r="D30" i="31" s="1"/>
  <c r="I116" i="38"/>
  <c r="D18" i="31" s="1"/>
  <c r="I586" i="38"/>
  <c r="D60" i="31" s="1"/>
  <c r="I850" i="38"/>
  <c r="D90" i="31" s="1"/>
  <c r="I954" i="38"/>
  <c r="D103" i="31" s="1"/>
  <c r="I281" i="38"/>
  <c r="D32" i="31" s="1"/>
  <c r="I321" i="38"/>
  <c r="D35" i="31" s="1"/>
  <c r="I409" i="38"/>
  <c r="I466" i="38"/>
  <c r="I53" i="38"/>
  <c r="D15" i="31" s="1"/>
  <c r="I525" i="38"/>
  <c r="D54" i="31" s="1"/>
  <c r="I943" i="38"/>
  <c r="D101" i="31" s="1"/>
  <c r="I1275" i="38"/>
  <c r="D137" i="31" s="1"/>
  <c r="I1370" i="38"/>
  <c r="D145" i="31" s="1"/>
  <c r="I1429" i="38"/>
  <c r="D155" i="31" s="1"/>
  <c r="I1569" i="38"/>
  <c r="D170" i="31" s="1"/>
  <c r="I1665" i="38"/>
  <c r="D181" i="31" s="1"/>
  <c r="I1883" i="38"/>
  <c r="D207" i="31" s="1"/>
  <c r="I1896" i="38"/>
  <c r="D211" i="31" s="1"/>
  <c r="I1936" i="38"/>
  <c r="D221" i="31" s="1"/>
  <c r="I2165" i="38"/>
  <c r="D270" i="31" s="1"/>
  <c r="I2190" i="38"/>
  <c r="D274" i="31" s="1"/>
  <c r="I2233" i="38"/>
  <c r="D291" i="31" s="1"/>
  <c r="I2318" i="38"/>
  <c r="D310" i="31" s="1"/>
  <c r="I2358" i="38"/>
  <c r="D319" i="31" s="1"/>
  <c r="I2373" i="38"/>
  <c r="D326" i="31" s="1"/>
  <c r="I2536" i="38"/>
  <c r="D350" i="31" s="1"/>
  <c r="I1343" i="38"/>
  <c r="D144" i="31" s="1"/>
  <c r="I1501" i="38"/>
  <c r="D162" i="31" s="1"/>
  <c r="I1541" i="38"/>
  <c r="D167" i="31" s="1"/>
  <c r="I1776" i="38"/>
  <c r="D191" i="31" s="1"/>
  <c r="I1833" i="38"/>
  <c r="D198" i="31" s="1"/>
  <c r="I1915" i="38"/>
  <c r="D214" i="31" s="1"/>
  <c r="I1948" i="38"/>
  <c r="D223" i="31" s="1"/>
  <c r="I2062" i="38"/>
  <c r="D251" i="31" s="1"/>
  <c r="I2118" i="38"/>
  <c r="D257" i="31" s="1"/>
  <c r="I2137" i="38"/>
  <c r="D263" i="31" s="1"/>
  <c r="I2150" i="38"/>
  <c r="D265" i="31" s="1"/>
  <c r="I2168" i="38"/>
  <c r="D271" i="31" s="1"/>
  <c r="I2215" i="38"/>
  <c r="D282" i="31" s="1"/>
  <c r="I2339" i="38"/>
  <c r="D318" i="31" s="1"/>
  <c r="I2379" i="38"/>
  <c r="D327" i="31" s="1"/>
  <c r="I2637" i="38"/>
  <c r="D354" i="31" s="1"/>
  <c r="I2794" i="38"/>
  <c r="D362" i="31" s="1"/>
  <c r="I2828" i="38"/>
  <c r="D367" i="31" s="1"/>
  <c r="I3085" i="38"/>
  <c r="D382" i="31" s="1"/>
  <c r="I3214" i="38"/>
  <c r="D387" i="31" s="1"/>
  <c r="I3251" i="38"/>
  <c r="D392" i="31" s="1"/>
  <c r="I3316" i="38"/>
  <c r="D401" i="31" s="1"/>
  <c r="I3559" i="38"/>
  <c r="D426" i="31" s="1"/>
  <c r="I310" i="38"/>
  <c r="I365" i="38"/>
  <c r="D40" i="31" s="1"/>
  <c r="I578" i="38"/>
  <c r="D59" i="31" s="1"/>
  <c r="I636" i="38"/>
  <c r="D65" i="31" s="1"/>
  <c r="I727" i="38"/>
  <c r="D76" i="31" s="1"/>
  <c r="I853" i="38"/>
  <c r="D91" i="31" s="1"/>
  <c r="I999" i="38"/>
  <c r="D107" i="31" s="1"/>
  <c r="I1036" i="38"/>
  <c r="D110" i="31" s="1"/>
  <c r="I1063" i="38"/>
  <c r="D114" i="31" s="1"/>
  <c r="I1066" i="38"/>
  <c r="D115" i="31" s="1"/>
  <c r="I1111" i="38"/>
  <c r="D119" i="31" s="1"/>
  <c r="I1148" i="38"/>
  <c r="D122" i="31" s="1"/>
  <c r="I1164" i="38"/>
  <c r="D125" i="31" s="1"/>
  <c r="I17" i="38"/>
  <c r="D14" i="31" s="1"/>
  <c r="I156" i="38"/>
  <c r="D20" i="31" s="1"/>
  <c r="I354" i="38"/>
  <c r="I430" i="38"/>
  <c r="D46" i="31" s="1"/>
  <c r="I562" i="38"/>
  <c r="D58" i="31" s="1"/>
  <c r="I621" i="38"/>
  <c r="D64" i="31" s="1"/>
  <c r="I801" i="38"/>
  <c r="D85" i="31" s="1"/>
  <c r="I927" i="38"/>
  <c r="D98" i="31" s="1"/>
  <c r="I1098" i="38"/>
  <c r="D118" i="31" s="1"/>
  <c r="I1151" i="38"/>
  <c r="D124" i="31" s="1"/>
  <c r="I1227" i="38"/>
  <c r="D133" i="31" s="1"/>
  <c r="I1389" i="38"/>
  <c r="D148" i="31" s="1"/>
  <c r="I1482" i="38"/>
  <c r="D159" i="31" s="1"/>
  <c r="I1509" i="38"/>
  <c r="D163" i="31" s="1"/>
  <c r="I1538" i="38"/>
  <c r="D165" i="31" s="1"/>
  <c r="I1592" i="38"/>
  <c r="D171" i="31" s="1"/>
  <c r="I1620" i="38"/>
  <c r="D178" i="31" s="1"/>
  <c r="I1675" i="38"/>
  <c r="D183" i="31" s="1"/>
  <c r="I1731" i="38"/>
  <c r="D188" i="31" s="1"/>
  <c r="I1763" i="38"/>
  <c r="I1865" i="38"/>
  <c r="D204" i="31" s="1"/>
  <c r="I1880" i="38"/>
  <c r="D206" i="31" s="1"/>
  <c r="I1927" i="38"/>
  <c r="D219" i="31" s="1"/>
  <c r="I1981" i="38"/>
  <c r="D232" i="31" s="1"/>
  <c r="I2057" i="38"/>
  <c r="D249" i="31" s="1"/>
  <c r="I2067" i="38"/>
  <c r="D253" i="31" s="1"/>
  <c r="I2092" i="38"/>
  <c r="D256" i="31" s="1"/>
  <c r="I2148" i="38"/>
  <c r="D264" i="31" s="1"/>
  <c r="I2195" i="38"/>
  <c r="D276" i="31" s="1"/>
  <c r="I2231" i="38"/>
  <c r="I2290" i="38"/>
  <c r="D307" i="31" s="1"/>
  <c r="I2330" i="38"/>
  <c r="D316" i="31" s="1"/>
  <c r="I2401" i="38"/>
  <c r="D329" i="31" s="1"/>
  <c r="I2405" i="38"/>
  <c r="D331" i="31" s="1"/>
  <c r="I2426" i="38"/>
  <c r="D338" i="31" s="1"/>
  <c r="I2790" i="38"/>
  <c r="D361" i="31" s="1"/>
  <c r="I2822" i="38"/>
  <c r="D366" i="31" s="1"/>
  <c r="I3074" i="38"/>
  <c r="D381" i="31" s="1"/>
  <c r="I3245" i="38"/>
  <c r="D391" i="31" s="1"/>
  <c r="I776" i="38"/>
  <c r="D82" i="31" s="1"/>
  <c r="I879" i="38"/>
  <c r="D94" i="31" s="1"/>
  <c r="I983" i="38"/>
  <c r="D106" i="31" s="1"/>
  <c r="I1009" i="38"/>
  <c r="D109" i="31" s="1"/>
  <c r="I1095" i="38"/>
  <c r="D116" i="31" s="1"/>
  <c r="I3067" i="38"/>
  <c r="D380" i="31" s="1"/>
  <c r="I3233" i="38"/>
  <c r="D389" i="31" s="1"/>
  <c r="I2240" i="36"/>
  <c r="I2213" i="36" s="1"/>
  <c r="I433" i="38"/>
  <c r="D47" i="31" s="1"/>
  <c r="I700" i="38"/>
  <c r="D73" i="31" s="1"/>
  <c r="I11" i="38"/>
  <c r="D13" i="31" s="1"/>
  <c r="I538" i="38"/>
  <c r="D56" i="31" s="1"/>
  <c r="I824" i="38"/>
  <c r="D86" i="31" s="1"/>
  <c r="I906" i="38"/>
  <c r="D97" i="31" s="1"/>
  <c r="I486" i="38"/>
  <c r="D51" i="31" s="1"/>
  <c r="I1054" i="38"/>
  <c r="D113" i="31" s="1"/>
  <c r="I1200" i="38"/>
  <c r="D130" i="31" s="1"/>
  <c r="I2368" i="38"/>
  <c r="D325" i="31" s="1"/>
  <c r="I85" i="38"/>
  <c r="D16" i="31" s="1"/>
  <c r="I258" i="38"/>
  <c r="I219" i="38"/>
  <c r="D23" i="31" s="1"/>
  <c r="I534" i="38"/>
  <c r="D55" i="31" s="1"/>
  <c r="I648" i="38"/>
  <c r="D67" i="31" s="1"/>
  <c r="I750" i="38"/>
  <c r="D79" i="31" s="1"/>
  <c r="I790" i="38"/>
  <c r="D83" i="31" s="1"/>
  <c r="I876" i="38"/>
  <c r="D92" i="31" s="1"/>
  <c r="I902" i="38"/>
  <c r="D96" i="31" s="1"/>
  <c r="I1039" i="38"/>
  <c r="D112" i="31" s="1"/>
  <c r="I1224" i="38"/>
  <c r="D132" i="31" s="1"/>
  <c r="I1334" i="38"/>
  <c r="D143" i="31" s="1"/>
  <c r="I1425" i="38"/>
  <c r="D151" i="31" s="1"/>
  <c r="I1451" i="38"/>
  <c r="D157" i="31" s="1"/>
  <c r="I1513" i="38"/>
  <c r="D164" i="31" s="1"/>
  <c r="I724" i="38"/>
  <c r="D74" i="31" s="1"/>
  <c r="I842" i="38"/>
  <c r="D89" i="31" s="1"/>
  <c r="I980" i="38"/>
  <c r="D104" i="31" s="1"/>
  <c r="I1400" i="38"/>
  <c r="D150" i="31" s="1"/>
  <c r="I1707" i="38"/>
  <c r="I1787" i="38"/>
  <c r="D193" i="31" s="1"/>
  <c r="I1856" i="38"/>
  <c r="D202" i="31" s="1"/>
  <c r="I1954" i="38"/>
  <c r="D227" i="31" s="1"/>
  <c r="I1984" i="38"/>
  <c r="D233" i="31" s="1"/>
  <c r="I2021" i="38"/>
  <c r="D241" i="31" s="1"/>
  <c r="I2204" i="38"/>
  <c r="I2222" i="38"/>
  <c r="I2258" i="38"/>
  <c r="D300" i="31" s="1"/>
  <c r="I2417" i="38"/>
  <c r="D336" i="31" s="1"/>
  <c r="I2481" i="38"/>
  <c r="D347" i="31" s="1"/>
  <c r="I3230" i="38"/>
  <c r="D388" i="31" s="1"/>
  <c r="I3650" i="38"/>
  <c r="D429" i="31" s="1"/>
  <c r="I1256" i="38"/>
  <c r="D134" i="31" s="1"/>
  <c r="I1373" i="38"/>
  <c r="D147" i="31" s="1"/>
  <c r="I1455" i="38"/>
  <c r="D158" i="31" s="1"/>
  <c r="I1557" i="38"/>
  <c r="D168" i="31" s="1"/>
  <c r="I1783" i="38"/>
  <c r="D192" i="31" s="1"/>
  <c r="I1823" i="38"/>
  <c r="D196" i="31" s="1"/>
  <c r="I1830" i="38"/>
  <c r="D197" i="31" s="1"/>
  <c r="I1893" i="38"/>
  <c r="I1918" i="38"/>
  <c r="D215" i="31" s="1"/>
  <c r="I1946" i="38"/>
  <c r="D222" i="31" s="1"/>
  <c r="I2019" i="38"/>
  <c r="D240" i="31" s="1"/>
  <c r="I2044" i="38"/>
  <c r="D248" i="31" s="1"/>
  <c r="I2177" i="38"/>
  <c r="D273" i="31" s="1"/>
  <c r="I2412" i="38"/>
  <c r="D335" i="31" s="1"/>
  <c r="I2445" i="38"/>
  <c r="D339" i="31" s="1"/>
  <c r="I2454" i="38"/>
  <c r="D346" i="31" s="1"/>
  <c r="I2621" i="38"/>
  <c r="D351" i="31" s="1"/>
  <c r="I2230" i="38" l="1"/>
  <c r="D185" i="31"/>
  <c r="I1706" i="38"/>
  <c r="D184" i="31" s="1"/>
  <c r="D180" i="31"/>
  <c r="I1650" i="38"/>
  <c r="D179" i="31" s="1"/>
  <c r="D190" i="31"/>
  <c r="I1762" i="38"/>
  <c r="D189" i="31" s="1"/>
  <c r="D195" i="31"/>
  <c r="I1811" i="38"/>
  <c r="D194" i="31" s="1"/>
  <c r="D175" i="31"/>
  <c r="I1595" i="38"/>
  <c r="D174" i="31" s="1"/>
  <c r="I2221" i="38"/>
  <c r="I2203" i="38"/>
  <c r="D210" i="31"/>
  <c r="I1892" i="38"/>
  <c r="D218" i="31"/>
  <c r="I1923" i="38"/>
  <c r="D285" i="31"/>
  <c r="D29" i="31"/>
  <c r="I257" i="38"/>
  <c r="D28" i="31" s="1"/>
  <c r="D279" i="31"/>
  <c r="D290" i="31"/>
  <c r="D34" i="31"/>
  <c r="I309" i="38"/>
  <c r="D33" i="31" s="1"/>
  <c r="D39" i="31"/>
  <c r="I353" i="38"/>
  <c r="D38" i="31" s="1"/>
  <c r="D49" i="31"/>
  <c r="I465" i="38"/>
  <c r="D48" i="31" s="1"/>
  <c r="D378" i="31"/>
  <c r="I3043" i="38"/>
  <c r="D377" i="31" s="1"/>
  <c r="D44" i="31"/>
  <c r="I408" i="38"/>
  <c r="D43" i="31" s="1"/>
  <c r="D353" i="31"/>
  <c r="I2627" i="38"/>
  <c r="D352" i="31" s="1"/>
  <c r="D53" i="31"/>
  <c r="I508" i="38"/>
  <c r="D52" i="31" s="1"/>
  <c r="I1852" i="38"/>
  <c r="I1851" i="38" s="1"/>
  <c r="D424" i="31"/>
  <c r="I3467" i="38"/>
  <c r="D664" i="31"/>
  <c r="D667" i="31"/>
  <c r="I218" i="38"/>
  <c r="D22" i="31" s="1"/>
  <c r="I673" i="38"/>
  <c r="D69" i="31" s="1"/>
  <c r="I3292" i="38"/>
  <c r="I3272" i="38" s="1"/>
  <c r="I2124" i="38"/>
  <c r="I982" i="38"/>
  <c r="D105" i="31" s="1"/>
  <c r="I2325" i="38"/>
  <c r="I1953" i="38"/>
  <c r="I1993" i="38"/>
  <c r="I1097" i="38"/>
  <c r="D117" i="31" s="1"/>
  <c r="I2850" i="38"/>
  <c r="I2243" i="38"/>
  <c r="I1428" i="38"/>
  <c r="D154" i="31" s="1"/>
  <c r="I1317" i="38"/>
  <c r="D141" i="31" s="1"/>
  <c r="I2164" i="38"/>
  <c r="I620" i="38"/>
  <c r="D63" i="31" s="1"/>
  <c r="I2032" i="38"/>
  <c r="I1540" i="38"/>
  <c r="D166" i="31" s="1"/>
  <c r="I3558" i="38"/>
  <c r="D425" i="31" s="1"/>
  <c r="I929" i="38"/>
  <c r="D99" i="31" s="1"/>
  <c r="I1484" i="38"/>
  <c r="D160" i="31" s="1"/>
  <c r="I726" i="38"/>
  <c r="D75" i="31" s="1"/>
  <c r="I2284" i="38"/>
  <c r="I1258" i="38"/>
  <c r="D135" i="31" s="1"/>
  <c r="I115" i="38"/>
  <c r="D17" i="31" s="1"/>
  <c r="I3208" i="38"/>
  <c r="D385" i="31" s="1"/>
  <c r="I826" i="38"/>
  <c r="D87" i="31" s="1"/>
  <c r="I775" i="38"/>
  <c r="D81" i="31" s="1"/>
  <c r="I2066" i="38"/>
  <c r="D252" i="31" s="1"/>
  <c r="I1372" i="38"/>
  <c r="D146" i="31" s="1"/>
  <c r="I2367" i="38"/>
  <c r="I2789" i="38"/>
  <c r="D360" i="31" s="1"/>
  <c r="I561" i="38"/>
  <c r="D57" i="31" s="1"/>
  <c r="I878" i="38"/>
  <c r="D93" i="31" s="1"/>
  <c r="I1150" i="38"/>
  <c r="D123" i="31" s="1"/>
  <c r="I2411" i="38"/>
  <c r="I1199" i="38"/>
  <c r="D129" i="31" s="1"/>
  <c r="I2453" i="38"/>
  <c r="I1038" i="38"/>
  <c r="D111" i="31" s="1"/>
  <c r="I10" i="38"/>
  <c r="D12" i="31" s="1"/>
  <c r="D345" i="31" l="1"/>
  <c r="I2452" i="38"/>
  <c r="D344" i="31" s="1"/>
  <c r="D369" i="31"/>
  <c r="I2849" i="38"/>
  <c r="D368" i="31" s="1"/>
  <c r="D420" i="31"/>
  <c r="I3466" i="38"/>
  <c r="I2229" i="38"/>
  <c r="D288" i="31" s="1"/>
  <c r="D289" i="31"/>
  <c r="I1891" i="38"/>
  <c r="D208" i="31" s="1"/>
  <c r="D209" i="31"/>
  <c r="I2163" i="38"/>
  <c r="D268" i="31" s="1"/>
  <c r="D269" i="31"/>
  <c r="I2242" i="38"/>
  <c r="D295" i="31" s="1"/>
  <c r="D296" i="31"/>
  <c r="I1992" i="38"/>
  <c r="D234" i="31" s="1"/>
  <c r="D235" i="31"/>
  <c r="I2324" i="38"/>
  <c r="D313" i="31" s="1"/>
  <c r="D314" i="31"/>
  <c r="I2123" i="38"/>
  <c r="D258" i="31" s="1"/>
  <c r="D259" i="31"/>
  <c r="I2410" i="38"/>
  <c r="D333" i="31" s="1"/>
  <c r="D334" i="31"/>
  <c r="I2366" i="38"/>
  <c r="D323" i="31" s="1"/>
  <c r="D324" i="31"/>
  <c r="D199" i="31"/>
  <c r="D200" i="31"/>
  <c r="I2031" i="38"/>
  <c r="D243" i="31" s="1"/>
  <c r="D244" i="31"/>
  <c r="I1952" i="38"/>
  <c r="D225" i="31" s="1"/>
  <c r="D226" i="31"/>
  <c r="D393" i="31"/>
  <c r="D395" i="31"/>
  <c r="I2220" i="38"/>
  <c r="D283" i="31" s="1"/>
  <c r="D284" i="31"/>
  <c r="I2283" i="38"/>
  <c r="D304" i="31" s="1"/>
  <c r="D305" i="31"/>
  <c r="I1922" i="38"/>
  <c r="D216" i="31" s="1"/>
  <c r="D217" i="31"/>
  <c r="I2202" i="38"/>
  <c r="D277" i="31" s="1"/>
  <c r="D278" i="31"/>
  <c r="I1427" i="38"/>
  <c r="D153" i="31" s="1"/>
  <c r="I9" i="38"/>
  <c r="I8" i="38" s="1"/>
  <c r="I256" i="38"/>
  <c r="D27" i="31" s="1"/>
  <c r="D11" i="31" l="1"/>
  <c r="D419" i="31"/>
  <c r="I3333" i="38"/>
  <c r="D408" i="31" s="1"/>
  <c r="I1594" i="38"/>
  <c r="D173" i="31" s="1"/>
  <c r="I2451" i="38"/>
  <c r="I2578" i="36"/>
  <c r="I2551" i="36"/>
  <c r="I2552" i="36"/>
  <c r="I2553" i="36"/>
  <c r="I2555" i="36"/>
  <c r="I2556" i="36"/>
  <c r="I2557" i="36"/>
  <c r="I2558" i="36"/>
  <c r="I2559" i="36"/>
  <c r="I2560" i="36"/>
  <c r="I2561" i="36"/>
  <c r="I2562" i="36"/>
  <c r="I2563" i="36"/>
  <c r="I2564" i="36"/>
  <c r="I2565" i="36"/>
  <c r="I2566" i="36"/>
  <c r="I2567" i="36"/>
  <c r="I2568" i="36"/>
  <c r="I2569" i="36"/>
  <c r="I2570" i="36"/>
  <c r="I2571" i="36"/>
  <c r="I2572" i="36"/>
  <c r="I2573" i="36"/>
  <c r="I2574" i="36"/>
  <c r="I2575" i="36"/>
  <c r="I2576" i="36"/>
  <c r="I2577" i="36"/>
  <c r="I2550" i="36"/>
  <c r="B2549" i="36"/>
  <c r="D9" i="31" l="1"/>
  <c r="D343" i="31"/>
  <c r="D434" i="31" s="1"/>
  <c r="I2549" i="36"/>
  <c r="D686" i="31" s="1"/>
  <c r="I2453" i="36"/>
  <c r="I2455" i="36"/>
  <c r="I2456" i="36"/>
  <c r="I2457" i="36"/>
  <c r="I2458" i="36"/>
  <c r="I2459" i="36"/>
  <c r="I2460" i="36"/>
  <c r="I2461" i="36"/>
  <c r="I2462" i="36"/>
  <c r="I2463" i="36"/>
  <c r="I2464" i="36"/>
  <c r="I2465" i="36"/>
  <c r="I2466" i="36"/>
  <c r="I2467" i="36"/>
  <c r="I2468" i="36"/>
  <c r="I2469" i="36"/>
  <c r="I2470" i="36"/>
  <c r="I2471" i="36"/>
  <c r="I2472" i="36"/>
  <c r="I2473" i="36"/>
  <c r="I2474" i="36"/>
  <c r="I2475" i="36"/>
  <c r="I2476" i="36"/>
  <c r="I2477" i="36"/>
  <c r="I2478" i="36"/>
  <c r="I2479" i="36"/>
  <c r="I2480" i="36"/>
  <c r="I2481" i="36"/>
  <c r="I2482" i="36"/>
  <c r="I2483" i="36"/>
  <c r="I2484" i="36"/>
  <c r="I2485" i="36"/>
  <c r="I2486" i="36"/>
  <c r="I2487" i="36"/>
  <c r="I2488" i="36"/>
  <c r="I2489" i="36"/>
  <c r="I2490" i="36"/>
  <c r="I2491" i="36"/>
  <c r="I2492" i="36"/>
  <c r="I2493" i="36"/>
  <c r="I2494" i="36"/>
  <c r="I2495" i="36"/>
  <c r="I2496" i="36"/>
  <c r="I2497" i="36"/>
  <c r="I2498" i="36"/>
  <c r="I2499" i="36"/>
  <c r="I2500" i="36"/>
  <c r="I2501" i="36"/>
  <c r="I2502" i="36"/>
  <c r="I2504" i="36"/>
  <c r="I2505" i="36"/>
  <c r="I2506" i="36"/>
  <c r="I2507" i="36"/>
  <c r="I2508" i="36"/>
  <c r="I2509" i="36"/>
  <c r="I2510" i="36"/>
  <c r="I2511" i="36"/>
  <c r="I2512" i="36"/>
  <c r="I2513" i="36"/>
  <c r="I2514" i="36"/>
  <c r="I2515" i="36"/>
  <c r="I2516" i="36"/>
  <c r="I2517" i="36"/>
  <c r="I2518" i="36"/>
  <c r="I2519" i="36"/>
  <c r="I2520" i="36"/>
  <c r="I2521" i="36"/>
  <c r="I2522" i="36"/>
  <c r="I2523" i="36"/>
  <c r="I2524" i="36"/>
  <c r="I2525" i="36"/>
  <c r="I2526" i="36"/>
  <c r="I2527" i="36"/>
  <c r="I2528" i="36"/>
  <c r="I2529" i="36"/>
  <c r="I2530" i="36"/>
  <c r="I2531" i="36"/>
  <c r="I2532" i="36"/>
  <c r="I2533" i="36"/>
  <c r="I2534" i="36"/>
  <c r="I2535" i="36"/>
  <c r="I2536" i="36"/>
  <c r="I2537" i="36"/>
  <c r="I2538" i="36"/>
  <c r="I2539" i="36"/>
  <c r="I2540" i="36"/>
  <c r="I2541" i="36"/>
  <c r="I2542" i="36"/>
  <c r="I2543" i="36"/>
  <c r="I2545" i="36"/>
  <c r="I2546" i="36"/>
  <c r="I2547" i="36"/>
  <c r="I2316" i="36"/>
  <c r="I2317" i="36"/>
  <c r="I2319" i="36"/>
  <c r="I2320" i="36"/>
  <c r="I2321" i="36"/>
  <c r="I2322" i="36"/>
  <c r="I2323" i="36"/>
  <c r="I2324" i="36"/>
  <c r="I2325" i="36"/>
  <c r="I2326" i="36"/>
  <c r="I2327" i="36"/>
  <c r="I2328" i="36"/>
  <c r="I2329" i="36"/>
  <c r="I2330" i="36"/>
  <c r="I2331" i="36"/>
  <c r="I2332" i="36"/>
  <c r="I2333" i="36"/>
  <c r="I2334" i="36"/>
  <c r="I2335" i="36"/>
  <c r="I2336" i="36"/>
  <c r="I2337" i="36"/>
  <c r="I2338" i="36"/>
  <c r="I2339" i="36"/>
  <c r="I2340" i="36"/>
  <c r="I2341" i="36"/>
  <c r="I2342" i="36"/>
  <c r="I2343" i="36"/>
  <c r="I2344" i="36"/>
  <c r="I2345" i="36"/>
  <c r="I2346" i="36"/>
  <c r="I2347" i="36"/>
  <c r="I2348" i="36"/>
  <c r="I2349" i="36"/>
  <c r="I2350" i="36"/>
  <c r="I2351" i="36"/>
  <c r="I2352" i="36"/>
  <c r="I2353" i="36"/>
  <c r="I2354" i="36"/>
  <c r="I2355" i="36"/>
  <c r="I2356" i="36"/>
  <c r="I2357" i="36"/>
  <c r="I2358" i="36"/>
  <c r="I2359" i="36"/>
  <c r="I2360" i="36"/>
  <c r="I2361" i="36"/>
  <c r="I2362" i="36"/>
  <c r="I2363" i="36"/>
  <c r="I2364" i="36"/>
  <c r="I2365" i="36"/>
  <c r="I2366" i="36"/>
  <c r="I2367" i="36"/>
  <c r="I2368" i="36"/>
  <c r="I2369" i="36"/>
  <c r="I2370" i="36"/>
  <c r="I2371" i="36"/>
  <c r="I2372" i="36"/>
  <c r="I2373" i="36"/>
  <c r="I2374" i="36"/>
  <c r="I2375" i="36"/>
  <c r="I2376" i="36"/>
  <c r="I2377" i="36"/>
  <c r="I2378" i="36"/>
  <c r="I2379" i="36"/>
  <c r="I2380" i="36"/>
  <c r="I2381" i="36"/>
  <c r="I2382" i="36"/>
  <c r="I2383" i="36"/>
  <c r="I2384" i="36"/>
  <c r="I2385" i="36"/>
  <c r="I2386" i="36"/>
  <c r="I2387" i="36"/>
  <c r="I2388" i="36"/>
  <c r="I2389" i="36"/>
  <c r="I2390" i="36"/>
  <c r="I2391" i="36"/>
  <c r="I2392" i="36"/>
  <c r="I2393" i="36"/>
  <c r="I2394" i="36"/>
  <c r="I2395" i="36"/>
  <c r="I2396" i="36"/>
  <c r="I2397" i="36"/>
  <c r="I2398" i="36"/>
  <c r="I2399" i="36"/>
  <c r="I2400" i="36"/>
  <c r="I2401" i="36"/>
  <c r="I2402" i="36"/>
  <c r="I2404" i="36"/>
  <c r="I2405" i="36"/>
  <c r="I2406" i="36"/>
  <c r="I2407" i="36"/>
  <c r="I2408" i="36"/>
  <c r="I2409" i="36"/>
  <c r="I2410" i="36"/>
  <c r="I2411" i="36"/>
  <c r="I2412" i="36"/>
  <c r="I2413" i="36"/>
  <c r="I2414" i="36"/>
  <c r="I2415" i="36"/>
  <c r="I2416" i="36"/>
  <c r="I2417" i="36"/>
  <c r="I2418" i="36"/>
  <c r="I2419" i="36"/>
  <c r="I2420" i="36"/>
  <c r="I2421" i="36"/>
  <c r="I2422" i="36"/>
  <c r="I2423" i="36"/>
  <c r="I2424" i="36"/>
  <c r="I2425" i="36"/>
  <c r="I2426" i="36"/>
  <c r="I2427" i="36"/>
  <c r="I2428" i="36"/>
  <c r="I2429" i="36"/>
  <c r="I2430" i="36"/>
  <c r="I2431" i="36"/>
  <c r="I2432" i="36"/>
  <c r="I2433" i="36"/>
  <c r="I2434" i="36"/>
  <c r="I2435" i="36"/>
  <c r="I2436" i="36"/>
  <c r="I2437" i="36"/>
  <c r="I2438" i="36"/>
  <c r="I2439" i="36"/>
  <c r="I2440" i="36"/>
  <c r="I2441" i="36"/>
  <c r="I2442" i="36"/>
  <c r="I2443" i="36"/>
  <c r="I2444" i="36"/>
  <c r="I2445" i="36"/>
  <c r="I2446" i="36"/>
  <c r="I2448" i="36"/>
  <c r="I2449" i="36"/>
  <c r="I2450" i="36"/>
  <c r="D436" i="31" l="1"/>
  <c r="D437" i="31" s="1"/>
  <c r="D438" i="31" s="1"/>
  <c r="D439" i="31" s="1"/>
  <c r="I2452" i="36"/>
  <c r="D681" i="31" s="1"/>
  <c r="I2544" i="36"/>
  <c r="D684" i="31" s="1"/>
  <c r="I2503" i="36"/>
  <c r="D683" i="31" s="1"/>
  <c r="I2454" i="36"/>
  <c r="D682" i="31" s="1"/>
  <c r="I2403" i="36"/>
  <c r="D678" i="31" s="1"/>
  <c r="I2315" i="36"/>
  <c r="D676" i="31" s="1"/>
  <c r="I2447" i="36"/>
  <c r="D679" i="31" s="1"/>
  <c r="I2318" i="36"/>
  <c r="D677" i="31" s="1"/>
  <c r="B2313" i="36"/>
  <c r="B2213" i="36"/>
  <c r="B2092" i="36"/>
  <c r="I2451" i="36" l="1"/>
  <c r="D680" i="31" s="1"/>
  <c r="I2314" i="36"/>
  <c r="D675" i="31" s="1"/>
  <c r="I1872" i="36"/>
  <c r="I1873" i="36"/>
  <c r="I1874" i="36"/>
  <c r="I1871" i="36"/>
  <c r="B1869" i="36"/>
  <c r="I1850" i="36"/>
  <c r="I1851" i="36"/>
  <c r="I1852" i="36"/>
  <c r="I1853" i="36"/>
  <c r="I1854" i="36"/>
  <c r="I1855" i="36"/>
  <c r="I1856" i="36"/>
  <c r="I1857" i="36"/>
  <c r="I1858" i="36"/>
  <c r="I1860" i="36"/>
  <c r="I1861" i="36"/>
  <c r="I1862" i="36"/>
  <c r="I1863" i="36"/>
  <c r="I1864" i="36"/>
  <c r="I1866" i="36"/>
  <c r="I1867" i="36"/>
  <c r="I1868" i="36"/>
  <c r="I1849" i="36"/>
  <c r="I2313" i="36" l="1"/>
  <c r="I2092" i="36" s="1"/>
  <c r="I1848" i="36"/>
  <c r="D620" i="31" s="1"/>
  <c r="I1865" i="36"/>
  <c r="D622" i="31" s="1"/>
  <c r="I1870" i="36"/>
  <c r="D625" i="31"/>
  <c r="I1859" i="36"/>
  <c r="D621" i="31" s="1"/>
  <c r="B1847" i="36"/>
  <c r="I1783" i="36"/>
  <c r="I1784" i="36"/>
  <c r="I1785" i="36"/>
  <c r="I1786" i="36"/>
  <c r="I1787" i="36"/>
  <c r="I1788" i="36"/>
  <c r="I1789" i="36"/>
  <c r="I1790" i="36"/>
  <c r="I1791" i="36"/>
  <c r="I1792" i="36"/>
  <c r="I1793" i="36"/>
  <c r="I1794" i="36"/>
  <c r="I1795" i="36"/>
  <c r="I1796" i="36"/>
  <c r="I1797" i="36"/>
  <c r="I1798" i="36"/>
  <c r="I1799" i="36"/>
  <c r="I1801" i="36"/>
  <c r="I1802" i="36"/>
  <c r="I1803" i="36"/>
  <c r="I1804" i="36"/>
  <c r="I1805" i="36"/>
  <c r="I1806" i="36"/>
  <c r="I1807" i="36"/>
  <c r="I1808" i="36"/>
  <c r="I1809" i="36"/>
  <c r="I1810" i="36"/>
  <c r="I1811" i="36"/>
  <c r="I1812" i="36"/>
  <c r="I1814" i="36"/>
  <c r="I1815" i="36"/>
  <c r="I1816" i="36"/>
  <c r="I1817" i="36"/>
  <c r="I1818" i="36"/>
  <c r="I1819" i="36"/>
  <c r="I1820" i="36"/>
  <c r="I1821" i="36"/>
  <c r="I1822" i="36"/>
  <c r="I1823" i="36"/>
  <c r="I1824" i="36"/>
  <c r="I1825" i="36"/>
  <c r="I1826" i="36"/>
  <c r="I1827" i="36"/>
  <c r="I1828" i="36"/>
  <c r="I1830" i="36"/>
  <c r="I1831" i="36"/>
  <c r="I1832" i="36"/>
  <c r="I1833" i="36"/>
  <c r="I1834" i="36"/>
  <c r="I1835" i="36"/>
  <c r="I1836" i="36"/>
  <c r="I1837" i="36"/>
  <c r="I1839" i="36"/>
  <c r="I1840" i="36"/>
  <c r="I1841" i="36"/>
  <c r="I1842" i="36"/>
  <c r="I1843" i="36"/>
  <c r="I1844" i="36"/>
  <c r="I1845" i="36"/>
  <c r="I1846" i="36"/>
  <c r="I1782" i="36"/>
  <c r="B1780" i="36"/>
  <c r="I1691" i="36"/>
  <c r="I1692" i="36"/>
  <c r="I1693" i="36"/>
  <c r="I1694" i="36"/>
  <c r="I1695" i="36"/>
  <c r="I1696" i="36"/>
  <c r="I1697" i="36"/>
  <c r="I1698" i="36"/>
  <c r="I1699" i="36"/>
  <c r="I1700" i="36"/>
  <c r="I1701" i="36"/>
  <c r="I1702" i="36"/>
  <c r="I1703" i="36"/>
  <c r="I1704" i="36"/>
  <c r="I1705" i="36"/>
  <c r="I1706" i="36"/>
  <c r="I1707" i="36"/>
  <c r="I1708" i="36"/>
  <c r="I1709" i="36"/>
  <c r="I1710" i="36"/>
  <c r="I1711" i="36"/>
  <c r="I1712" i="36"/>
  <c r="I1713" i="36"/>
  <c r="I1714" i="36"/>
  <c r="I1715" i="36"/>
  <c r="I1716" i="36"/>
  <c r="I1717" i="36"/>
  <c r="I1718" i="36"/>
  <c r="I1719" i="36"/>
  <c r="I1720" i="36"/>
  <c r="I1721" i="36"/>
  <c r="I1722" i="36"/>
  <c r="I1723" i="36"/>
  <c r="I1724" i="36"/>
  <c r="I1725" i="36"/>
  <c r="I1726" i="36"/>
  <c r="I1727" i="36"/>
  <c r="I1728" i="36"/>
  <c r="I1729" i="36"/>
  <c r="I1730" i="36"/>
  <c r="I1731" i="36"/>
  <c r="I1745" i="36"/>
  <c r="I1746" i="36"/>
  <c r="I1758" i="36"/>
  <c r="I1759" i="36"/>
  <c r="I1771" i="36"/>
  <c r="I1772" i="36"/>
  <c r="I1773" i="36"/>
  <c r="I1774" i="36"/>
  <c r="I1775" i="36"/>
  <c r="I1776" i="36"/>
  <c r="I1777" i="36"/>
  <c r="I1778" i="36"/>
  <c r="I1779" i="36"/>
  <c r="I1690" i="36"/>
  <c r="I1661" i="36"/>
  <c r="I1662" i="36"/>
  <c r="I1667" i="36"/>
  <c r="I1668" i="36"/>
  <c r="I1669" i="36"/>
  <c r="I1670" i="36"/>
  <c r="I1671" i="36"/>
  <c r="I1672" i="36"/>
  <c r="I1673" i="36"/>
  <c r="I1674" i="36"/>
  <c r="I1675" i="36"/>
  <c r="I1676" i="36"/>
  <c r="I1677" i="36"/>
  <c r="I1678" i="36"/>
  <c r="I1679" i="36"/>
  <c r="I1680" i="36"/>
  <c r="I1681" i="36"/>
  <c r="I1682" i="36"/>
  <c r="I1683" i="36"/>
  <c r="I1684" i="36"/>
  <c r="I1685" i="36"/>
  <c r="I1686" i="36"/>
  <c r="I1687" i="36"/>
  <c r="I1688" i="36"/>
  <c r="I1660" i="36"/>
  <c r="B1658" i="36"/>
  <c r="I1482" i="36"/>
  <c r="I1483" i="36"/>
  <c r="I1484" i="36"/>
  <c r="I1485" i="36"/>
  <c r="I1486" i="36"/>
  <c r="I1487" i="36"/>
  <c r="I1488" i="36"/>
  <c r="I1489" i="36"/>
  <c r="I1490" i="36"/>
  <c r="I1491" i="36"/>
  <c r="I1492" i="36"/>
  <c r="I1494" i="36"/>
  <c r="I1495" i="36"/>
  <c r="I1496" i="36"/>
  <c r="I1497" i="36"/>
  <c r="I1498" i="36"/>
  <c r="I1499" i="36"/>
  <c r="I1500" i="36"/>
  <c r="I1501" i="36"/>
  <c r="I1504" i="36"/>
  <c r="I1526" i="36"/>
  <c r="I1527" i="36"/>
  <c r="I1529" i="36"/>
  <c r="I1545" i="36"/>
  <c r="I1578" i="36"/>
  <c r="I1616" i="36"/>
  <c r="I1650" i="36"/>
  <c r="I1651" i="36"/>
  <c r="I1652" i="36"/>
  <c r="I1653" i="36"/>
  <c r="I1654" i="36"/>
  <c r="I1655" i="36"/>
  <c r="I1657" i="36"/>
  <c r="B1479" i="36"/>
  <c r="I1246" i="36"/>
  <c r="I1247" i="36"/>
  <c r="I1248" i="36"/>
  <c r="I1249" i="36"/>
  <c r="I1250" i="36"/>
  <c r="I1251" i="36"/>
  <c r="I1252" i="36"/>
  <c r="I1253" i="36"/>
  <c r="I1254" i="36"/>
  <c r="I1255" i="36"/>
  <c r="I1256" i="36"/>
  <c r="I1257" i="36"/>
  <c r="I1258" i="36"/>
  <c r="I1259" i="36"/>
  <c r="I1260" i="36"/>
  <c r="I1261" i="36"/>
  <c r="I1262" i="36"/>
  <c r="I1263" i="36"/>
  <c r="I1264" i="36"/>
  <c r="I1265" i="36"/>
  <c r="I1266" i="36"/>
  <c r="I1267" i="36"/>
  <c r="I1268" i="36"/>
  <c r="I1269" i="36"/>
  <c r="I1270" i="36"/>
  <c r="I1271" i="36"/>
  <c r="I1272" i="36"/>
  <c r="I1273" i="36"/>
  <c r="I1274" i="36"/>
  <c r="I1275" i="36"/>
  <c r="I1276" i="36"/>
  <c r="I1278" i="36"/>
  <c r="I1279" i="36"/>
  <c r="I1280" i="36"/>
  <c r="I1282" i="36"/>
  <c r="I1283" i="36"/>
  <c r="I1284" i="36"/>
  <c r="I1285" i="36"/>
  <c r="I1286" i="36"/>
  <c r="I1287" i="36"/>
  <c r="I1288" i="36"/>
  <c r="I1289" i="36"/>
  <c r="I1290" i="36"/>
  <c r="I1291" i="36"/>
  <c r="I1292" i="36"/>
  <c r="I1293" i="36"/>
  <c r="I1294" i="36"/>
  <c r="I1295" i="36"/>
  <c r="I1296" i="36"/>
  <c r="I1297" i="36"/>
  <c r="I1298" i="36"/>
  <c r="I1299" i="36"/>
  <c r="I1300" i="36"/>
  <c r="I1301" i="36"/>
  <c r="I1302" i="36"/>
  <c r="I1303" i="36"/>
  <c r="I1304" i="36"/>
  <c r="I1305" i="36"/>
  <c r="I1306" i="36"/>
  <c r="I1325" i="36"/>
  <c r="I1338" i="36"/>
  <c r="I1354" i="36"/>
  <c r="I1355" i="36"/>
  <c r="I1356" i="36"/>
  <c r="I1357" i="36"/>
  <c r="I1358" i="36"/>
  <c r="I1359" i="36"/>
  <c r="I1360" i="36"/>
  <c r="I1361" i="36"/>
  <c r="I1362" i="36"/>
  <c r="I1363" i="36"/>
  <c r="I1364" i="36"/>
  <c r="I1365" i="36"/>
  <c r="I1367" i="36"/>
  <c r="I1368" i="36"/>
  <c r="I1369" i="36"/>
  <c r="I1370" i="36"/>
  <c r="I1371" i="36"/>
  <c r="I1372" i="36"/>
  <c r="I1373" i="36"/>
  <c r="I1375" i="36"/>
  <c r="I1376" i="36"/>
  <c r="I1377" i="36"/>
  <c r="I1378" i="36"/>
  <c r="I1379" i="36"/>
  <c r="I1380" i="36"/>
  <c r="I1381" i="36"/>
  <c r="I1382" i="36"/>
  <c r="I1383" i="36"/>
  <c r="I1384" i="36"/>
  <c r="I1385" i="36"/>
  <c r="I1386" i="36"/>
  <c r="I1387" i="36"/>
  <c r="I1388" i="36"/>
  <c r="I1389" i="36"/>
  <c r="I1390" i="36"/>
  <c r="I1391" i="36"/>
  <c r="I1392" i="36"/>
  <c r="I1393" i="36"/>
  <c r="I1394" i="36"/>
  <c r="I1395" i="36"/>
  <c r="I1426" i="36"/>
  <c r="I1427" i="36"/>
  <c r="I1428" i="36"/>
  <c r="I1429" i="36"/>
  <c r="I1431" i="36"/>
  <c r="I1432" i="36"/>
  <c r="I1433" i="36"/>
  <c r="I1434" i="36"/>
  <c r="I1435" i="36"/>
  <c r="I1436" i="36"/>
  <c r="I1437" i="36"/>
  <c r="I1438" i="36"/>
  <c r="I1439" i="36"/>
  <c r="I1440" i="36"/>
  <c r="I1441" i="36"/>
  <c r="I1442" i="36"/>
  <c r="I1443" i="36"/>
  <c r="I1444" i="36"/>
  <c r="I1445" i="36"/>
  <c r="I1446" i="36"/>
  <c r="I1447" i="36"/>
  <c r="I1448" i="36"/>
  <c r="I1449" i="36"/>
  <c r="I1451" i="36"/>
  <c r="I1452" i="36"/>
  <c r="I1453" i="36"/>
  <c r="I1454" i="36"/>
  <c r="I1455" i="36"/>
  <c r="I1456" i="36"/>
  <c r="I1457" i="36"/>
  <c r="I1458" i="36"/>
  <c r="I1459" i="36"/>
  <c r="I1460" i="36"/>
  <c r="I1461" i="36"/>
  <c r="I1462" i="36"/>
  <c r="I1463" i="36"/>
  <c r="I1464" i="36"/>
  <c r="I1465" i="36"/>
  <c r="I1466" i="36"/>
  <c r="I1467" i="36"/>
  <c r="I1468" i="36"/>
  <c r="I1469" i="36"/>
  <c r="I1470" i="36"/>
  <c r="I1471" i="36"/>
  <c r="I1472" i="36"/>
  <c r="I1473" i="36"/>
  <c r="I1474" i="36"/>
  <c r="I1475" i="36"/>
  <c r="I1476" i="36"/>
  <c r="I1477" i="36"/>
  <c r="I1478" i="36"/>
  <c r="I1245" i="36"/>
  <c r="B1242" i="36"/>
  <c r="I1085" i="36"/>
  <c r="I1084" i="36"/>
  <c r="D624" i="31" l="1"/>
  <c r="I1869" i="36"/>
  <c r="D623" i="31" s="1"/>
  <c r="D648" i="31"/>
  <c r="D674" i="31"/>
  <c r="I1847" i="36"/>
  <c r="D619" i="31" s="1"/>
  <c r="I1838" i="36"/>
  <c r="D618" i="31" s="1"/>
  <c r="I1800" i="36"/>
  <c r="D615" i="31" s="1"/>
  <c r="I1829" i="36"/>
  <c r="D617" i="31" s="1"/>
  <c r="I1813" i="36"/>
  <c r="D616" i="31" s="1"/>
  <c r="I1659" i="36"/>
  <c r="D611" i="31" s="1"/>
  <c r="I1781" i="36"/>
  <c r="D614" i="31" s="1"/>
  <c r="I1689" i="36"/>
  <c r="D612" i="31" s="1"/>
  <c r="I1656" i="36"/>
  <c r="D609" i="31" s="1"/>
  <c r="I1481" i="36"/>
  <c r="I1528" i="36"/>
  <c r="D608" i="31" s="1"/>
  <c r="I1503" i="36"/>
  <c r="D607" i="31" s="1"/>
  <c r="I1493" i="36"/>
  <c r="D605" i="31" s="1"/>
  <c r="I1277" i="36"/>
  <c r="D596" i="31" s="1"/>
  <c r="I1450" i="36"/>
  <c r="D601" i="31" s="1"/>
  <c r="I1281" i="36"/>
  <c r="D597" i="31" s="1"/>
  <c r="I1366" i="36"/>
  <c r="D598" i="31" s="1"/>
  <c r="I1374" i="36"/>
  <c r="D599" i="31" s="1"/>
  <c r="I1243" i="36"/>
  <c r="D595" i="31" s="1"/>
  <c r="I1430" i="36"/>
  <c r="D600" i="31" s="1"/>
  <c r="I1058" i="36"/>
  <c r="I1057" i="36" s="1"/>
  <c r="D565" i="31" s="1"/>
  <c r="I1060" i="36"/>
  <c r="I1061" i="36"/>
  <c r="I1062" i="36"/>
  <c r="I1063" i="36"/>
  <c r="I1065" i="36"/>
  <c r="I1066" i="36"/>
  <c r="I1067" i="36"/>
  <c r="I1068" i="36"/>
  <c r="I1069" i="36"/>
  <c r="I1070" i="36"/>
  <c r="I1071" i="36"/>
  <c r="I1072" i="36"/>
  <c r="I1073" i="36"/>
  <c r="I1074" i="36"/>
  <c r="I1076" i="36"/>
  <c r="I1077" i="36"/>
  <c r="I1079" i="36"/>
  <c r="I1078" i="36" s="1"/>
  <c r="D569" i="31" s="1"/>
  <c r="I1081" i="36"/>
  <c r="I1080" i="36" s="1"/>
  <c r="D570" i="31" s="1"/>
  <c r="I1083" i="36"/>
  <c r="I1088" i="36"/>
  <c r="I1089" i="36"/>
  <c r="I1090" i="36"/>
  <c r="I1091" i="36"/>
  <c r="I1092" i="36"/>
  <c r="I1094" i="36"/>
  <c r="I1095" i="36"/>
  <c r="I1096" i="36"/>
  <c r="I1097" i="36"/>
  <c r="I1098" i="36"/>
  <c r="I1100" i="36"/>
  <c r="I1101" i="36"/>
  <c r="I1102" i="36"/>
  <c r="I1103" i="36"/>
  <c r="I1104" i="36"/>
  <c r="I1105" i="36"/>
  <c r="I1106" i="36"/>
  <c r="I1108" i="36"/>
  <c r="I1109" i="36"/>
  <c r="I1111" i="36"/>
  <c r="I1112" i="36"/>
  <c r="I1113" i="36"/>
  <c r="I1114" i="36"/>
  <c r="I1115" i="36"/>
  <c r="I1116" i="36"/>
  <c r="I1117" i="36"/>
  <c r="I1118" i="36"/>
  <c r="I1119" i="36"/>
  <c r="I1120" i="36"/>
  <c r="I1121" i="36"/>
  <c r="I1122" i="36"/>
  <c r="I1123" i="36"/>
  <c r="I1124" i="36"/>
  <c r="I1125" i="36"/>
  <c r="I1127" i="36"/>
  <c r="I1128" i="36"/>
  <c r="I1129" i="36"/>
  <c r="I1130" i="36"/>
  <c r="I1131" i="36"/>
  <c r="I1133" i="36"/>
  <c r="I1134" i="36"/>
  <c r="I1135" i="36"/>
  <c r="I1136" i="36"/>
  <c r="I1137" i="36"/>
  <c r="I1138" i="36"/>
  <c r="I1139" i="36"/>
  <c r="I1140" i="36"/>
  <c r="I1141" i="36"/>
  <c r="I1142" i="36"/>
  <c r="I1143" i="36"/>
  <c r="I1144" i="36"/>
  <c r="I1145" i="36"/>
  <c r="I1146" i="36"/>
  <c r="I1147" i="36"/>
  <c r="I1148" i="36"/>
  <c r="I1149" i="36"/>
  <c r="I1150" i="36"/>
  <c r="I1151" i="36"/>
  <c r="I1152" i="36"/>
  <c r="I1153" i="36"/>
  <c r="I1155" i="36"/>
  <c r="I1154" i="36" s="1"/>
  <c r="D580" i="31" s="1"/>
  <c r="I1158" i="36"/>
  <c r="I1159" i="36"/>
  <c r="I1160" i="36"/>
  <c r="I1161" i="36"/>
  <c r="I1163" i="36"/>
  <c r="I1164" i="36"/>
  <c r="I1165" i="36"/>
  <c r="I1166" i="36"/>
  <c r="I1167" i="36"/>
  <c r="I1168" i="36"/>
  <c r="I1169" i="36"/>
  <c r="I1170" i="36"/>
  <c r="I1171" i="36"/>
  <c r="I1172" i="36"/>
  <c r="I1174" i="36"/>
  <c r="I1175" i="36"/>
  <c r="I1177" i="36"/>
  <c r="I1178" i="36"/>
  <c r="I1179" i="36"/>
  <c r="I1180" i="36"/>
  <c r="I1181" i="36"/>
  <c r="I1182" i="36"/>
  <c r="I1183" i="36"/>
  <c r="I1184" i="36"/>
  <c r="I1185" i="36"/>
  <c r="I1186" i="36"/>
  <c r="I1187" i="36"/>
  <c r="I1188" i="36"/>
  <c r="I1189" i="36"/>
  <c r="I1191" i="36"/>
  <c r="I1192" i="36"/>
  <c r="I1193" i="36"/>
  <c r="I1195" i="36"/>
  <c r="I1196" i="36"/>
  <c r="I1197" i="36"/>
  <c r="I1198" i="36"/>
  <c r="I1199" i="36"/>
  <c r="I1200" i="36"/>
  <c r="I1202" i="36"/>
  <c r="I1203" i="36"/>
  <c r="I1204" i="36"/>
  <c r="I1205" i="36"/>
  <c r="I1206" i="36"/>
  <c r="I1207" i="36"/>
  <c r="I1208" i="36"/>
  <c r="I1210" i="36"/>
  <c r="I1212" i="36"/>
  <c r="I1213" i="36"/>
  <c r="I1214" i="36"/>
  <c r="I1215" i="36"/>
  <c r="I1216" i="36"/>
  <c r="I1217" i="36"/>
  <c r="I1218" i="36"/>
  <c r="I1219" i="36"/>
  <c r="I1220" i="36"/>
  <c r="I1221" i="36"/>
  <c r="I1223" i="36"/>
  <c r="I1224" i="36"/>
  <c r="I1225" i="36"/>
  <c r="I1226" i="36"/>
  <c r="I1227" i="36"/>
  <c r="I1228" i="36"/>
  <c r="I1229" i="36"/>
  <c r="I1230" i="36"/>
  <c r="I1232" i="36"/>
  <c r="I1233" i="36"/>
  <c r="I1234" i="36"/>
  <c r="I1235" i="36"/>
  <c r="I1236" i="36"/>
  <c r="I1238" i="36"/>
  <c r="I1239" i="36"/>
  <c r="I1240" i="36"/>
  <c r="I1241" i="36"/>
  <c r="D604" i="31" l="1"/>
  <c r="I1480" i="36"/>
  <c r="D603" i="31" s="1"/>
  <c r="I1780" i="36"/>
  <c r="D613" i="31" s="1"/>
  <c r="I1658" i="36"/>
  <c r="D610" i="31" s="1"/>
  <c r="I1502" i="36"/>
  <c r="D606" i="31" s="1"/>
  <c r="I1242" i="36"/>
  <c r="D594" i="31" s="1"/>
  <c r="I1173" i="36"/>
  <c r="D584" i="31" s="1"/>
  <c r="I1190" i="36"/>
  <c r="D586" i="31" s="1"/>
  <c r="I1132" i="36"/>
  <c r="D579" i="31" s="1"/>
  <c r="I1059" i="36"/>
  <c r="D566" i="31" s="1"/>
  <c r="I1099" i="36"/>
  <c r="D575" i="31" s="1"/>
  <c r="I1231" i="36"/>
  <c r="D592" i="31" s="1"/>
  <c r="I1107" i="36"/>
  <c r="D576" i="31" s="1"/>
  <c r="I1194" i="36"/>
  <c r="D587" i="31" s="1"/>
  <c r="I1176" i="36"/>
  <c r="D585" i="31" s="1"/>
  <c r="I1157" i="36"/>
  <c r="D582" i="31" s="1"/>
  <c r="I1087" i="36"/>
  <c r="I1075" i="36"/>
  <c r="D568" i="31" s="1"/>
  <c r="I1211" i="36"/>
  <c r="D590" i="31" s="1"/>
  <c r="I1064" i="36"/>
  <c r="D567" i="31" s="1"/>
  <c r="I1222" i="36"/>
  <c r="D591" i="31" s="1"/>
  <c r="I1237" i="36"/>
  <c r="D593" i="31" s="1"/>
  <c r="I1201" i="36"/>
  <c r="D588" i="31" s="1"/>
  <c r="I1093" i="36"/>
  <c r="D574" i="31" s="1"/>
  <c r="I1082" i="36"/>
  <c r="D571" i="31" s="1"/>
  <c r="I1110" i="36"/>
  <c r="D577" i="31" s="1"/>
  <c r="I1162" i="36"/>
  <c r="D583" i="31" s="1"/>
  <c r="I1126" i="36"/>
  <c r="D578" i="31" s="1"/>
  <c r="D573" i="31" l="1"/>
  <c r="I1086" i="36"/>
  <c r="D572" i="31" s="1"/>
  <c r="I1479" i="36"/>
  <c r="D602" i="31" s="1"/>
  <c r="I1055" i="36"/>
  <c r="D564" i="31" s="1"/>
  <c r="I1209" i="36"/>
  <c r="D589" i="31" s="1"/>
  <c r="I1156" i="36"/>
  <c r="D581" i="31" s="1"/>
  <c r="I1054" i="36" l="1"/>
  <c r="I1053" i="36" s="1"/>
  <c r="D562" i="31" l="1"/>
  <c r="D563" i="31"/>
  <c r="B1054" i="36"/>
  <c r="B1053" i="36"/>
  <c r="I1002" i="36" l="1"/>
  <c r="I1004" i="36"/>
  <c r="I1007" i="36"/>
  <c r="I1008" i="36"/>
  <c r="I1010" i="36"/>
  <c r="I1012" i="36"/>
  <c r="I1013" i="36"/>
  <c r="I1016" i="36"/>
  <c r="I1014" i="36" s="1"/>
  <c r="D556" i="31" s="1"/>
  <c r="I1019" i="36"/>
  <c r="I1020" i="36"/>
  <c r="I1021" i="36"/>
  <c r="I1023" i="36"/>
  <c r="I1025" i="36"/>
  <c r="I1026" i="36"/>
  <c r="I1027" i="36"/>
  <c r="I1029" i="36"/>
  <c r="I1031" i="36"/>
  <c r="I1033" i="36"/>
  <c r="I1036" i="36"/>
  <c r="I1039" i="36"/>
  <c r="I1041" i="36"/>
  <c r="I1044" i="36"/>
  <c r="I1045" i="36"/>
  <c r="I1047" i="36"/>
  <c r="I1048" i="36"/>
  <c r="I1049" i="36"/>
  <c r="I1051" i="36"/>
  <c r="I1042" i="36" l="1"/>
  <c r="D560" i="31" s="1"/>
  <c r="I1034" i="36"/>
  <c r="D558" i="31" s="1"/>
  <c r="I1017" i="36"/>
  <c r="D557" i="31" s="1"/>
  <c r="I1037" i="36"/>
  <c r="D559" i="31" s="1"/>
  <c r="I1000" i="36"/>
  <c r="D554" i="31" s="1"/>
  <c r="I1005" i="36"/>
  <c r="D555" i="31" s="1"/>
  <c r="I999" i="36" l="1"/>
  <c r="I997" i="36" s="1"/>
  <c r="I957" i="36"/>
  <c r="I959" i="36"/>
  <c r="I962" i="36"/>
  <c r="I963" i="36"/>
  <c r="I965" i="36"/>
  <c r="I967" i="36"/>
  <c r="I968" i="36"/>
  <c r="I971" i="36"/>
  <c r="I969" i="36" s="1"/>
  <c r="D548" i="31" s="1"/>
  <c r="I974" i="36"/>
  <c r="I975" i="36"/>
  <c r="I977" i="36"/>
  <c r="I979" i="36"/>
  <c r="I980" i="36"/>
  <c r="I981" i="36"/>
  <c r="I983" i="36"/>
  <c r="I985" i="36"/>
  <c r="I988" i="36"/>
  <c r="I991" i="36"/>
  <c r="I992" i="36"/>
  <c r="I994" i="36"/>
  <c r="I995" i="36"/>
  <c r="I996" i="36"/>
  <c r="D552" i="31" l="1"/>
  <c r="D553" i="31"/>
  <c r="I972" i="36"/>
  <c r="D549" i="31" s="1"/>
  <c r="I955" i="36"/>
  <c r="D546" i="31" s="1"/>
  <c r="I960" i="36"/>
  <c r="D547" i="31" s="1"/>
  <c r="I989" i="36"/>
  <c r="D551" i="31" s="1"/>
  <c r="I986" i="36"/>
  <c r="D550" i="31" s="1"/>
  <c r="I954" i="36" l="1"/>
  <c r="I952" i="36" s="1"/>
  <c r="D544" i="31" l="1"/>
  <c r="D545" i="31"/>
  <c r="I905" i="36"/>
  <c r="I907" i="36"/>
  <c r="I909" i="36"/>
  <c r="I912" i="36"/>
  <c r="I913" i="36"/>
  <c r="I915" i="36"/>
  <c r="I917" i="36"/>
  <c r="I919" i="36"/>
  <c r="I921" i="36"/>
  <c r="I922" i="36"/>
  <c r="I925" i="36"/>
  <c r="I927" i="36"/>
  <c r="I928" i="36"/>
  <c r="I931" i="36"/>
  <c r="I932" i="36"/>
  <c r="I933" i="36"/>
  <c r="I934" i="36"/>
  <c r="I936" i="36"/>
  <c r="I938" i="36"/>
  <c r="I939" i="36"/>
  <c r="I940" i="36"/>
  <c r="I941" i="36"/>
  <c r="I946" i="36"/>
  <c r="I948" i="36"/>
  <c r="I949" i="36"/>
  <c r="I951" i="36"/>
  <c r="I923" i="36" l="1"/>
  <c r="D542" i="31" s="1"/>
  <c r="I929" i="36"/>
  <c r="D543" i="31" s="1"/>
  <c r="I903" i="36"/>
  <c r="I910" i="36"/>
  <c r="D541" i="31" s="1"/>
  <c r="D540" i="31" l="1"/>
  <c r="I901" i="36"/>
  <c r="D539" i="31" s="1"/>
  <c r="I860" i="36" l="1"/>
  <c r="I862" i="36"/>
  <c r="I865" i="36"/>
  <c r="I867" i="36"/>
  <c r="I869" i="36"/>
  <c r="I870" i="36"/>
  <c r="I873" i="36"/>
  <c r="I874" i="36"/>
  <c r="I875" i="36"/>
  <c r="I877" i="36"/>
  <c r="I879" i="36"/>
  <c r="I880" i="36"/>
  <c r="I881" i="36"/>
  <c r="I883" i="36"/>
  <c r="I884" i="36"/>
  <c r="I886" i="36"/>
  <c r="I889" i="36"/>
  <c r="I892" i="36"/>
  <c r="I894" i="36"/>
  <c r="I897" i="36"/>
  <c r="I900" i="36"/>
  <c r="I898" i="36" s="1"/>
  <c r="D538" i="31" s="1"/>
  <c r="I863" i="36" l="1"/>
  <c r="D533" i="31" s="1"/>
  <c r="I890" i="36"/>
  <c r="D536" i="31" s="1"/>
  <c r="I887" i="36"/>
  <c r="D535" i="31" s="1"/>
  <c r="I895" i="36"/>
  <c r="D537" i="31" s="1"/>
  <c r="I871" i="36"/>
  <c r="D534" i="31" s="1"/>
  <c r="I858" i="36"/>
  <c r="D532" i="31" l="1"/>
  <c r="I857" i="36"/>
  <c r="I856" i="36" s="1"/>
  <c r="I799" i="36"/>
  <c r="I800" i="36"/>
  <c r="I802" i="36"/>
  <c r="I803" i="36"/>
  <c r="I804" i="36"/>
  <c r="I805" i="36"/>
  <c r="I806" i="36"/>
  <c r="I808" i="36"/>
  <c r="I809" i="36"/>
  <c r="I811" i="36"/>
  <c r="I812" i="36"/>
  <c r="I813" i="36"/>
  <c r="I816" i="36"/>
  <c r="I817" i="36"/>
  <c r="I818" i="36"/>
  <c r="I820" i="36"/>
  <c r="I822" i="36"/>
  <c r="I823" i="36"/>
  <c r="I825" i="36"/>
  <c r="I827" i="36"/>
  <c r="I828" i="36"/>
  <c r="I831" i="36"/>
  <c r="I829" i="36" s="1"/>
  <c r="D528" i="31" s="1"/>
  <c r="I834" i="36"/>
  <c r="I836" i="36"/>
  <c r="I837" i="36"/>
  <c r="I839" i="36"/>
  <c r="I840" i="36"/>
  <c r="I841" i="36"/>
  <c r="I842" i="36"/>
  <c r="I843" i="36"/>
  <c r="I844" i="36"/>
  <c r="I846" i="36"/>
  <c r="I848" i="36"/>
  <c r="I849" i="36"/>
  <c r="I850" i="36"/>
  <c r="I852" i="36"/>
  <c r="I853" i="36"/>
  <c r="I855" i="36"/>
  <c r="I734" i="36"/>
  <c r="I735" i="36"/>
  <c r="I737" i="36"/>
  <c r="I738" i="36"/>
  <c r="I739" i="36"/>
  <c r="I740" i="36"/>
  <c r="I742" i="36"/>
  <c r="I743" i="36"/>
  <c r="I745" i="36"/>
  <c r="I746" i="36"/>
  <c r="I749" i="36"/>
  <c r="I750" i="36"/>
  <c r="I752" i="36"/>
  <c r="I754" i="36"/>
  <c r="I755" i="36"/>
  <c r="I757" i="36"/>
  <c r="I759" i="36"/>
  <c r="I760" i="36"/>
  <c r="I763" i="36"/>
  <c r="I764" i="36"/>
  <c r="I765" i="36"/>
  <c r="I766" i="36"/>
  <c r="I768" i="36"/>
  <c r="I769" i="36"/>
  <c r="I771" i="36"/>
  <c r="I772" i="36"/>
  <c r="I773" i="36"/>
  <c r="I774" i="36"/>
  <c r="I775" i="36"/>
  <c r="I777" i="36"/>
  <c r="I779" i="36"/>
  <c r="I780" i="36"/>
  <c r="I781" i="36"/>
  <c r="I782" i="36"/>
  <c r="I783" i="36"/>
  <c r="I785" i="36"/>
  <c r="I786" i="36"/>
  <c r="I788" i="36"/>
  <c r="I789" i="36"/>
  <c r="I791" i="36"/>
  <c r="I792" i="36"/>
  <c r="I793" i="36"/>
  <c r="I794" i="36"/>
  <c r="I795" i="36"/>
  <c r="I697" i="36"/>
  <c r="I657" i="36"/>
  <c r="I658" i="36"/>
  <c r="I660" i="36"/>
  <c r="I661" i="36"/>
  <c r="I662" i="36"/>
  <c r="I663" i="36"/>
  <c r="I664" i="36"/>
  <c r="I665" i="36"/>
  <c r="I666" i="36"/>
  <c r="I668" i="36"/>
  <c r="I669" i="36"/>
  <c r="I671" i="36"/>
  <c r="I672" i="36"/>
  <c r="I673" i="36"/>
  <c r="I674" i="36"/>
  <c r="I677" i="36"/>
  <c r="I678" i="36"/>
  <c r="I679" i="36"/>
  <c r="I681" i="36"/>
  <c r="I683" i="36"/>
  <c r="I685" i="36"/>
  <c r="I687" i="36"/>
  <c r="I688" i="36"/>
  <c r="I690" i="36"/>
  <c r="I693" i="36"/>
  <c r="I694" i="36"/>
  <c r="I695" i="36"/>
  <c r="I696" i="36"/>
  <c r="I699" i="36"/>
  <c r="I700" i="36"/>
  <c r="I702" i="36"/>
  <c r="I703" i="36"/>
  <c r="I704" i="36"/>
  <c r="I705" i="36"/>
  <c r="I706" i="36"/>
  <c r="I707" i="36"/>
  <c r="I709" i="36"/>
  <c r="I710" i="36"/>
  <c r="I711" i="36"/>
  <c r="I713" i="36"/>
  <c r="I714" i="36"/>
  <c r="I715" i="36"/>
  <c r="I716" i="36"/>
  <c r="I717" i="36"/>
  <c r="I718" i="36"/>
  <c r="I720" i="36"/>
  <c r="I721" i="36"/>
  <c r="I723" i="36"/>
  <c r="I724" i="36"/>
  <c r="I726" i="36"/>
  <c r="I727" i="36"/>
  <c r="I728" i="36"/>
  <c r="I729" i="36"/>
  <c r="I730" i="36"/>
  <c r="I603" i="36"/>
  <c r="I604" i="36"/>
  <c r="I606" i="36"/>
  <c r="I607" i="36"/>
  <c r="I608" i="36"/>
  <c r="I609" i="36"/>
  <c r="I611" i="36"/>
  <c r="I612" i="36"/>
  <c r="I614" i="36"/>
  <c r="I615" i="36"/>
  <c r="I618" i="36"/>
  <c r="I619" i="36"/>
  <c r="I621" i="36"/>
  <c r="I623" i="36"/>
  <c r="I625" i="36"/>
  <c r="I626" i="36"/>
  <c r="I629" i="36"/>
  <c r="I630" i="36"/>
  <c r="I632" i="36"/>
  <c r="I635" i="36"/>
  <c r="I637" i="36"/>
  <c r="I639" i="36"/>
  <c r="I641" i="36"/>
  <c r="I642" i="36"/>
  <c r="I643" i="36"/>
  <c r="I644" i="36"/>
  <c r="I645" i="36"/>
  <c r="I647" i="36"/>
  <c r="I649" i="36"/>
  <c r="I650" i="36"/>
  <c r="I651" i="36"/>
  <c r="I652" i="36"/>
  <c r="I653" i="36"/>
  <c r="I539" i="36"/>
  <c r="I540" i="36"/>
  <c r="I542" i="36"/>
  <c r="I543" i="36"/>
  <c r="I544" i="36"/>
  <c r="I545" i="36"/>
  <c r="I546" i="36"/>
  <c r="I548" i="36"/>
  <c r="I549" i="36"/>
  <c r="I551" i="36"/>
  <c r="I552" i="36"/>
  <c r="I553" i="36"/>
  <c r="I556" i="36"/>
  <c r="I557" i="36"/>
  <c r="I559" i="36"/>
  <c r="I560" i="36"/>
  <c r="I562" i="36"/>
  <c r="I564" i="36"/>
  <c r="I565" i="36"/>
  <c r="I568" i="36"/>
  <c r="I570" i="36"/>
  <c r="I571" i="36"/>
  <c r="I573" i="36"/>
  <c r="I576" i="36"/>
  <c r="I577" i="36"/>
  <c r="I578" i="36"/>
  <c r="I579" i="36"/>
  <c r="I581" i="36"/>
  <c r="I582" i="36"/>
  <c r="I584" i="36"/>
  <c r="I585" i="36"/>
  <c r="I586" i="36"/>
  <c r="I587" i="36"/>
  <c r="I588" i="36"/>
  <c r="I590" i="36"/>
  <c r="I591" i="36"/>
  <c r="I592" i="36"/>
  <c r="I594" i="36"/>
  <c r="I596" i="36"/>
  <c r="I597" i="36"/>
  <c r="I599" i="36"/>
  <c r="I473" i="36"/>
  <c r="I474" i="36"/>
  <c r="I476" i="36"/>
  <c r="I477" i="36"/>
  <c r="I478" i="36"/>
  <c r="I479" i="36"/>
  <c r="I480" i="36"/>
  <c r="I482" i="36"/>
  <c r="I483" i="36"/>
  <c r="I485" i="36"/>
  <c r="I486" i="36"/>
  <c r="I487" i="36"/>
  <c r="I490" i="36"/>
  <c r="I491" i="36"/>
  <c r="I492" i="36"/>
  <c r="I494" i="36"/>
  <c r="I495" i="36"/>
  <c r="I497" i="36"/>
  <c r="I499" i="36"/>
  <c r="I500" i="36"/>
  <c r="I503" i="36"/>
  <c r="I504" i="36"/>
  <c r="I506" i="36"/>
  <c r="I507" i="36"/>
  <c r="I509" i="36"/>
  <c r="I512" i="36"/>
  <c r="I513" i="36"/>
  <c r="I514" i="36"/>
  <c r="I515" i="36"/>
  <c r="I517" i="36"/>
  <c r="I518" i="36"/>
  <c r="I520" i="36"/>
  <c r="I521" i="36"/>
  <c r="I522" i="36"/>
  <c r="I523" i="36"/>
  <c r="I524" i="36"/>
  <c r="I526" i="36"/>
  <c r="I527" i="36"/>
  <c r="I528" i="36"/>
  <c r="I530" i="36"/>
  <c r="I532" i="36"/>
  <c r="I533" i="36"/>
  <c r="I535" i="36"/>
  <c r="I314" i="36"/>
  <c r="I315" i="36"/>
  <c r="I316" i="36"/>
  <c r="I318" i="36"/>
  <c r="I319" i="36"/>
  <c r="I320" i="36"/>
  <c r="I321" i="36"/>
  <c r="I322" i="36"/>
  <c r="I323" i="36"/>
  <c r="I324" i="36"/>
  <c r="I325" i="36"/>
  <c r="I326" i="36"/>
  <c r="I327" i="36"/>
  <c r="I328" i="36"/>
  <c r="I329" i="36"/>
  <c r="I330" i="36"/>
  <c r="I331" i="36"/>
  <c r="I332" i="36"/>
  <c r="I333" i="36"/>
  <c r="I334" i="36"/>
  <c r="I335" i="36"/>
  <c r="I336" i="36"/>
  <c r="I337" i="36"/>
  <c r="I339" i="36"/>
  <c r="I340" i="36"/>
  <c r="I341" i="36"/>
  <c r="I342" i="36"/>
  <c r="I343" i="36"/>
  <c r="I344" i="36"/>
  <c r="I345" i="36"/>
  <c r="I346" i="36"/>
  <c r="I347" i="36"/>
  <c r="I348" i="36"/>
  <c r="I349" i="36"/>
  <c r="I350" i="36"/>
  <c r="I351" i="36"/>
  <c r="I352" i="36"/>
  <c r="I353" i="36"/>
  <c r="I354" i="36"/>
  <c r="I355" i="36"/>
  <c r="I356" i="36"/>
  <c r="I357" i="36"/>
  <c r="I175" i="36"/>
  <c r="I176" i="36"/>
  <c r="I177" i="36"/>
  <c r="I178" i="36"/>
  <c r="I179" i="36"/>
  <c r="I180" i="36"/>
  <c r="I182" i="36"/>
  <c r="I183" i="36"/>
  <c r="I184" i="36"/>
  <c r="I188" i="36"/>
  <c r="I189" i="36"/>
  <c r="I190" i="36"/>
  <c r="I191" i="36"/>
  <c r="I193" i="36"/>
  <c r="I217" i="36"/>
  <c r="I218" i="36"/>
  <c r="I225" i="36"/>
  <c r="I226" i="36"/>
  <c r="I227" i="36"/>
  <c r="I228" i="36"/>
  <c r="I229" i="36"/>
  <c r="I230" i="36"/>
  <c r="I231" i="36"/>
  <c r="I232" i="36"/>
  <c r="I233" i="36"/>
  <c r="I235" i="36"/>
  <c r="I236" i="36"/>
  <c r="I237" i="36"/>
  <c r="I238" i="36"/>
  <c r="I239" i="36"/>
  <c r="I240" i="36"/>
  <c r="I241" i="36"/>
  <c r="I243" i="36"/>
  <c r="I244" i="36"/>
  <c r="I245" i="36"/>
  <c r="I248" i="36"/>
  <c r="I249" i="36"/>
  <c r="I250" i="36"/>
  <c r="I251" i="36"/>
  <c r="I252" i="36"/>
  <c r="I253" i="36"/>
  <c r="I254" i="36"/>
  <c r="I255" i="36"/>
  <c r="I256" i="36"/>
  <c r="I257" i="36"/>
  <c r="I258" i="36"/>
  <c r="I259" i="36"/>
  <c r="I260" i="36"/>
  <c r="I261" i="36"/>
  <c r="I262" i="36"/>
  <c r="I263" i="36"/>
  <c r="I264" i="36"/>
  <c r="I265" i="36"/>
  <c r="I266" i="36"/>
  <c r="I267" i="36"/>
  <c r="I268" i="36"/>
  <c r="I269" i="36"/>
  <c r="I270" i="36"/>
  <c r="I271" i="36"/>
  <c r="I272" i="36"/>
  <c r="I273" i="36"/>
  <c r="I274" i="36"/>
  <c r="I275" i="36"/>
  <c r="I276" i="36"/>
  <c r="I277" i="36"/>
  <c r="I278" i="36"/>
  <c r="I279" i="36"/>
  <c r="I280" i="36"/>
  <c r="I281" i="36"/>
  <c r="I282" i="36"/>
  <c r="I283" i="36"/>
  <c r="I285" i="36"/>
  <c r="I286" i="36"/>
  <c r="I287" i="36"/>
  <c r="I288" i="36"/>
  <c r="I289" i="36"/>
  <c r="I290" i="36"/>
  <c r="I291" i="36"/>
  <c r="I292" i="36"/>
  <c r="I293" i="36"/>
  <c r="I294" i="36"/>
  <c r="I295" i="36"/>
  <c r="I296" i="36"/>
  <c r="I297" i="36"/>
  <c r="I298" i="36"/>
  <c r="I299" i="36"/>
  <c r="I300" i="36"/>
  <c r="I301" i="36"/>
  <c r="I302" i="36"/>
  <c r="I303" i="36"/>
  <c r="I304" i="36"/>
  <c r="I305" i="36"/>
  <c r="I306" i="36"/>
  <c r="I307" i="36"/>
  <c r="I308" i="36"/>
  <c r="I309" i="36"/>
  <c r="I310" i="36"/>
  <c r="I311" i="36"/>
  <c r="B172" i="36"/>
  <c r="D476" i="31"/>
  <c r="I181" i="36" l="1"/>
  <c r="D482" i="31" s="1"/>
  <c r="D530" i="31"/>
  <c r="D531" i="31"/>
  <c r="I832" i="36"/>
  <c r="D529" i="31" s="1"/>
  <c r="I797" i="36"/>
  <c r="I814" i="36"/>
  <c r="D527" i="31" s="1"/>
  <c r="I747" i="36"/>
  <c r="D523" i="31" s="1"/>
  <c r="I732" i="36"/>
  <c r="I761" i="36"/>
  <c r="D524" i="31" s="1"/>
  <c r="I675" i="36"/>
  <c r="D519" i="31" s="1"/>
  <c r="I655" i="36"/>
  <c r="I691" i="36"/>
  <c r="D520" i="31" s="1"/>
  <c r="I627" i="36"/>
  <c r="D515" i="31" s="1"/>
  <c r="I616" i="36"/>
  <c r="D514" i="31" s="1"/>
  <c r="I633" i="36"/>
  <c r="D516" i="31" s="1"/>
  <c r="I601" i="36"/>
  <c r="I566" i="36"/>
  <c r="D510" i="31" s="1"/>
  <c r="I574" i="36"/>
  <c r="D511" i="31" s="1"/>
  <c r="I537" i="36"/>
  <c r="I554" i="36"/>
  <c r="D509" i="31" s="1"/>
  <c r="I510" i="36"/>
  <c r="D506" i="31" s="1"/>
  <c r="I501" i="36"/>
  <c r="D505" i="31" s="1"/>
  <c r="I471" i="36"/>
  <c r="I488" i="36"/>
  <c r="D504" i="31" s="1"/>
  <c r="D499" i="31"/>
  <c r="D501" i="31"/>
  <c r="D492" i="31"/>
  <c r="D490" i="31"/>
  <c r="D491" i="31"/>
  <c r="D500" i="31"/>
  <c r="D495" i="31"/>
  <c r="D493" i="31"/>
  <c r="D496" i="31"/>
  <c r="D497" i="31"/>
  <c r="D498" i="31"/>
  <c r="I338" i="36"/>
  <c r="D488" i="31" s="1"/>
  <c r="I313" i="36"/>
  <c r="D486" i="31" s="1"/>
  <c r="I317" i="36"/>
  <c r="D487" i="31" s="1"/>
  <c r="I247" i="36"/>
  <c r="D483" i="31" s="1"/>
  <c r="I284" i="36"/>
  <c r="D484" i="31" s="1"/>
  <c r="I174" i="36"/>
  <c r="D481" i="31" s="1"/>
  <c r="D474" i="31"/>
  <c r="D473" i="31"/>
  <c r="D472" i="31"/>
  <c r="D477" i="31"/>
  <c r="D475" i="31"/>
  <c r="D471" i="31"/>
  <c r="I111" i="36"/>
  <c r="D467" i="31" s="1"/>
  <c r="I110" i="36"/>
  <c r="D466" i="31" s="1"/>
  <c r="I109" i="36"/>
  <c r="D465" i="31" s="1"/>
  <c r="I108" i="36"/>
  <c r="D464" i="31" s="1"/>
  <c r="D513" i="31" l="1"/>
  <c r="I600" i="36"/>
  <c r="D512" i="31" s="1"/>
  <c r="D522" i="31"/>
  <c r="I731" i="36"/>
  <c r="D521" i="31" s="1"/>
  <c r="D518" i="31"/>
  <c r="I654" i="36"/>
  <c r="D517" i="31" s="1"/>
  <c r="D503" i="31"/>
  <c r="I470" i="36"/>
  <c r="D502" i="31" s="1"/>
  <c r="D470" i="31"/>
  <c r="I113" i="36"/>
  <c r="D469" i="31" s="1"/>
  <c r="D508" i="31"/>
  <c r="I536" i="36"/>
  <c r="D507" i="31" s="1"/>
  <c r="D526" i="31"/>
  <c r="I796" i="36"/>
  <c r="D525" i="31" s="1"/>
  <c r="I312" i="36"/>
  <c r="D485" i="31" s="1"/>
  <c r="I173" i="36"/>
  <c r="D480" i="31" s="1"/>
  <c r="D691" i="31" s="1"/>
  <c r="D463" i="31"/>
  <c r="D462" i="31"/>
  <c r="D461" i="31"/>
  <c r="D448" i="31"/>
  <c r="D456" i="31"/>
  <c r="D455" i="31"/>
  <c r="D452" i="31"/>
  <c r="D451" i="31"/>
  <c r="D457" i="31"/>
  <c r="D458" i="31"/>
  <c r="D454" i="31"/>
  <c r="D450" i="31"/>
  <c r="D449" i="31"/>
  <c r="B8" i="37"/>
  <c r="B10" i="36"/>
  <c r="B9" i="36"/>
  <c r="B8" i="36"/>
  <c r="D821" i="31" l="1"/>
  <c r="I358" i="36"/>
  <c r="D489" i="31" s="1"/>
  <c r="D494" i="31"/>
  <c r="I91" i="36"/>
  <c r="I51" i="36"/>
  <c r="D453" i="31" s="1"/>
  <c r="I11" i="36"/>
  <c r="D447" i="31" s="1"/>
  <c r="I172" i="36" l="1"/>
  <c r="D479" i="31" s="1"/>
  <c r="I90" i="36"/>
  <c r="D459" i="31" s="1"/>
  <c r="D460" i="31"/>
  <c r="I10" i="36"/>
  <c r="I9" i="36" l="1"/>
  <c r="D446" i="31"/>
  <c r="D443" i="31" l="1"/>
  <c r="D445" i="31"/>
  <c r="D692" i="31" s="1"/>
  <c r="D822" i="31" s="1"/>
  <c r="D693" i="31" l="1"/>
  <c r="D694" i="31" s="1"/>
  <c r="D695" i="31" l="1"/>
  <c r="D696" i="31" s="1"/>
  <c r="D823" i="31" l="1"/>
  <c r="D824" i="31" s="1"/>
  <c r="D825" i="31" l="1"/>
  <c r="D826" i="31" s="1"/>
</calcChain>
</file>

<file path=xl/sharedStrings.xml><?xml version="1.0" encoding="utf-8"?>
<sst xmlns="http://schemas.openxmlformats.org/spreadsheetml/2006/main" count="19367" uniqueCount="4565">
  <si>
    <t>Postavka</t>
  </si>
  <si>
    <t>Količina</t>
  </si>
  <si>
    <t>Opis postavke</t>
  </si>
  <si>
    <t>Normativ</t>
  </si>
  <si>
    <t xml:space="preserve">Enota </t>
  </si>
  <si>
    <t>Cena za enoto</t>
  </si>
  <si>
    <t>Cena skupaj</t>
  </si>
  <si>
    <t>kos</t>
  </si>
  <si>
    <t>kpl</t>
  </si>
  <si>
    <t>Nivo</t>
  </si>
  <si>
    <t>POPIS DEL</t>
  </si>
  <si>
    <t>kom</t>
  </si>
  <si>
    <t>ur</t>
  </si>
  <si>
    <t>1 GRADBENA DELA</t>
  </si>
  <si>
    <t>1.</t>
  </si>
  <si>
    <t>2.</t>
  </si>
  <si>
    <t>3.</t>
  </si>
  <si>
    <t>4.</t>
  </si>
  <si>
    <t>a)</t>
  </si>
  <si>
    <t>b)</t>
  </si>
  <si>
    <t>REKAPITULACIJA</t>
  </si>
  <si>
    <t/>
  </si>
  <si>
    <t>Priprava in organizacija gradbišča z vsemi objekti, instalacijami, zagotovitev varnostnih in higiensko tehničnih pogojev, začasne transportne poti, oznakami gradbišča ter kasnejša odstranitev vseh objektov in vzpostavitev v prvotno stanje.</t>
  </si>
  <si>
    <t>Izdelava Geodetskega posnetka vseh izvedenih del (5 tiskanih izvodov in 1 izvod v elektronski obliki).</t>
  </si>
  <si>
    <t>Izdelava Projekta izvedenih del (PID) vseh izvedenih del (5 tiskanih izvodov in 1 izvod v elektronski obliki).</t>
  </si>
  <si>
    <t>Izdelava Projektne dokumentacije za obratovanje in vzdrževanje (NOV) za vsa izvedena dela (5 tiskanih izvodov in 1 izvod v elektronski obliki).</t>
  </si>
  <si>
    <t>Izdelava Projekta za vpis v uradne evidence (PVE) ter izvedba vpisa v uradne evidence skladno z veljavno zakonodajo (5 tiskanih izvodov in 1 izvod v elektronski obliki).</t>
  </si>
  <si>
    <t>Izdelava DZO (5 tiskanih izvodov in 1 izvod v elektronski obliki).</t>
  </si>
  <si>
    <t>Izvajalec je dolžan najkasneje v 30 dneh po podpisu Pogodbe predati za potrebe Naročnika računalniško, telekomunikacijsko in drugo opremo po seznamu (pred nabavo opreme le to potrdi Naročnik; vsa oprema se vrne Izvajalcu 6 mesecev po kolavdaciji):</t>
  </si>
  <si>
    <t>c)</t>
  </si>
  <si>
    <t>v območju gradbišča zagotoviti 4 opremljene pisarniške prostore in sejno sobo za vsaj 30 oseb, z mini kuhinjo in sanitarijami. Prostori morajo imeti kompletno pripadajočo komunalno infrastrukturo (elektrika, vodovod, kanalizacija in telefonski priključek s telefonskim aparatom), imeti ogrevanje, klimo in biti funkcionalno opremljeni v soglasju z naročnikom. Stroški vzdrževanja, čiščenja, ogrevanja, hlajenja in razsvetljave prostorov gredo v breme izvajalca. Opremljeni prostori ostanejo na razpolago naročniku še do 6 mesecev po kolavdaciji, opremljeni prostori se 6 mesecev po kolavdaciji zapisniško vrnejo Izvajalcu</t>
  </si>
  <si>
    <t>CENA SKUPAJ - po načelu "ENOTNIH CEN" (brez DDV)</t>
  </si>
  <si>
    <t>NEPREDVIDENA DELA 10% - za dela po načelu "ENOTNIH CEN" (brez DDV)</t>
  </si>
  <si>
    <t>DDV (22%)</t>
  </si>
  <si>
    <t>CENA SKUPAJ (z DDV)</t>
  </si>
  <si>
    <t>CENA SKUPAJ - po načelu "SKUPAJ DOGOVORJENA CENA" (brez DDV)</t>
  </si>
  <si>
    <t>CENA SKUPAJ - po načelu "ENOTNIH CEN", po načelu "SKUPAJ DOGOVORJENA CENA" in NEPREDVIDENA DELA (brez DDV)</t>
  </si>
  <si>
    <t>Povezava</t>
  </si>
  <si>
    <t>Sklopi:</t>
  </si>
  <si>
    <t>SDC</t>
  </si>
  <si>
    <t>ID</t>
  </si>
  <si>
    <t>1.1 PRIPRAVLJALNA DELA</t>
  </si>
  <si>
    <t>Projekt: Nadgradnja železniške proge Zidani Most - Celje</t>
  </si>
  <si>
    <t>- I.) Nadgradnja odseka proge Zidani Most - Rimske Toplice</t>
  </si>
  <si>
    <t>- II.) Nadgradnja železniške postaje Rimske Toplice</t>
  </si>
  <si>
    <t>Sklop: I.) Nadgradnja odseka proge Zidani Most - Rimske Toplice</t>
  </si>
  <si>
    <t>I.) NADGRADNJA ODSEKA PROGE ZIDANI MOST - RIMSKE TOPLICE</t>
  </si>
  <si>
    <t>Sklop: II.) Nadgradnja železniške postaje Rimske Toplice</t>
  </si>
  <si>
    <t>II.) NADGRADNJA ŽELEZNIŠKE POSTAJE RIMSKE TOPLICE</t>
  </si>
  <si>
    <t>Komplet</t>
  </si>
  <si>
    <t>Zaščita površin v času adaptacije: tlaki, stene, stropovi, zasteklitve... z odstranitvijo le te skupaj z odpadki in odvozom na stalno deponijo, s plačilom takse.</t>
  </si>
  <si>
    <t>Odstranitev stavbnega pohištva, z vsemi okvirji, pragovi...</t>
  </si>
  <si>
    <t>a.</t>
  </si>
  <si>
    <t>Vrata, velikosti 2-4m2, skupaj z okvirji</t>
  </si>
  <si>
    <t xml:space="preserve">b </t>
  </si>
  <si>
    <t>Vrata, velikosti do 2m2, skupaj z okvirji</t>
  </si>
  <si>
    <t>m2</t>
  </si>
  <si>
    <t>Naprava utorov v zidanih stenah, za izvedbo AB zidnih vezi, preseka 35x35cm</t>
  </si>
  <si>
    <t>m1</t>
  </si>
  <si>
    <t>Naprava utorov v zidanih stenah, za izvedbo AB zidnih vezi, preseka 15x25cm</t>
  </si>
  <si>
    <t>naprava prebojev, vrtin, utorov, za prehode instalacij in sidranje novih elementov, z obdelavo prebojev po vgradnji novih elementov in instalacij (zazidava, ometavanje...), kar je vse zajeti v ceni</t>
  </si>
  <si>
    <t>utori preseka do 5/10cm v opečnih stenah</t>
  </si>
  <si>
    <t>b.</t>
  </si>
  <si>
    <t>utori preseka do 10/20cm v opečnih stenah</t>
  </si>
  <si>
    <t>c.</t>
  </si>
  <si>
    <t>Preboji in prehodi, velikosti do 20/20cm, v globini do 20cm</t>
  </si>
  <si>
    <t xml:space="preserve">d </t>
  </si>
  <si>
    <t>vrtanja za sidra, z zalitjem z epoksidno malto.</t>
  </si>
  <si>
    <t>Odstranitev tlakov.</t>
  </si>
  <si>
    <t xml:space="preserve">a </t>
  </si>
  <si>
    <t>odstranitev tlaka keramike iz prostora kjer se bo izvajal dvojni pod. Keramika se očisti in deponira za ponovno vgardnjo. Količina prilagojena krpanju keramike v čakalnici</t>
  </si>
  <si>
    <t>odstranitev PVC tlaka in  podloge na lokaciji povečanja čakalnice. Tlak v skupni debelini do 10cm</t>
  </si>
  <si>
    <t>Zbijanje ometa do zdrave podlage s sten napajalnega prostora in SV prostora</t>
  </si>
  <si>
    <t>Razne rušitve in odstranitve, obračun po dejanskem stanju, potrjenem v gradbeni knjigi. - ocena</t>
  </si>
  <si>
    <t>ur PK</t>
  </si>
  <si>
    <t>ur KV</t>
  </si>
  <si>
    <t>m3</t>
  </si>
  <si>
    <t>Dobava, ravnanje, čiščenje, sekanje, polaganje in vezanje armature</t>
  </si>
  <si>
    <t>kg</t>
  </si>
  <si>
    <t>Opaž vidnih AB konstrukcij preklad brez zoba, s podpiranjem do 5m.</t>
  </si>
  <si>
    <t>Opaž  nevidnih konstrukcij zidnih vezi.</t>
  </si>
  <si>
    <t xml:space="preserve">Obzidave sten in popravila ob rušitvah, popravila špalet vrat.... z modularno opeko, v podaljšani malti 1:3:9, z napravo le te </t>
  </si>
  <si>
    <t>pozidave v debelini 12 cm z NF opeko</t>
  </si>
  <si>
    <t>pozidave v debelini 20cm</t>
  </si>
  <si>
    <t>Naprava ometa v podaljšani malti 1:3:9, z napravo predhodnega obrizga 1:3. popravila ometov ob rušitvah in omet novih obzidav</t>
  </si>
  <si>
    <t>Vzidava raznih manjših elementov -konzol, držal,  zaščitnih cevi za instalacije,  pritrdilnega materiala za cevi in opremo, podpore…Ocena</t>
  </si>
  <si>
    <t>Razna požarna in ostala tesnjenja različnih fug in prehodov.</t>
  </si>
  <si>
    <t>običajna tesnjejna</t>
  </si>
  <si>
    <t>požarna tesnjenja</t>
  </si>
  <si>
    <t>Dobava in vgradnja sidrne plošče za sidranje AB vezi, po projektu statike. Antikorozijska zaščita in barvanje v beli barvi. Plošča dim. 100X500/8mm</t>
  </si>
  <si>
    <t>Kom</t>
  </si>
  <si>
    <t>Dobava in vgardnja mlečne prosojne folije na stekla oken in vrat, z ustrezno pripravo podlage</t>
  </si>
  <si>
    <t>Predelava obstoječega okna. Eno krilo se demontira in vgradi prezračevalna rešetka v barvi okvirja okna. Rešetka po navodilih projektanta strojnih instalacij.</t>
  </si>
  <si>
    <t>- Kovinska podkonstrukcija iz profilov iz pocinkane jeklene pločevine je togo pritrjena. Vsi pritrdilni materiali kot npr. vijaki, žeblji in podobno morajo biti pocinkani ali fosforizirani. Pločevina za profile mora biti debela vsaj 0,6 mm.</t>
  </si>
  <si>
    <t xml:space="preserve"> - Na stikih s steno, stropom in tlemi je treba uporabiti tesnilni trak.</t>
  </si>
  <si>
    <t xml:space="preserve"> - vse odprte vogale je zaščititi s kotnimi profili</t>
  </si>
  <si>
    <t xml:space="preserve"> - Izolacijsko plast je treba položiti po celotni površini in mora biti zaščitena pred zdrsom.</t>
  </si>
  <si>
    <t xml:space="preserve"> - V ceni je zajeti bandažiranje in 1x glajenje stikov</t>
  </si>
  <si>
    <t xml:space="preserve"> - Slikanje zajeto pri slikopleskarskih delih.</t>
  </si>
  <si>
    <t>Vse po tehničnih navodilih proizvajalca.</t>
  </si>
  <si>
    <t xml:space="preserve"> - V ceni zvedbe stropov upoštevati vse izreze za vgardnjo svetil, senčil in akustične stene ter drugih elemntov opreme in ostalih instalacij.</t>
  </si>
  <si>
    <t>Izdelava predelnih sten in oblog, po sistemu kot npr. Knauf, iz mavčnokartonskih plošč na kovinski podkonstrukciji. V ceni je zajeti bandažiranje in 1x glajenje stikov. Slikanje zajeto pri slikopleskarskih delih.  V ceni posameznih postak sten je potrebno</t>
  </si>
  <si>
    <t>predelna požarna stena s požarno-odpornostjo REI30 minut (tip kot npr. KNAUF W112 ali enakovredno), debeline 12,5 cm. V ceni je zajeti vsa požarna tesnjenja.</t>
  </si>
  <si>
    <t xml:space="preserve">predelna stena (tip kot npr. KNAUF W112 ali enakovredno), debeline 12,5 cm. </t>
  </si>
  <si>
    <t xml:space="preserve">Izdelava spuščenega stropa. Strop kombinacija gladkih mavčno kartonskih plošč, finalno obdelanih – glajeno in pleskano RAL 9010, ter raster stropa kot npr. Armstrong, dim. Plošč 60x60cm. </t>
  </si>
  <si>
    <t xml:space="preserve">Izdelava prestavljive klančine – rampe ob vhodu v tehnično prostor. Kovinska konstrukcija in pohodna nedrseča plošča, velikosti do 1m2. </t>
  </si>
  <si>
    <t>Dobava in montaža PVC tlaka za tehnične prostore, kvalitetno in karakteristično primernega, antistatičnega, odpornega na visoko uporabo.</t>
  </si>
  <si>
    <t>Dobava in montaža dvojnega instalacijskega tlaka.</t>
  </si>
  <si>
    <t>Dvojni tlak za računalniške prostore, obremenitev do 1100 kg /m2, dvignjen do 20cm nad obstoječi tlak, tlak mora biti električno prevoden, pohodna površina je iz prevodnega PVC tlaka.</t>
  </si>
  <si>
    <t>Tlak v kvaliteti in karakteristikah kot npr. SYSTEM DATA – NORTEC</t>
  </si>
  <si>
    <t>propustnost tlaka 50%, negorljiv A1</t>
  </si>
  <si>
    <t>Dopolnitev obstoječega tlaka čakalnice s predhodno odstranjenimi in deponiranimi keramičnimi ploščicami, s pripravo podlage, lepljenjem v vzorcu obstoječega tlaka, višnsko izravnavo fugiranjem....</t>
  </si>
  <si>
    <t>Odstranitev vseh slojev opleskov, s sten in stropov</t>
  </si>
  <si>
    <t xml:space="preserve">Slikanje sten in stropov z disperzijsko pralno barvo v barvi po izboru projektanta. </t>
  </si>
  <si>
    <t>glajenje 2x in brušenje 2x</t>
  </si>
  <si>
    <t>slikanje 2x</t>
  </si>
  <si>
    <t>Pleskanje raznih kovinskih elementov, v barvi po RAL-u in v kvaliteti po izboru projektanta.</t>
  </si>
  <si>
    <t>Gasilni aparat.</t>
  </si>
  <si>
    <t>Dobava in postavitev gasilnega aparata na prah 6kg</t>
  </si>
  <si>
    <t>Dobava in postavitev gasilnega aparata na CO2 5kg</t>
  </si>
  <si>
    <t>1.2 ODSTRANITVENA RUŠITVENA DELA</t>
  </si>
  <si>
    <t>Rušenje opečnih sten in naprava prebojev v opečnih stenah skupaj z zidnimi vezmi in prekladami, z napravo ležišč za preklade. Stene z obojestranskim ometom. Vse rušitve po projektu.
V ceni je potrebno zajeti podipranje ob rušitvi v višini do 5m.
Stene debeline do 20cm.</t>
  </si>
  <si>
    <t>1.3 ARMIRANOBETONSKA DELA</t>
  </si>
  <si>
    <t>Vgrajevanje betona C25/30 v armirane konstrukcije, preseka do 0,08m3/m2-m1 (preklade).</t>
  </si>
  <si>
    <t>Vgrajevanje betona C25/30 v armirane konstrukcije, preseka od 0,08-0,12m3/m2-m1 (zidne vezi)</t>
  </si>
  <si>
    <t xml:space="preserve">1.4 TESARSKA DELA      </t>
  </si>
  <si>
    <t xml:space="preserve">1.5 ZIDARSKA DELA      </t>
  </si>
  <si>
    <t>Popravilo obstoječih podlog tlakov - zagladitev betonskih tlakov, s predhodnim čiščenjem podloge, razmastitev....</t>
  </si>
  <si>
    <t>2 OBRTNIŠKA DELA</t>
  </si>
  <si>
    <t>2.1 STAVBNO POHIŠTVO</t>
  </si>
  <si>
    <t>Izdelava, dobava in vgradnja kompletnih vrat. Vrata opremljena s kvalitetnim okovjem, vodili, tesnili, po potrditvi projektanta.
Splošne opombe za Vrata navadna in požarna imajo serijski jeklen podboj, kot npr. Hörmann, tovarniško barvan z ekološko neoporečnim epoksidnim  prahom odpornim proti obrabi v barvnem tonu skladno z barvno karto celote.
Krila so serijska, kot npr. notranja vrata Hörmann,tovarniško barvana z ekološko neoporečnim epoksidnim  prahom odpornim proti obrabi v barvnem tonu, skladnem z barvno karto celote.
Kljuke so enodelne, krom satinirane po izbiri projektanta arhitekture.
Ključavnice so cilindrične s sistemskim zapiranjem. Vrata imajo kvalitetna tesnila, samozapirala, pripire in tri nasadila.</t>
  </si>
  <si>
    <t>vrata V1
Dim. 95/210cm
krilo kovinsko zastekljeno 
požarna odpornost EW-30C</t>
  </si>
  <si>
    <t>vrata V2, V3
Dim. 80/200cm
krilo polno obloženo z laminatom po izboru projektanta
požarna odpornost EI-30C</t>
  </si>
  <si>
    <t>2.2 MAVČNOKARTONSKE STENE IN OBLOGE TER SPUŠČENI STROPOVI</t>
  </si>
  <si>
    <t>2.3 TLAKARSKA DELA</t>
  </si>
  <si>
    <t>2.4 SLIKOPLESKARSKA DELA</t>
  </si>
  <si>
    <t>2.5 RAZNA DELA</t>
  </si>
  <si>
    <t>3</t>
  </si>
  <si>
    <t>1.1 ZEMELJSKA DELA</t>
  </si>
  <si>
    <t>Široki izkop v globini do 3m.</t>
  </si>
  <si>
    <t>Planiranje dna izkopov</t>
  </si>
  <si>
    <t>Dobava in vgradnja gramoznega tampona, za zasipanje temeljev, zbitosti po navodilih geomehanika, z nabijanjem v plasteh, do predpisane trdnosti.</t>
  </si>
  <si>
    <t>Odvoz odvečnega izkopa na stalno deponijo oddaljeno cca 10  km daleč, z nakladanjem na prevozno sredstvo, razkladanjem in razstiranjem v deponiji, z vsemi deli in prenosi. Količina v raščenem stanju.</t>
  </si>
  <si>
    <t>1.2 ARMIRANOBETONSKA DELA</t>
  </si>
  <si>
    <t>Vgrajevanje podložnega betona  v debelini 10cm</t>
  </si>
  <si>
    <t>podložni beton pod  točkovnimi temelji</t>
  </si>
  <si>
    <t xml:space="preserve">Vgrajevanje  betona C 25/30, v armirane  konstrukcije, </t>
  </si>
  <si>
    <t>točkovni temelji preseka od  0,20 do 0,30 m3/m2-m1</t>
  </si>
  <si>
    <t>nastavki temeljev preseka  do 0,04 m3/m2-m1</t>
  </si>
  <si>
    <t>Dobava, ravnanje, čiščenje, sekanje polaganje in vezanje armature. Rebraste palice  kvalitete S 500.</t>
  </si>
  <si>
    <t>1.3 OPAŽI</t>
  </si>
  <si>
    <t>Opaž temeljev – nevidne konstrukcije</t>
  </si>
  <si>
    <t>Opaž točkovni temeljev</t>
  </si>
  <si>
    <t>Opaž nastavkov temeljev</t>
  </si>
  <si>
    <t>1.1.</t>
  </si>
  <si>
    <t>Izkop vezljive zemljine 3. kategorije - strojno, za temelje nadstrešnic</t>
  </si>
  <si>
    <t>1.2.</t>
  </si>
  <si>
    <t xml:space="preserve">Zasip z vezljivo zemljino - 3. kategorije - strojno. Zasip temeljev z izkopanim materialom </t>
  </si>
  <si>
    <t>1.3.</t>
  </si>
  <si>
    <t>Planiranje dna izkopa pod podložnim betonom</t>
  </si>
  <si>
    <t>1.4.</t>
  </si>
  <si>
    <t>Nalaganje in odvoz viška materiala na stalno deponijo</t>
  </si>
  <si>
    <t>2.1.</t>
  </si>
  <si>
    <t>Dobava in polaganje PVC kanalizacijskih cevi s tesnili in priključki, z obbetoniranjem, z vsemi zemeljskimi deli</t>
  </si>
  <si>
    <t>- fi 110mm</t>
  </si>
  <si>
    <t xml:space="preserve"> m1</t>
  </si>
  <si>
    <t>- fi 160mm</t>
  </si>
  <si>
    <t>2.2.</t>
  </si>
  <si>
    <t>3.1.</t>
  </si>
  <si>
    <t>Izdelava lahkega premičnega odra, visokega do 3 m</t>
  </si>
  <si>
    <t>- tloris strehe</t>
  </si>
  <si>
    <t>3.2.</t>
  </si>
  <si>
    <t>Izdelava dvostranskega vezanega opaža za raven temelj</t>
  </si>
  <si>
    <t>4.1.</t>
  </si>
  <si>
    <t>Dobava in vgraditev podložnega betona C 12/15 v prerez do 0,15 m3/m2</t>
  </si>
  <si>
    <t>4.2.</t>
  </si>
  <si>
    <t>4.3.</t>
  </si>
  <si>
    <t>4.4.</t>
  </si>
  <si>
    <t>Dobava in postavitev rebrastih žic iz visokovrednega naravno trdega jekla B 500 S, premera do 12 mm, za srednje zahtevno ojačitev</t>
  </si>
  <si>
    <t>5.</t>
  </si>
  <si>
    <t>5.1.</t>
  </si>
  <si>
    <t>Naprava podlage iz vodoodpornih OSB plošč deb. 30 mm s potrebno podkonstrukcijo, prilagojeno padcem strešine, vijačeno na nosilno jekleno ogrodje strehe. Podkonstrukcija je iz smrekovega lesa, zaščitena s protiglivičnim premazom.</t>
  </si>
  <si>
    <t>5.2.</t>
  </si>
  <si>
    <t>Naprava podloge iz vodoodpornih OSB plošč deb. 25 mm za vertikalni strešni venec višine 45 cm s potrebno podkonstrukcijo, vijačeno na nosilno jekleno ogrodje strehe. Podkonstrukcija je iz smrekovega lesa, zaščitena s protiglivičnim premazom.</t>
  </si>
  <si>
    <t>5.3.</t>
  </si>
  <si>
    <t>Doplačilo za izvedbo mulde - žlote v strešini, širine 29 cm, globina prilagojena padcu. Podkonstrukcija in OSB plošče deb. 30 mm.</t>
  </si>
  <si>
    <t>5.4.</t>
  </si>
  <si>
    <t>Pokritje strešine na pripravljeno leseno podlago v naklonu cca 1,5 % (sestav od zgoraj), lepljeno:</t>
  </si>
  <si>
    <t>- Sikaplan - 15 G, deb. 1,5 mm (UV stabiliziran), SIST EN 13956</t>
  </si>
  <si>
    <t>- podložna plast - termično obdelana polipropilenska tkanina (300g/m2)</t>
  </si>
  <si>
    <t xml:space="preserve">strešine </t>
  </si>
  <si>
    <t>zaključki na strešnem vencu, r.š. ca do 15 cm</t>
  </si>
  <si>
    <t>5.5.</t>
  </si>
  <si>
    <t>5.6.</t>
  </si>
  <si>
    <t>5.7.</t>
  </si>
  <si>
    <t>Odtočni kotlič Ø150 mm z zaščitno rešetko in priključkom kritine, tipske izvedbe (nerjavno jeklo), vgrajen v žloti in priključkom na odtočno cev.</t>
  </si>
  <si>
    <t>5.8.</t>
  </si>
  <si>
    <t>Vertikalna odtočna cev fi 100 mm, iz Al barvane pločevine deb. 0,8 mm, s pritrditvijo kljuk na podlago ter lokom s priključkom na peskolov. Po detajlu proizvajalca.</t>
  </si>
  <si>
    <t>6.</t>
  </si>
  <si>
    <t>6.1.</t>
  </si>
  <si>
    <t>6.2.</t>
  </si>
  <si>
    <t>6.3.</t>
  </si>
  <si>
    <t>Naprava in montaža jeklene strešne konstrukcije nadstrešnice in nosilne konstrukcije dvigala, sestavljene iz stebrov, strešnih nosilcev s povezavami in sidrnimi deli, z zavetrovanjem. Izdelava iz kvadratnih in pravokotnih cevi ter drugih manjših delov. Montaža se izvaja na višini do 4 m. Vse delovne odre in eventuelne lovilne odre postavi izvajalec montažnih del in jih mora vračunati v enotne cene. Jeklena nosilna konstrukcija, z varjenjem in vijačenjem; dimenzije in kvaliteta materiala po standardih kot je predvideno v projektu in statičnem izračunu.</t>
  </si>
  <si>
    <t>Komplet s potrebnim pritrdilnim materialom.  Material in izvedba po PZI detajlnih načrtih. Protikorozijska zaščita: površine se s peskanjem očistijo do stopnje Sa 2 1/2, odpraševanje, razmastitev, 1x temeljni premaz epoxi - cink(40mikronov), 2x vmesni premaz epoksid(2x80), 1x prekrivni premaz poliuretan - odporen na UV žarke(40) -  barvo po izboru projektanta.</t>
  </si>
  <si>
    <t xml:space="preserve">Opomba: način protikorozijske zaščite pripravi izvajalec te zaščite ob upoštevanju navodil proizvajalca premazov, potrdi pa projektant in strokovni nadzor.                    </t>
  </si>
  <si>
    <t xml:space="preserve">nadstrešek 1 nad stopniščem 1 - postajna ploščad </t>
  </si>
  <si>
    <t>nadstrešek 2 nad stopniščem 2 - otočni peron</t>
  </si>
  <si>
    <t>6.4.</t>
  </si>
  <si>
    <t>Dobava in montaža odkapnega profila pod zasteklitvijo na zunanji strani, razvite širine do 250 mm v Al barvani izvedbi oz. prilagojeno detajlu izvajalca izbranega sistema zasteklitve.</t>
  </si>
  <si>
    <t>6.5.</t>
  </si>
  <si>
    <t>Dobava in montaža fiksne prezračevalne rešetke nad zasteklitvijo dvigala, širine ca 30 cm v Al barvani izvedbi, deb. 2mm.</t>
  </si>
  <si>
    <t>6.6.</t>
  </si>
  <si>
    <t>Dobava in montaža pokrivne police na notranji strani nadzidka stopnišča pod zasteklitvijo, razvite širine ca 350 mm v Al barvani izvedbi, deb. 0,2 mm z vsemi prilagoditvami stebrov jeklenega dela konstrukcije.</t>
  </si>
  <si>
    <t>6.7.</t>
  </si>
  <si>
    <t>7.</t>
  </si>
  <si>
    <t>7.1.</t>
  </si>
  <si>
    <t>8.</t>
  </si>
  <si>
    <t>8.1.</t>
  </si>
  <si>
    <t>Tlak iz nedrsnih R11 čepastih betonskih plošč dimenzije 30 x 30 cm deb. 8,0 cm, položene na betonsko podlago, vgrajene s cem. malto.</t>
  </si>
  <si>
    <t>- reliefno varnostno opozorilo stopnišča pred prvo zgornjo stopnico v širini 60 cm, oznaka v kontrastni (rumeni) barvi, npr. Stavbar IGM - taktilne, opozorilne plošče</t>
  </si>
  <si>
    <t>8.2.</t>
  </si>
  <si>
    <t xml:space="preserve">Dobava in vgradnja nedrsnih R11, žlebljenih keramičnih ploščic dim. 30x30 cm deb. 10 mm v cementno - akrilno lepilo. </t>
  </si>
  <si>
    <t>- v kontrastni svetlo sivi barvi, Smerne/vodilne oznake postavljene v smeri hoje (širina 2x 30 cm). Npr. Casalgrande Padana - granitogres tactile. Izvedba ploščic mora biti skladna s SIST ISO 21542:2012.</t>
  </si>
  <si>
    <t>8.3.</t>
  </si>
  <si>
    <t>Dobava in vgradnja nedrsnih R11, čepastih keramičnih ploščic dim. 30x30 cm deb. 10 mm v cementno - akrilno lepilo.</t>
  </si>
  <si>
    <t>- opozorilne/označevalne oznake kot opozorilo za spremembe v prostoru (širina 2x 30 cm). Npr. Casalgrande Padana - granitogres tactile. Izvedba ploščic mora biti skladna s SIST ISO 21542:2012.</t>
  </si>
  <si>
    <t>- v kontrastni svetlo sivi barvi, v podhodu</t>
  </si>
  <si>
    <t xml:space="preserve">- v kontrastni rumeni barvi, pred prvo spodnjo stopnico </t>
  </si>
  <si>
    <t>8.4.</t>
  </si>
  <si>
    <t>Dobava in vgraditev predfabriciranega plastičnega traku/ folije za debeloslojno trajno prečno označbo, širina črte 5 cm. Trak v reliefni strukturi</t>
  </si>
  <si>
    <t>- nalepljeno na nastopni in čelni ploskvi prve in zadnje stopnice</t>
  </si>
  <si>
    <t>9.</t>
  </si>
  <si>
    <t>2 ZEMELJSKA DELA</t>
  </si>
  <si>
    <t>1 ZEMELJSKA DELA</t>
  </si>
  <si>
    <t>4 ODVODNJAVANJE</t>
  </si>
  <si>
    <t>2 ODVODNJAVANJE</t>
  </si>
  <si>
    <t>5 GRADBENA IN OBRTNIŠKA DELA</t>
  </si>
  <si>
    <t>3 TESARSKA DELA</t>
  </si>
  <si>
    <t>4 BETONSKA DELA</t>
  </si>
  <si>
    <t>5 KROVSKO-KLEPARSKA DELA</t>
  </si>
  <si>
    <t>6 KLJUČAVNIČARSKA DELA IN DELA V JEKLU</t>
  </si>
  <si>
    <t>7 STEKLARSKA DELA</t>
  </si>
  <si>
    <t>8 TLAKARSKA DELA</t>
  </si>
  <si>
    <t>Naprava peskolova iz betonskih cevi fi 45 cm, gl 1,0 m, s podl. betonom, betoniranjem dna z vodotesnim betonom C25/30, obdelavo dna s cem. m. 1:2.
Naprava priključka in odtoka, dobavo in vgradnjo ltž pokrova.</t>
  </si>
  <si>
    <t>Vgradnja kovinskih sidrnih plošč v betonsko konstrukcijo.
Samo vgradnja sidrnih plošč s sidri z geodetsko natančnostjo, za stebre kovinskega nadstreška.</t>
  </si>
  <si>
    <t>Dobava in vgraditev ojačenega cementnega betona C25/30 v temelje.
(XC2, XD3, vodotesni beton PV-II)</t>
  </si>
  <si>
    <t>Obloga stropa s sendvič ploščami z izolacijo iz mineralne volne, obojestransko obloženo z jekleno linirano pločevino 0,55mm, kot n.pr.panel Trimoterm FTV INVISIO - gladio profiliranje, deb. 50 mm (FTV H GS 50), s podkonstrukcijo, raster širine 1,0 m z vmesnimi profili, ki omogočajo demontažo posameznih plošč (vsak tretji panel je demontažen). Nevidni način pritrjevanja s samozateznimi vijaki. Obroba prebojev - stebrov.
Barva po izbiri projektanta. Izvedba, pritrditev po detajlih proizvajalca.</t>
  </si>
  <si>
    <t>Čelna obloga vertikalnega strešnega venca višine 45 cm.
Na primer sendvič plošče Trimoterm FTV INVISIO - gladio deb. 50 mm - horizontalna postavitev, barva po izbiri projektanta. Vogalniki izdelani iz enega kosa in se stikajo z ostalimi preko HF 102 profila s standardnim detajlom. Vključno s pokritjem zgornjega nadzidka s pločevino enake barve in pokritje spodnjega roba  - stika stropne obloge in vertikalnega venca.
Izvedba po detajlih projektanta in proizvajalca.</t>
  </si>
  <si>
    <t>Dobava in vgraditev ograje iz …. , po posebnem arhitektonskem načrtu.
Ročaj na obeh straneh stopnišča iz dveh cevi iz nerjavečega (inox) jekla Ø 44 mm v višinskem razmaku 20cm. Sidra za vgraditvijo na zid in na vrhu stopnišča v stebriček. Površina obdelana v nesvetleči izvedbi.
Izvedba po detajlu projektanta!</t>
  </si>
  <si>
    <t xml:space="preserve">Izdelava, dobava in montaža držaja za stoječe potnike.
Držaj iz cevi nerjavnega (inox) jekla Ø 50 mm, sestavljen iz dveh stojk višine 110 cm in horizontalnega dela dolžine 150 cm. Pritrditev na zidec podhoda na otočnem peronu. Površina obdelana v nesvetleči izvedbi. Izvedba po detajlu projektanta. </t>
  </si>
  <si>
    <t>Dobava in montaža osebnega hidravličnega dvigala tip SEC vertical H.
Dobava in montaža osebnega dvigala za invalide, nosilnosti 630 kg oz. 8 oseb z dvemi vrati, hitrost 0,62 m/s, višina dviga cca do 3,0 m z vsemi sestavnimi deli za izvedbo, vključno tehničnim prevzemom.</t>
  </si>
  <si>
    <t>Steklena fasada stopnišča in dvigala.
Samonosilna konstrukcija napr. SCHÜCO FW 50+ iz stebrov in prečk za fasadne zasteklitve. Pritrditev prečk na vertikale se izvede s T spojniki, ki se pritrdijo v vijačni kanal na prečki.  Stebri in prečke so na zunanji strani pokriti s pokrivnim profilom po izbiri projektanta. Barva konstrukcije ter oblika pokrivnega profila se določi po izbiri projektanta. Zasteklitev je iz enojnega stekla VSG 44.2 - kaljeno, varnostno, lepljeno steklo v Alu okvirju. Na višini 85 in 150 cm izdelati varnostne oznake iz peskanega stekla širine 10 cm in 3 horizontalne pasove širine 2 cm. Po projektu.</t>
  </si>
  <si>
    <t>A.1.) ŽELEZNIŠKA POSTAJA RIMSKE TOPLICE</t>
  </si>
  <si>
    <t>A.2.) ŽELEZNIŠKA POSTAJA RIMSKE TOPLICE - TEMELJI DIZEL AGREGATA</t>
  </si>
  <si>
    <t>Obnova in zavarovanje zakoličbe osi tirov in kretnic</t>
  </si>
  <si>
    <t>m'</t>
  </si>
  <si>
    <t>Ureditev katastrskih mej javne železniške infrastrukture (JŽI), obračun po m1 tira</t>
  </si>
  <si>
    <t>Čiščenje trase s posekom grmičevja ter nekaj večjega drevja in odvozom v stalno deponijo</t>
  </si>
  <si>
    <t>Kompletna izdelava začasnega perona iz lesenih pragov in plohov,  z odstranitvijo po končani uporabi - peron ob tiru 3</t>
  </si>
  <si>
    <t>Zakoličba posameznih komunalnih vodov, nadzor pri izvajanju gradbenih del na območju križanja in zaščita komunalnih vodov, obračun po fakturi specializiranega izvajalca, ocena</t>
  </si>
  <si>
    <t>10.</t>
  </si>
  <si>
    <t>11.</t>
  </si>
  <si>
    <t>Začasna montaža in demontaža naprav proti potovanju tirnic 60E1 na betonskih pragih</t>
  </si>
  <si>
    <t>Začasna montaža in demontaža naprav proti potovanju tirnic 49E1 na lesenih pragih</t>
  </si>
  <si>
    <t>Demontaža kap proti bočnemu premiku tira na lesenih pragih</t>
  </si>
  <si>
    <t>Material:</t>
  </si>
  <si>
    <t>- komplet kretnica z dostavo</t>
  </si>
  <si>
    <t>- tirna greda</t>
  </si>
  <si>
    <t>Delo:</t>
  </si>
  <si>
    <t>- tirnice</t>
  </si>
  <si>
    <t>- pritrdilni material</t>
  </si>
  <si>
    <t>Kompletna izdelava tira</t>
  </si>
  <si>
    <t>12.</t>
  </si>
  <si>
    <t xml:space="preserve">Smerna in višinska regulacija tira na priključnih odsekih </t>
  </si>
  <si>
    <t>13.</t>
  </si>
  <si>
    <t>Aluminotermitsko varjenje tirnic, vključno z dobavo materiala</t>
  </si>
  <si>
    <t>14.</t>
  </si>
  <si>
    <t xml:space="preserve">Sproščanje tira v NZT </t>
  </si>
  <si>
    <t>15.</t>
  </si>
  <si>
    <t>Sproščanje kretnic v NZT</t>
  </si>
  <si>
    <t>Kretnice 60E1-500-1:12</t>
  </si>
  <si>
    <t>16.</t>
  </si>
  <si>
    <t>Dobava in vgraditev naprav proti vzdolžnemu premiku tirnic 60E1 na betonskih pragih</t>
  </si>
  <si>
    <t>17.</t>
  </si>
  <si>
    <t>Dobava in vgraditev kap proti bočnemu premiku tira na betonskih pragih</t>
  </si>
  <si>
    <t>18.</t>
  </si>
  <si>
    <t>Dobava, izdelava in vgraditev nagibnih kazal, komplet z izdelavo temeljev</t>
  </si>
  <si>
    <t>19.</t>
  </si>
  <si>
    <t>Dobava in izdelava oznak za os in niveleto tira (drog VM, …)</t>
  </si>
  <si>
    <t>20.</t>
  </si>
  <si>
    <t>21.</t>
  </si>
  <si>
    <t>Izdelava in vgraditev hm in km oznak</t>
  </si>
  <si>
    <t>22.</t>
  </si>
  <si>
    <t>23.</t>
  </si>
  <si>
    <t>Dobava in vgraditev signalnih oznak voznoredne hitrosti</t>
  </si>
  <si>
    <t>24.</t>
  </si>
  <si>
    <t>25.</t>
  </si>
  <si>
    <t>Brušenje tirnic in zaključne meritve</t>
  </si>
  <si>
    <t>26.</t>
  </si>
  <si>
    <t>Postavitev in zavarovanje prečnih profilov</t>
  </si>
  <si>
    <t>Izdelava zagatne stena višine 1,10 m za zaščito  tirne grede na sosednjem voznem tiru pred osipanjem pri izkopu planuma za vgradnjo tamponskega sloja na zaprtem tiru</t>
  </si>
  <si>
    <t xml:space="preserve">Varovanje  drogov VM proti porušitvi  s sidranjem na drogovih sosednega tira po potrebi, ocena </t>
  </si>
  <si>
    <t>Ukinitev nvojskega prehoda NPr 509.9 postaja Rimske Toplice:</t>
  </si>
  <si>
    <t>Demontaža (rušenje) obstoječih utrditev prehodov, v asfaltni izvedbi s ščitnimi tirnicami, z odvozom materiala v stalno ali začasno deponijo</t>
  </si>
  <si>
    <t xml:space="preserve">Rušenje asfalta v deb. 10-15 cm, odvoz v stalno deponijo </t>
  </si>
  <si>
    <t>Površinski izkop na cestišču glob. do 20 cm z odvozom materiala v stalno deponijo</t>
  </si>
  <si>
    <t>d.</t>
  </si>
  <si>
    <t>Odstranitev obstoječih signalnih oznak (prometni znaki)</t>
  </si>
  <si>
    <t>e.</t>
  </si>
  <si>
    <t>Demontaža drogov zaščitnih višinskih profilov, razbitje temeljev ter odvoz odpadnega materiala</t>
  </si>
  <si>
    <t>f.</t>
  </si>
  <si>
    <t xml:space="preserve">Dobava in vgraditev jeklene varnostne ograje (JVO) ob ukinjenem  prehodu, za fizično preprečitev prehoda čez progo </t>
  </si>
  <si>
    <t>g.</t>
  </si>
  <si>
    <t>Dobava in vgradnja cestno prometnih znakov na mestih postavitve JVO ograje (prometni znak II-3; znak prepovedi)</t>
  </si>
  <si>
    <t>Planiranje in utrditev temeljnih tal pred izdelavo tamponskega sloja z utrjevanjem do predpisane zbitosti</t>
  </si>
  <si>
    <t>Dobava in vgraditev ločilno-filtrske geotekstilije površinske mase ≥ 300 g/m2 pod tamponskim slojem (geološko poročilo)</t>
  </si>
  <si>
    <t>Dobava in polaganje poliprepilenske armaturne geomreže: odprtina oken ≤ 40 mm in natezno trdnostjo ≥ 40 kN/m v prečni smeri, ≥ 30 kN/m v vzdolžni smeri, pri 3% raztezku ≥ 10kN/m (geološko poročilo)</t>
  </si>
  <si>
    <t>Tamponski sloj (50 cm); dobava s prevozom, vgrajevanje, planiranje, razgrinjanje in utrditev materiala do predpisane zbitosti; material drobljenec ali prodec debeline 0-31 mm.</t>
  </si>
  <si>
    <t>Fino planiranje in utrditev planuma do predpisane komprimacije</t>
  </si>
  <si>
    <t>Ureditev bankin s planiranjem in utrjevanjem</t>
  </si>
  <si>
    <t>Rušenje betona: opušeni temelji drogov in opuščeni pomožni objektov ob progi, z odvozom materiala v stalno deponijo</t>
  </si>
  <si>
    <t>Rušenje obstoječe drenažne kanalizacije z jaški</t>
  </si>
  <si>
    <t>Rušenje obstoječih betonskih jarkov z odvozom ruševin v stalno deponijo</t>
  </si>
  <si>
    <t>Izdelava in polaganje betonskega kanala ob tiru št. 3, s predhodnim planiranjem in utrjevanjem, ter napravo gramozne podlage v debelini 10 cm</t>
  </si>
  <si>
    <t>Dobava in polaganje betonskih kanalet dim. 60/36/100 cm na betonski podlagi 10 cm, s predhodnim planiranjem in utrjevanjem, ter napravo gramozne podlage v debelini 10 cm</t>
  </si>
  <si>
    <t>Dobava in polaganje plastičnih drenažnih cevi DN 250 na betonski podlagi debeline 10 cm. Zgornja površina je zglajena z nagibom proti cevi</t>
  </si>
  <si>
    <t>Dobava in polaganje betonskih cevi  Ø 30 cm na betonski podlagi debeline 10 cm s polnim obbetoniranjem. Stiki med cevmi so vodotesno tesnjeni s cementno malto; prečni iztoki pod tirom ali cesto</t>
  </si>
  <si>
    <t>Dobava in polaganje geotekstila 400gr/m2 za zaščito drenažnega filtra s preklapljanjem na stikih</t>
  </si>
  <si>
    <t xml:space="preserve">Zasipanje drenažnih cevi jarkov z vodopropustnim kamnitim materialom (iz gramoznice), nazivne zrnjavosti 8/31 ali 16/31 mm </t>
  </si>
  <si>
    <t xml:space="preserve">Kompletna izdelava revizijskih jaškov iz cevi Ø 80 cm, globina jaškov do 2,0 m, postavljeni na betonskem temelju d=15 cm iz betona C 20/25. Cev je obbetonirana z 10 cm plastjo betona C 20/25. Dno je gladko zalikano in oblikovano v muldo, vključno z izdelavo  AB pokrova z odprtinami za dvigovanje </t>
  </si>
  <si>
    <t>Naprava priključka drenažnih cevi na jaške ali prepuste; izsekavanje odprtine ter tesnenje s cementno malto 1:2</t>
  </si>
  <si>
    <t>Izdelava vtočnih in istočnih glav na betonski ali drenažni cevi (Ø 25-30 cm). Postavka vključuje dobavo, pripravo, opaženje in betoniranje z betonom C 25/30</t>
  </si>
  <si>
    <t>27.</t>
  </si>
  <si>
    <t>Dobava in polaganje betonskih cevi Ø 30 cm, položene na betonski podlagi</t>
  </si>
  <si>
    <t>28.</t>
  </si>
  <si>
    <t>Izvedba ozemljitev kovinskih objektov na najbližjo neizolirano tirnico (ograje, ...); komplet z jekleno pocinkano vrvjo 70 mm2 v fleksibilni alkaten cevi Ø 50 mm</t>
  </si>
  <si>
    <t>29.</t>
  </si>
  <si>
    <t>Čiščenje obstoječih jarkov, z odvozom materiala v stalno deponijo</t>
  </si>
  <si>
    <t>30.</t>
  </si>
  <si>
    <t>Humuziranje brežin tamponskega sloja in jarkov in zatravitvijo, brez valjanja, v debelini do 20 cm - ročno</t>
  </si>
  <si>
    <t xml:space="preserve">Rušenje obstoječih bočnih peronov iz arm.bet. peronskih elementov in asfaltno utrditvijo; odvoz materiala v stalno deponijo </t>
  </si>
  <si>
    <t>Zakoličba perona</t>
  </si>
  <si>
    <t>Postavljenje prečnih profilov</t>
  </si>
  <si>
    <t>Planiranje planuma  v projektiranih padcih ter utrditev do predpisane komprimacije; vključno pod "L" elementom podložnega betona</t>
  </si>
  <si>
    <t>Dobava in vgrajevanje nasipnega peščeno prodnega materiala z razgrinjanjem do predpisane komprimacije pod tamponom</t>
  </si>
  <si>
    <t>Dobava peščeno gramoznega materiala v tamponski sloj skupaj z razgrinjanjem, planiranjem in utrditvijo do predpisane komprimacije (Ms 80mn/m2); predvidene deb. 30cm</t>
  </si>
  <si>
    <t>Fino planiranje in utrjevanje površine tampona pred zaključnim slojem</t>
  </si>
  <si>
    <t xml:space="preserve">Dobava in polaganje arm.betonskih peronskih elementov "L" dim 60/85 cm, dolžine 100cm, položeni na temelj v cem.malti. V ceni je vključiti tudi 2x sidranje elementa v temelj z vsemi deli (sidro iz RA fi 14mm, l= 34cm, luknja v nogi "L" elementa je konusna Ø 8-6cm, v betonu temelja pa 3cm, zalitje s cem.malto). Stiki med elementi so vodotesno tesnjeni. </t>
  </si>
  <si>
    <t>Naprava zaključnih "L" elementov, betonirani na  mestu; beton, opaž, armatura; dolž. do 3,3 m</t>
  </si>
  <si>
    <t xml:space="preserve">kom </t>
  </si>
  <si>
    <t>Vlaganje stiropora deb.1cm v dilatacije temeljev pod peronskimi robniki</t>
  </si>
  <si>
    <t xml:space="preserve">Tlak iz betonskih tlakovcev pravokotne oblike viš.8 cm s predhodno napravo podlage iz peska  0,2-2mm na typar foliji; deb.5cm s finim planiranjem in utrditvijo. Tlakovci v naravni (npr. sivi) barvi </t>
  </si>
  <si>
    <t>Obeležba nevarnega območja s tlakovci v kontrastni barvi (npr. rdeči ali oranžni), od roba perona do 2.20 m (do 2.30) od osi tira. Podlaga enaka kot v prejšnji postavki</t>
  </si>
  <si>
    <t>Smerno vodilne oznake za slepe in slabovidne, od roba perona ca 1 m (v varnem območju). Podlaga enaka kot v prejšnjih postavkah</t>
  </si>
  <si>
    <t>₋</t>
  </si>
  <si>
    <t>rebričaste strukture</t>
  </si>
  <si>
    <t>mehurjene strukture</t>
  </si>
  <si>
    <t>Obeležba meje nevarnega -rumena črta debeline 100 mm (notranji rob 2.20 od osi tira ali 55 cm od roba perona)</t>
  </si>
  <si>
    <t>Naprava jeklene ograje iz kovinskih profilov - ogrodja iz okroglih cevi Ø 50mm (stojke na 2,5m, viš. 1,35m ter z dvema horizontalama). Višina ograje je 0,75m. Stojke so vgrajene v temelj iz bet.cevi Ø 30cm, viš.60cm in zalite z betonom C25/30 z vsemi zemeljskimi deli. Kovinski deli so očiščeni in vroče cinkani. Ograja je dilatirana na 20 m in ozemljena</t>
  </si>
  <si>
    <t>Izvedba drsnih vrat v ograji, iz enakih elementov kot ograja, na predhodno izdelanem pasovnem temelju, komplet z materialom za drsna vrata (vidila, pokrov vodil, kotalke, vodilno kolo, vodilna plošča, naslon in blažilec za vodilo)</t>
  </si>
  <si>
    <t>Dobava in vgraditev betonskih robnikov dim. 8/25cm, položeni v bet. podlago iz betona C16/20, z zemeljskimi deli, zaključek tlakovanih površin slub. prehoda</t>
  </si>
  <si>
    <t>Ureditev službenega prehoda preko tira 1:</t>
  </si>
  <si>
    <t>Betonskh "T" elementi na bet.temelju, komplet z zemeljskimi deli kot zaključek med gumo in asfaltno utrditvijo</t>
  </si>
  <si>
    <t>m</t>
  </si>
  <si>
    <t>Nivojska ureditev prehoda tira širine 2,60 m v gumi izvedbi v območju vozišča. Izvedba po detajlih dobavitelja.</t>
  </si>
  <si>
    <t>Signalna oznaka 204 "mesto ustavitve"; dobava in vgraditev</t>
  </si>
  <si>
    <t>1 PRIPRAVLJALNA IN ZAKLJUČNA DELA</t>
  </si>
  <si>
    <t>2 ZGORNJI USTROJ</t>
  </si>
  <si>
    <t>3 SPODNJI USTROJ IN ODVODNAVANJE</t>
  </si>
  <si>
    <t>4 OTOČNI PERON</t>
  </si>
  <si>
    <t>Naprava temelja - podlage za peronski "L" element:</t>
  </si>
  <si>
    <t>- podložni beton d=5 cm C12/15</t>
  </si>
  <si>
    <t>- Beton C20/25</t>
  </si>
  <si>
    <t>- Opaž robov betona (vključno dilatacije - delovni stik)</t>
  </si>
  <si>
    <t>- rebričaste strukture</t>
  </si>
  <si>
    <t>- mehurjene strukture</t>
  </si>
  <si>
    <t>B.) GRADBENE KONSTRUKCIJE</t>
  </si>
  <si>
    <t>A.) ARHITEKTURA</t>
  </si>
  <si>
    <t>B.1.) TIRNE NAPRAVE</t>
  </si>
  <si>
    <t>B.2.) PARKIRIŠČA IN DOSTOPNE POTI</t>
  </si>
  <si>
    <t>Zakoličba parkirišča in platoja z obeležbo višin</t>
  </si>
  <si>
    <t>Humuziranje zelenic, z zatravitvijo, brez valjanja, v debelini cca 15 cm - ročno</t>
  </si>
  <si>
    <t>Dobava in montaža prometnega znaka II-2 (STOP) skupaj s temeljem in drogom l=2.8m</t>
  </si>
  <si>
    <t xml:space="preserve">Rušenje obstoječega perona na področju ureditve postajnega platoja; odvoz materiala v stalno deponijo </t>
  </si>
  <si>
    <t xml:space="preserve">Rušenje asfalta deb. do 10 cm, odvoz v stalno deponijo </t>
  </si>
  <si>
    <t>Planiranje in utrditev temeljnih tal pred izdelavo tamponskega sloja, z utrjevanjem do predpisane zbitosti</t>
  </si>
  <si>
    <t xml:space="preserve">Dobava in polaganje arm.betonskih peronskih elementov "L" dim 50/75 cm ("35 cm"), dolžine 100cm, položeni na podložni beton debeline 10 cm. Vključno s pripravo podloge </t>
  </si>
  <si>
    <t>Naprava zaključnih "L" elementov, betonirani na  mestu; beton, opaž, armatura; dolž. 3 m</t>
  </si>
  <si>
    <t>Izdelava nevezane nosilne plasti enakomerno zrnatega drobljenca 0/32 mm iz kamnine v debelini do 0,30 cm s planiranjem in utrjevanjem</t>
  </si>
  <si>
    <t>Fino planiranje in utrjevanje planuma do predpisane zbitosti</t>
  </si>
  <si>
    <t>Dobava in polaganje tipske betonske kanalete (kot tip Faserfix-super 100Ks)  s.vm. 10x10 cm, vključno z rešetko in izvedbo priklopa na jašek, položena na predpostajnem platoju</t>
  </si>
  <si>
    <t>Izdelava kanalizacije iz PVC cevi Ø 200, vgrajenih na podložno plast iz cementnega betona s polnim obbetoniranjem</t>
  </si>
  <si>
    <t xml:space="preserve">Kompletna izdelava jaškov iz cevi Ø 60 cm, globina jaškov do 2,0 m, postavljeni na betonskem temelju d=15 cm iz betona C16/20. Cev je obbetonirana z 10 cm plastjo betona C16/20. Dno je gladko zalikano in oblikovano v muldo. Kompletno z izdelavo priključkov na kanalizacijsko cev in oljnimi jaški  z vgradnimi pokrovi (60x60 cm), zapolnjenimi s tlakovci (postajni plato). </t>
  </si>
  <si>
    <t xml:space="preserve">Kompletna izdelava jaškov iz cevi Ø 60 cm, globina jaškov do 2,0 m, postavljeni na betonskem temelju d=15 cm iz betona C16/20. Cev je obbetonirana z 10 cm plastjo betona C16/20. Dno je gladko zalikano in oblikovano v muldo. Kompletno z izdelavo priključkov na kanalizacijsko cev in betonskim pokrovom (zelenica pred parkiriščem). </t>
  </si>
  <si>
    <t>Dobava in vgraditev betonskih robnikov dim. 8/20cm, položeni v bet. podlago iz betona C16/20, z zemeljskimi deli, zaključek tlakovanih površin</t>
  </si>
  <si>
    <t xml:space="preserve">Tlak iz betonskih tlakovcev pravokotne oblike viš.6 cm s predhodno napravo podlage iz peska  0,2-2mm na typar foliji; deb.5cm s finim planiranjem in utrditvijo. Tlakovci v naravni (npr. sivi) barvi </t>
  </si>
  <si>
    <t>Smerno vodilne oznake za slepe in slabovidne. Podlaga enaka kot v prejšnji postavki</t>
  </si>
  <si>
    <t>Izdelava in oblikovanje zunanjih stopnic iz robnikov 8/20 in betonskih tlakovcev, na sloju pustega betona</t>
  </si>
  <si>
    <t>Dobava, izdelava in vgrajevanje jeklene ograje h=1,0 m, izdelana iz kovinskih profilov - ogrodja iz kovinskih cevi Ø 50 mm (stojke na 2,5 m z dvema horizontalama). Stojke so vgrajene na predhodno izvedenih zidovih. Kovinski deli so očiščeni in vroče cinkani. Ograja je dilatirana na 20 m in ozemljena</t>
  </si>
  <si>
    <t>Izvedba ozemljitev kovinskih objektov na najbližjo neizolirano tirnico (ograje, nadstrešnice); komplet z jekleno pocinkano vrvjo 70 mm2 v fleksibilni alkaten cevi Ø 50 mm</t>
  </si>
  <si>
    <t>Izdelava kanalizacije iz PVC cevi Ø 250, vgrajenih na podložno plast iz cementnega betona s polnim obbetoniranjem</t>
  </si>
  <si>
    <t>Kompletna izdelava drenažnih jaškov iz cevi Ø 50 cm, globina jaškov do 1,5 m - peskolov, postavljeni na betonskem temelju d=15 cm iz C 25/30. Cev je obbetonirana z 10 cm plastjo betona C 25/30. Izdelava za LTŽ pokrov 400x400 mm ter dobava in montaža LTŽ rešetke 400x400 mm, D400</t>
  </si>
  <si>
    <t>Naprava priključka kanalizacijskih cevi na jaške; izsekavanje odprtine ter tesnenje s cementno malto 1:2</t>
  </si>
  <si>
    <t>Dobava in montaža peskolova (lovilec peska in mulja), skupaj z LTŽ rešetko</t>
  </si>
  <si>
    <t>Dobava in montaža lovilca olj in maščob, skupaj z LTŽ pohodnim pokrovom</t>
  </si>
  <si>
    <t>Dobava in polaganje betonskih robnikov dim. 15/25/100 cm, na betonskem temelju 20/30 cm</t>
  </si>
  <si>
    <t>Izdelava nosilne plasti iz bituminiziranega drobljenca BD 0/22 mm v debelini 5 cm</t>
  </si>
  <si>
    <t>Izdelava obrabno zaporne plasti bituminiziranega betona BB 0/8 mm iz zmesi zrn peska iz karbonatnih kamnin v debelini 3 cm</t>
  </si>
  <si>
    <t>Naprava jeklene ograje iz kovinskih profilov - ogrodja iz okroglih cevi Ø 50mm (stojke na 2,5m, viš. 1,55m ter z dvema horizontalama). Višina ograje je 1,00m. Stojke so vgrajene v temelj iz bet.cevi Ø 30cm, viš.60cm in zalite z betonom C25/30 z vsemi zemeljskimi deli. Kovinski deli so očiščeni in vroče cinkani. Ograja je dilatirana na 20m in ozemljena; v medtirju tirov št. 2 in 3</t>
  </si>
  <si>
    <t>Izdelava tankoslojne neprekinjene talne označbe z enokomponentno belo, strojno, širina črt 12 cm</t>
  </si>
  <si>
    <t>Izdelava talne obeležbe parkirnega mesta za invalide v rumeni barvi</t>
  </si>
  <si>
    <t>Dobava in montaža prometnega znaka III-35 (parkirni prostor) skupaj z dopolnilno tablo V-10 (parkirni prostor za invalide) in drogom 2,8 m</t>
  </si>
  <si>
    <t>Dobava in montaža uličnega parkirnega stebrička (preklopni), plošča privijačena v asfaltno podlago</t>
  </si>
  <si>
    <t>2 POSTAJNI PLATO</t>
  </si>
  <si>
    <t>3 PARKIRIŠČE</t>
  </si>
  <si>
    <t>B.3.) PODHOD NA POSTAJI RIMSKE TOPLICE</t>
  </si>
  <si>
    <t>Postavitev in zavarovanje profilov za zakoličbo objekta s površino nad  100 m2</t>
  </si>
  <si>
    <t>Določitev in preverjanje položajev, višin in smeri pri gradnji objekta s površino do 200 m2</t>
  </si>
  <si>
    <t xml:space="preserve">Zavarovanje gradbene jame v času gradnje z zagatnicami </t>
  </si>
  <si>
    <t>Opomba: v 1. in 3. fazi gradnje.</t>
  </si>
  <si>
    <t>Začasna montaža in demontaža naprav proti vzdolžnemu potovanju tirnic (mathee naprave), za tir 60E1.</t>
  </si>
  <si>
    <t>Rezanje tirnic 60E1 in odstranitev tira z deponiranjem materiala za kasnejšo uporabo.</t>
  </si>
  <si>
    <t>Kompletna postavitev tipskega tirnega provizorija dolžine 14,8 m z napravo potrebnih temeljev in ureditvijo (regulacijo) tira za vožnjo v času vgrajenega provizorija.</t>
  </si>
  <si>
    <t xml:space="preserve">Vgraditev, najemnina in vzdrževanje </t>
  </si>
  <si>
    <t>Prestavitev, najemnina, vzdrževanje in odstranitev.</t>
  </si>
  <si>
    <t>Opomba: Zaščita obstoječih SVTK kablov, prestavitev in ponovna namestitev oziroma montaža po končanih delih, vključno s potrebnim nadzorom - glej druge projekte.</t>
  </si>
  <si>
    <t>Izkop vezljive zemljine/zrnate kamnine – 3. kategorije za gradbene jame za objekte, globine nad 4,0 m – strojno</t>
  </si>
  <si>
    <t>Ureditev planuma temeljnih tal zrnate kamnine – 3. kategorije</t>
  </si>
  <si>
    <t xml:space="preserve">Vgraditev klina iz zrnate kamnine – 3. kategorije.     </t>
  </si>
  <si>
    <t>Opomba: Nekoherentni material (GW, SW) ustrezne zrnavosti izvesti s komprimiranjem v slojih po 30cm. Komprimacija glede na globino: spodaj 95% po MPP, Ev2 = 60kN/m2, zgoraj 100% po MPP, Ev2 = 80kN/m2.</t>
  </si>
  <si>
    <t xml:space="preserve">- kanaleta na vrhu stopnišču podhoda </t>
  </si>
  <si>
    <t xml:space="preserve">- kanaleta po obodu tlaka v podhodu  </t>
  </si>
  <si>
    <t>Dobava in vgraditev pokrova iz ojačanega cementnega betona, izmere prereza 60/60 cm.</t>
  </si>
  <si>
    <t xml:space="preserve">Opomba: V postavki je upoštevati obdelavo notranjosti jaška s cem. malto v zalikani izvedbi, okvirjem iz nerjavne pločevine in pokrov z betonskim polnilom. Pokrov je obdelan kot tlak podhoda in opremljen z vijakom za dviganje. </t>
  </si>
  <si>
    <t>Izdelava podprtega opaža za ravne temelje</t>
  </si>
  <si>
    <t>Opomba: opaž talnih plošč in stopniščnih ram.</t>
  </si>
  <si>
    <t xml:space="preserve">Opomba: opaž jaška v talni plošči podhoda in temeljev zidcev nad podhodom </t>
  </si>
  <si>
    <t>Izdelava dvostranskega vezanega opaža za raven zid, visok 2,1 do 4 m</t>
  </si>
  <si>
    <t>Opomba: opaž sten podhoda in stopnišč.</t>
  </si>
  <si>
    <t>Izdelava dvostranskega vezanega opaža za raven zid, visok 4,1 do 6 m</t>
  </si>
  <si>
    <t>Opomba: opaž sten jaška za dvigalo.</t>
  </si>
  <si>
    <t>Doplačilo za izdelavo opaža za poševen zid</t>
  </si>
  <si>
    <t xml:space="preserve">Doplačilo za opaž poševnega dela prehoda v steni, višine ca 10 cm. Vodoravni prehod iz debeline stene 35 na 25 cm. </t>
  </si>
  <si>
    <t>Izdelava podprtega opaža za ravno ploščo s podporo, visoko 2,1 do 4 m</t>
  </si>
  <si>
    <t>Opomba: opaž stropne plošče podhoda in izhoda na stopnišče.</t>
  </si>
  <si>
    <t>Izdelava podprtega opaža za bočne stranice ravnih plošč</t>
  </si>
  <si>
    <t>Opomba: opaž bočnih vertikalnih strani zgornje plošče.</t>
  </si>
  <si>
    <t>Izdelava škatlastega opaža za razne odprtine do 0,10 m2</t>
  </si>
  <si>
    <t>Opomba: odprtine v stenah podhoda in stopnišča za električne inštalacije in talni elektro jašek</t>
  </si>
  <si>
    <t>Izdelava škatlastega opaža za razne odprtine nad 1,00 m2</t>
  </si>
  <si>
    <t>Opomba: opaž odprtin za prehode  v stenah.</t>
  </si>
  <si>
    <t>Izdelava opaža za …………..</t>
  </si>
  <si>
    <t xml:space="preserve">Opaži za izvedbo čela in stranic enostavnih stopnic. </t>
  </si>
  <si>
    <t>Dobava in postavitev rebrastih žic iz visokovrednega naravno trdega jekla B St 500 S s premerom do 12 mm, za srednje zahtevno ojačitev</t>
  </si>
  <si>
    <t xml:space="preserve">Dobava in postavitev rebrastih palic iz visokovrednega naravno trdega jekla B St 500 S s premerom 14 mm in večjim, za srednje zahtevno ojačitev                                                                      </t>
  </si>
  <si>
    <t>Dobava in vgraditev cementnega betona C16/20 v prerez od 0,16 do 0,30 m3/m2-m1</t>
  </si>
  <si>
    <t>Opomba: naklonski beton - estrih na talni plošči podhoda, dilatiran.</t>
  </si>
  <si>
    <t>Dobava in vgraditev podložnega cementnega betona C12/15 v prerez do 0,15 m3/m2</t>
  </si>
  <si>
    <t>Dobava in vgraditev zaščitnega / izravnalnega / nagibnega cementnega betona C12/15 v prerez do 0,15 m3/m2</t>
  </si>
  <si>
    <t>Opomba: zaščitni beton hidroizolacije v deb. 5-6 cm z žično pocinkano mrežo deb. 2,5mm, okenca 3x3cm. Vključno opaženje vertikalnih površin na prehodih (ali obloga z betonskimi ploščami deb. 5 cm)</t>
  </si>
  <si>
    <t>Dobava in vgraditev ojačenega cementnega betona C30/37 v pasovne temelje, temeljne nosilce ali poševne in vertikalne slope</t>
  </si>
  <si>
    <t>- XC4, XF3, vodotesni beton PV-II</t>
  </si>
  <si>
    <t>- poševna stopniščna plošča z izvedbo stopnic in temelji zidcev nad podhodom</t>
  </si>
  <si>
    <t>Dobava in vgraditev ojačenega cementnega betona C30/37 v temeljne plošče</t>
  </si>
  <si>
    <t xml:space="preserve">Opomba: XC4, XF3, vodotesni beton PV-II, talna plošča podhoda z zbirnim jaškom in jaškov za dvigala </t>
  </si>
  <si>
    <t>Dobava in vgraditev ojačenega cementnega betona C30/37 v stene …………</t>
  </si>
  <si>
    <t xml:space="preserve">Opomba: XC4, XF3, vodotesni beton PV-II, stene podhoda, zidcev nad podhodom in stopnišč. </t>
  </si>
  <si>
    <t xml:space="preserve">Opomba: XC4, XF3, vodotesni beton PV-II, stene jaška za dvigalo </t>
  </si>
  <si>
    <t>Dobava in vgraditev ojačenega cementnega betona C30/37 v plošče ……………</t>
  </si>
  <si>
    <t xml:space="preserve">Opomba: XC4, XF3, vodotesni beton PV-II, stropna plošča podhoda in izhoda na stopnišča </t>
  </si>
  <si>
    <t>- vključno prehod od stopnic do dilatacije podhoda</t>
  </si>
  <si>
    <t>- šir. cca 31 cm, nedrseča izvedba</t>
  </si>
  <si>
    <t>- viš. cca 16,43 in 16,57 cm</t>
  </si>
  <si>
    <t>Dobava in polaganje ploščic iz granitogreza, lepljenje na betonsko podlago</t>
  </si>
  <si>
    <t>Opomba: nedrseč tlak v podhodu debeline 2cm - način polaganja po načrtu. Vrsta ploščic po izbiri projektanta. Vključiti tudi izvedbo dilatacij s trajnoelastičnim kitom in obrobnimi nerjavnimi profili - po detajlu.</t>
  </si>
  <si>
    <t>Slikanje vidnih betonskih površin z zunanjo disperzijsko barvo v dveh slojih, s predhodno pripravo in osnovnim premazom podlage.</t>
  </si>
  <si>
    <t xml:space="preserve">Opomba: podhod in stene ob stopnišču </t>
  </si>
  <si>
    <t>Dobava in vgraditev merilnih čepov, vključno navezavo na veljavno nivelmansko mrežo</t>
  </si>
  <si>
    <t>Dobava in vgraditev kovinske plošče z vpisanim nazivom izvajalca in letom izgradnje objekta</t>
  </si>
  <si>
    <t>Izdelava sprijemne plasti – predhodnega premaza s hladnim bitumenskim vezivom, količina 0,21 do 0,3 kg/m2</t>
  </si>
  <si>
    <t>Izdelava sprijemne plasti – predhodnega premaza s hladnim bitumenskim vezivom, količina 0,31 do 0,4 kg/m2</t>
  </si>
  <si>
    <t>Opomba: 2x hladni bitumenski premaz betona v stiku z zemljino.</t>
  </si>
  <si>
    <t>Izdelava sprijemne plasti – izravnave z bitumensko lepilno zmesjo za lopatico, količina 2,1 do 2,5 kg/m2</t>
  </si>
  <si>
    <t>Izdelava vrhnje tesnilne plasti z enojnim varjenim bitumenskim trakom debeline 4,5 mm, stikovanje s preklopi</t>
  </si>
  <si>
    <t>Opomba: BHT s poliestersko polstjo 5 mm.</t>
  </si>
  <si>
    <t>Izdelava zaščitne plasti iz geosintetika, po načrtu</t>
  </si>
  <si>
    <t>Opomba: Izvedba zaščitne plasti zasutih betonskih površin.</t>
  </si>
  <si>
    <t>Izdelava ločilne plasti iz trdih penastih plošč, debelih 2 cm</t>
  </si>
  <si>
    <t>Zatesnitev dilatacijske rege s trajno elastičnim zapolnitvenim materialom</t>
  </si>
  <si>
    <t>Opomba: širine 2 cm, globine 2 cm, zasuta stran dilatacije</t>
  </si>
  <si>
    <t>Zatesnitev dilatacijske rege z zaključnim trakom za rege</t>
  </si>
  <si>
    <t>Opomba: vidna stran dilatacije in na začasnem zaključku podhoda</t>
  </si>
  <si>
    <t>Izdelava dilatacijske rege brez izolacijskih trakov - konstruktivni elementi, debeli do 50 cm, s tesnilnim trakom na sredini prereza</t>
  </si>
  <si>
    <t>Opomba: sredinski dilatacijski trak širine 320 mm</t>
  </si>
  <si>
    <t>Izdelava dilatacijske rege brez izolacijskih trakov - konstruktivni elementi, debeli do 50 cm, s tesnilnim trakom na zunanji strani prereza</t>
  </si>
  <si>
    <t>Opomba: zunanji dilatacijski trak širine 500 mm z vijačno pritrditvijo - na zgornji plošči podhoda (napr. Besaplast A 500 KL)</t>
  </si>
  <si>
    <t>Zaščitna pocinkana pločevina deb. 1 mm, razvite širine 400 mm in 300 mm, za zaščito dilatacij na začasnem zaključku podhoda</t>
  </si>
  <si>
    <t>Izdelava delovnega stika z nabrekajočim trakom ali profilom, brez izolacijskih trakov</t>
  </si>
  <si>
    <t>tesnilna pločevina deb. 3 mm, širine 150 mm</t>
  </si>
  <si>
    <t>nabrekajoči tesnilni trak 20/15 mm in 20/15 mm na začasno zaključenem delu podhoda</t>
  </si>
  <si>
    <t xml:space="preserve">Dobava in vgraditev pokrova in okvirja za talni elektro jašek v podhodu iz nerjavne pločevine, dim 40 x 40 cm. Polnilo pokrova iz cementnega betona, površina je obdelana kot tlak podhoda. Pokrov je opremljen z vijakom za dviganje. </t>
  </si>
  <si>
    <t>1 PREDDELA</t>
  </si>
  <si>
    <t>2 TIRI</t>
  </si>
  <si>
    <t xml:space="preserve">3 ZEMELJSKA DELA </t>
  </si>
  <si>
    <t xml:space="preserve">Faza 1: provizorij se montira pod tir št. 1obst.
Faza 4: provizorij se vgradi pod tir 1N za gradnjo stopnišča na otočnem peronu. </t>
  </si>
  <si>
    <t xml:space="preserve">Faza 3: provizorij se prestavi iz tira št. 1obst. na tir 2N,
Faza 4: provizorij se vzdolžno pomakne pod tirom 2N </t>
  </si>
  <si>
    <t>5.1 TESARSKA DELA</t>
  </si>
  <si>
    <t>5.2 DELA Z JEKLOM ZA OJAČITEV</t>
  </si>
  <si>
    <t>5.3 DELA S CEMENTNIM BETONOM</t>
  </si>
  <si>
    <t>5.4 ZIDARSKA IN KAMN. DELA</t>
  </si>
  <si>
    <t>5.5 KLJUČAVNIČARSKA DELA</t>
  </si>
  <si>
    <t>5.6 ZAŠČITNA DELA</t>
  </si>
  <si>
    <t>6 TUJE STORITVE</t>
  </si>
  <si>
    <t>Dobava in vgradnja montažne kanalete z rešetko.
Predviden tip Hauraton Racyfix Hicap tip 265, z vtočnim kanalom, v vroče pocinkani izvedbi z vsemi gradbenimi deli in vbetoniranjem.</t>
  </si>
  <si>
    <t>Dobava in vgradnja montažne kanalete z rešetko.
Predviden tip Hauraton Faserfix Super KS 100, s kovinskim okvirjem in mrežo v vroče pocinkani izvedbi z vsemi gradbenimi deli in vbetoniranjem.
Kanaleta z vgrajenim padcem. Okvir je tesnjen ob tlaku s trajnoelastičnim kitom.</t>
  </si>
  <si>
    <t>Oblaganje tlaka z granitnimi ploščami.
Obloga stopniščnega podesta in klančin ob stopnicah z rezanimi granitnimi ploščami deb. 4cm, lepljene na podlago; z dobavo materiala.</t>
  </si>
  <si>
    <t>Oblaganje stopnic z granitnimi ploščami.
Obloga nastopnih ploskev stopnic z rezanimi granitnimi ploščami deb. 4cm, lepljene na podlago, z dobavo materiala. Izvedba po detajlu in kontroli mer na objektu!</t>
  </si>
  <si>
    <t>Oblaganje čela stopnic z granitnimi ploščami.
Obloga čela stopnic z rezanimi granitnimi ploščami deb. 2cm, lepljene na podlago; z dobavo materiala. Izvedba po detajlu in kontroli mer na objektu!</t>
  </si>
  <si>
    <t>Oblaganje obrob z granitnimi ploščami.
Nizkostenska obroba v podhodu, ob stopnicah in podestih z naravnim kamnom (granit) deb. 1.5 - 2.0cm; brušen in poliran viš.cca 15cm, lepljena na podlago; stiki s steno so tesnjeni</t>
  </si>
  <si>
    <t>Izdelava ločilne plasti iz gumijastih plošč, debelih 2 cm.
Elastična blazina nad hidroizolacijo za zmanjšanje hrupa v deb. 2-4 cm. Na zgornji površini stropne plošče.</t>
  </si>
  <si>
    <t>S 11 311</t>
  </si>
  <si>
    <t>Zakoličenje ter dajanje in preverjanje višin in smeri pri sanaciji in rehabilitaciji objekta s površino 50 do 100 m2</t>
  </si>
  <si>
    <t>S 11 621</t>
  </si>
  <si>
    <t>Detajlni posnetek tlorisnih mer in višin obstoječih kamnitih zidov, ki bodo sanirani, zaradi detajlne prilagoditve PZI</t>
  </si>
  <si>
    <t>S 12 131</t>
  </si>
  <si>
    <t>Odstranitev grmovja na redko porasli površini - ročno</t>
  </si>
  <si>
    <t>S 12 181</t>
  </si>
  <si>
    <t>Odstranitev vej predhodno posekanega grmovja</t>
  </si>
  <si>
    <t>S 12 293</t>
  </si>
  <si>
    <t>Odstranitev zaščitne ograje iz jeklenih elementov</t>
  </si>
  <si>
    <t>N 12 313</t>
  </si>
  <si>
    <t>Odstranitev peska, kamenja, mulja in drugih nečistoč iz vodnega korita in ceste v prepustu, ročno, z uporabo priročnega orodja ali strojno</t>
  </si>
  <si>
    <t>S 12 495</t>
  </si>
  <si>
    <t>Porušitev in odstranitev zidu iz kamna v cementni malti</t>
  </si>
  <si>
    <t>S 13 292</t>
  </si>
  <si>
    <t>Začasna prestavitev inštalacij elektroenergetskega kabelskega voda visoke napetosti na območju objekta - začasno zavarovanje naprav in elementov napajanja vozne mreže</t>
  </si>
  <si>
    <t>S 13 293</t>
  </si>
  <si>
    <t>Začasna prestavitev oz. zavarovanje inštalacij SVTK kabelskih vodov na območju objekta</t>
  </si>
  <si>
    <t>S 14 121</t>
  </si>
  <si>
    <t>Odstranitev monolitno izvedenega robnega venca s površino prereza do 0,20 m2</t>
  </si>
  <si>
    <t>N 14 880</t>
  </si>
  <si>
    <t>Priprava za obnovo celih zidov, zidov opornikov in krilnih zidov ter obokov iz obdelanega kamna, in iz betonskih blokov, fugiranih s cementno malto. Postavka zajema pranje umazanije, alg in sige z visokotlačnih vodnim curkom, ročno ali strojno, vključno z izruvanjem korenin vseh vrst zarasti. Postopek zajema vse vidne in odkopane zidane površine</t>
  </si>
  <si>
    <t>N 14 890</t>
  </si>
  <si>
    <t>Priprava za obnovo celih zidov, zidov opornikov in krilnih zidov ter obokov iz obdelanega kamna, in iz cementnih blokov fugiranih s cementno malto. Postavka zajema poglabljanje (žlebljenje) propadlih fug, ročno ali strojno odstranjevanje do zdrave osnove slabih površin kamnov, postopek zajema 20 % vseh zidanih površin</t>
  </si>
  <si>
    <t>S 21 112</t>
  </si>
  <si>
    <t>Površinski izkop plodne zemljine - 1. kategorije  - strojno z odrivom do 50 m, odriv humusa z deponiranjem za kasnejšo končno ureditev brežin na območju objekta</t>
  </si>
  <si>
    <t>S 21 314</t>
  </si>
  <si>
    <t>Izkop slabo vezljive zemljine/zrnate kamnine - 3. kategotrije za temelje, kanalske rove, prepuste, jaške in drenaže, širine 1,1 do 2,0 m globine 1,1 do 2,0 m - strojno, planiranje dna ročno, izkop za temelje podaljšov parapetnih zidcev in izkop zaledja vseh zasutih delov vencev in kril zaradi izvedbe obnovitev betonov in kamnitih zidov</t>
  </si>
  <si>
    <t>N 21 964</t>
  </si>
  <si>
    <t>Doplačilo zaradi težavnih razmer za izvedbo izkopa in zaradi oviranja povzročenega z vodnim dotokom, 10 l/s do 20 l/s</t>
  </si>
  <si>
    <t>S 23 331</t>
  </si>
  <si>
    <t>Dobava in vgraditev geotekstilije za drenažno plast po načrtu, drenažni sloj ob zasutih vertikalnih površinah saniranih krilnih zidov in novim zidom pod kineto SŽ</t>
  </si>
  <si>
    <t>S 23 351</t>
  </si>
  <si>
    <t>Dobava in vgraditev čepaste folije</t>
  </si>
  <si>
    <t>S 24 219</t>
  </si>
  <si>
    <t xml:space="preserve">Zasip z zrnato kamnino - 3. kategorije z dobavo iz gramoznice, zasip z notranje strani do nivoja planuma in z zunanje strani ob obnovljenih krilih in robnih vencih z gramozno peščenim materialom </t>
  </si>
  <si>
    <t>S 25 111</t>
  </si>
  <si>
    <t>Humuziranje brežine brez valjanja, v debelini do 15 cm - ročno</t>
  </si>
  <si>
    <t>S 25 151</t>
  </si>
  <si>
    <t>Doplačilo za zatravitev s semenom</t>
  </si>
  <si>
    <t>S 41 132</t>
  </si>
  <si>
    <t>Tlakovanje jarka z lomljencem, debelina 10 cm, stiki zapolnjeni s cementno malto, na podložni plasti cementnega betona, debeli 15 cm (obloga položena pod iztočno glavo prečne drenaže)</t>
  </si>
  <si>
    <t>N 41 115</t>
  </si>
  <si>
    <t>Tlakovanje jarka z lomljencem, debelina 30 cm in več, tlakovanje jarka v objektu</t>
  </si>
  <si>
    <t>S 42 143</t>
  </si>
  <si>
    <t>Izdelava vzdolžne in prečne drenaže, globoke do 1.0 m, na planumu izkopa, s trdimi plastičnimi cevmi premera 16 cm, vključno z vgradnjo filernega telesa iz drenažnega prodca, ovitega v polst</t>
  </si>
  <si>
    <t>S 42 484</t>
  </si>
  <si>
    <t>Izdelava izpusta drenaže, po načrtu, ne glede na globino ali oviranje z opažem, premera 15 cm</t>
  </si>
  <si>
    <t>S 44 321</t>
  </si>
  <si>
    <t>Izdelava jaška iz polietilena, krožnega prereza s premerom 40 cm, globokega do 1.0 m, s pokrovom</t>
  </si>
  <si>
    <t>S 51 126</t>
  </si>
  <si>
    <t>Izdelava vseh vrst delovnega, po potrebi, lovilnega odra za izvedbo obnovitvenih del, postavitev, vzdrževanje in demontaža odra potrebne višine in nosilnosti</t>
  </si>
  <si>
    <t>S 51 211</t>
  </si>
  <si>
    <t>S 51 331</t>
  </si>
  <si>
    <t>Izdelava dvostranskega vezanega opaža za raven zid, visok do 2 m, opaž robnih vencev parapetnih zidov</t>
  </si>
  <si>
    <t>S 51 612</t>
  </si>
  <si>
    <t>Izdelava podprtega opaža za ravno ploščo, opaž konzole pod parapetnim zidom in robnim vencem</t>
  </si>
  <si>
    <t>N 52 232</t>
  </si>
  <si>
    <t>Dobava in postavitev rebrastega ojačilnega jekla iz naravno trdega jekla S 500(B) vseh premerov, za srednje zahtevno ojačitev</t>
  </si>
  <si>
    <t>N 52 763</t>
  </si>
  <si>
    <t>Izvedba ozemljitve za ojačilno jeklo iz predhodnih postavk, z dobavo Fe-Zn trakov 25/4 mm, z vgradnjo v ploščo in robne vence</t>
  </si>
  <si>
    <t>S 53 111</t>
  </si>
  <si>
    <t>Dobava in vgraditev cementnega betona C 8/10 v prerez do 0,15 m3/m2-m1</t>
  </si>
  <si>
    <t>S 53 252</t>
  </si>
  <si>
    <t>Dobava in vgraditev ojačanega cementnega betona C30/37 v prerez 0.16 do 0.30 m3/m2-m1, beton nadbetoniranih kril</t>
  </si>
  <si>
    <t>S 53 631</t>
  </si>
  <si>
    <t>Doplačilo za zagotovitev kvalitete cementnega betona C 30/37 za stopnjo izpostavljenosti XC4</t>
  </si>
  <si>
    <t>S 53 634</t>
  </si>
  <si>
    <t>Doplačilo za zagotovitev kvalitete cementnega betona C 30/37 za stopnjo izpostavljenosti XF4</t>
  </si>
  <si>
    <t>N 53 845</t>
  </si>
  <si>
    <t>Vgradnja tipske SŽ / SVTK kinete integrirane v monolitni robni venec kinete upoštevane v popisu SVTK</t>
  </si>
  <si>
    <t>N 54 152</t>
  </si>
  <si>
    <t>Priprava in ročna vgraditev cementne malte z dodatkom umetnih vlaken po navodilih proizvajalca, vtiskovanje v predhodno pripravljene rege v kamnitih zidovih, v razpoke in manjše prazne prostore s končno obdelavo površine zastičenih reg, 1 m1/m2 površin zidanih iz obdelanega kamna ali betonskih blokov</t>
  </si>
  <si>
    <t>N 54 236</t>
  </si>
  <si>
    <t>Prezidava kamnitega oboka obloženega z obokom iz betonskih zidakov z in krilih zidov z delno obdelavnim kamnom na eno lice v cementni malti, prerez do 0,15 m3/m2</t>
  </si>
  <si>
    <t>S 54 542</t>
  </si>
  <si>
    <t>Metlanje površine cementnega betona na površini parapetnih zidov in kron krilnih zidov</t>
  </si>
  <si>
    <t>N 55 481</t>
  </si>
  <si>
    <t>Sanacija - injektiranje globinskih razpok in razpok, ki potekajo skozi celoten prerez, z nizkoviskozno epoksidno smolo, cementno suspenzijo ali poliuretansko smolo, z uporabo površinskih in globinskih pakerjev, po načrtih in navodilih proizvajalca, površin pod vsemi nagibi, širina razpok 1,1 do 20 mm, injektiranje zidanih konstrukcij in obdelanega kamna ali in iz betonskih konstrukcij</t>
  </si>
  <si>
    <t>S 58 111</t>
  </si>
  <si>
    <t>Izdelava in priprava za vgraditev nosilne konstrukcije zaščitne ograje na objektu iz jeklenih cevi z okroglim prerezom (po načrtu), vključno z ozemljilom</t>
  </si>
  <si>
    <t>S 58 821</t>
  </si>
  <si>
    <t>S 59 745</t>
  </si>
  <si>
    <t>Izdelava zaščitne plasti iz cementnega betona v debelini 5 cm z vloženo armaturno mrežo</t>
  </si>
  <si>
    <t>S 79 514</t>
  </si>
  <si>
    <t>ura</t>
  </si>
  <si>
    <t>1.1 GEODETSKA DELA</t>
  </si>
  <si>
    <t>1.2 ČIŠČENJE TERENA</t>
  </si>
  <si>
    <t>1.3 OSTALA PREDDELA</t>
  </si>
  <si>
    <t>1.4 PREDHODNA DELA ZA POPRAVILO OBJEKTOV</t>
  </si>
  <si>
    <t>2.1 IZKOPI</t>
  </si>
  <si>
    <t>2.3 LOČILNE, DRENAŽNE IN FILTRSKE PLASTI TER DELOVNI PLATO</t>
  </si>
  <si>
    <t>2.4 NASIPI, ZASIPI, KLINI, POSTELJICA IN GLINASTI NABOJ</t>
  </si>
  <si>
    <t>2.5 BREŽINE IN ZELENICE</t>
  </si>
  <si>
    <t>4.1 POVRŠINSKO ODVODNJAVANJE</t>
  </si>
  <si>
    <t>4.2 GLOBINSKO ODVODNJAVANJE - DRENAŽE</t>
  </si>
  <si>
    <t>4.4 JAŠKI</t>
  </si>
  <si>
    <t>5.4 ZIDARSKA DELA IN KAMNOSEŠKA DELA</t>
  </si>
  <si>
    <t>5.5 ZIDARSKA DELA PRI POPRAVILU OBJEKTOV</t>
  </si>
  <si>
    <t>5.8 KLJUČAVNIČARSKA DELA IN DELA V JEKLU</t>
  </si>
  <si>
    <t>5.8 KLJUČAVNIČARSKA DELA</t>
  </si>
  <si>
    <t>5.9/2 HIDROIZOLACIJE</t>
  </si>
  <si>
    <t>7 TUJE STORITVE</t>
  </si>
  <si>
    <t>7.9 PRESKUSI, NADZOR IN TEHNIČNA DOKUMENTACIJA</t>
  </si>
  <si>
    <t>Odstranitev grmovja na redko porasli površini (do 50 % pokritega tlorisa) - ročno</t>
  </si>
  <si>
    <t>Odstranitev peska, mulja in drugioh nečistoč izpred vtočnega in iztočnega portala prepusta in z dna cevi prepusta, ročno, z uporabo priročnega orodja in z izpiranjem</t>
  </si>
  <si>
    <t>Dobava in vgraditev geotekstilije za drenažno plast po načrtu, drenažni sloj ob zasutih vertikalnih površinah saniranih kron krilnih zidov in novim zidom pod kineto SŽ</t>
  </si>
  <si>
    <t xml:space="preserve">Zasip z zrnato kamnino - 3. kategorije z dobavo iz gramoznice, zasip z zunanje strani ob novih zidovih portalov z gramozno - peščenim materialom </t>
  </si>
  <si>
    <t>Izdelava vzdolžne, prečne in vertikalne drenaže, globoke do 1.0 m, na planumu izkopa, s trdimi plastičnimi cevmi premera 16 cm, vključno z vgradnjo filternega telesa iz drenažnega prodca, ovitega v polst</t>
  </si>
  <si>
    <t>Obnova izpusta drenaže, po načrtu, ne glede na globino ali oviranje z opažem, premera 16 cm</t>
  </si>
  <si>
    <t>Izdelava jaška iz polietilena, krožnega prereza s premerom 40 cm, globokega do 1,0 m, s pokrovom</t>
  </si>
  <si>
    <t>Izdelava dvostranskega vezanega opaža za raven zid, visok do 2 m, opaž parapetnih zidov</t>
  </si>
  <si>
    <t>Podprti opaž za ravno ploščo, opaž konzole pod parapetnim zidom in robnim vencem</t>
  </si>
  <si>
    <t>Dobava in postavitev rebrastih žic iz visokovrednega naravno trdega jekla S 500(B) s premerom do 12 mm, za srednje zahtevno ojačitev</t>
  </si>
  <si>
    <t>Dobava in vgraditev cementnega betona C 8/10 v prerez do 0,15 m3/m2-m1, podbetoni</t>
  </si>
  <si>
    <t>Dobava in vgraditev ojačanega cementnega betona C30/37 v prerez 0.16 do 0.30 m3/m2-m1, beton nadbetoniranih kril in obloženih zidov</t>
  </si>
  <si>
    <t>Priprava in ročna vgraditev cementne malte z dodatkom umetnih vklaken po navodilih proizvajalca, vtiskovanje v predhodno pripravljene rege v kamnitih zidovih, v razpoke in manjše prazne prostore s končno obdelavo površine zastičenih reg, 1 m1/m2 površin zidanih iz obdelanega kamna ali betonskih blokov</t>
  </si>
  <si>
    <t>Sanacija - injektiranje globinskih razpok in razpok, ki potekajo skozi celoten prerez, z nizkoviskozno epoksidno smolo, cementno suspenzijo ali poliuretansko smolo, z uporabo površinskih in globinskih pakerjev, po načrtih in navodilih proizvajalca, površin pod vsemi nagibi, širina razpok 1,1 do 20 mm, injektiranje zidanih konstrukcij in obdelanega kamna ali in iz betonskih zidakov konstrukcij</t>
  </si>
  <si>
    <t>S 12 111</t>
  </si>
  <si>
    <t>S 52 212</t>
  </si>
  <si>
    <t>S 53 614</t>
  </si>
  <si>
    <t>S 53 635</t>
  </si>
  <si>
    <t>N 59 745</t>
  </si>
  <si>
    <t>5.4 ZIDARSKA DELA</t>
  </si>
  <si>
    <t>B.4.) NADGRADNJA OBOKANEGA KAMNITEGA PREPUSTA v km 509+007.06 (509+000)</t>
  </si>
  <si>
    <t>B.5.) NADGRADNJA OBOKANEGA KAMNITEGA PREPUSTA v km 509+063,99 (509+056)</t>
  </si>
  <si>
    <t>B.6.) NADGRADNJA AB PREPUSTA v km 509+491,59 (509+490)</t>
  </si>
  <si>
    <t>S 12 498</t>
  </si>
  <si>
    <t>S 14 361</t>
  </si>
  <si>
    <t>S 14 521</t>
  </si>
  <si>
    <t>N 55 480</t>
  </si>
  <si>
    <t>S 55 529</t>
  </si>
  <si>
    <t>S 55 569</t>
  </si>
  <si>
    <t>S 55 761</t>
  </si>
  <si>
    <t>S 55 763</t>
  </si>
  <si>
    <t>S 59 411</t>
  </si>
  <si>
    <t>S 59 423</t>
  </si>
  <si>
    <t>S 59 441</t>
  </si>
  <si>
    <t>S 59 654</t>
  </si>
  <si>
    <t>Odstranitev peska, mulja in drugih nečistoč iz vodnega korita prepusta, vključno 10 m gor- in dolvodno, ročno, z uporabo priročnega orodja ali strojno</t>
  </si>
  <si>
    <t>Porušitev in odstranitev tipskih kinet SŽ</t>
  </si>
  <si>
    <t xml:space="preserve">Odstranitev cementnega betona, z dletom, ročno ali strojno, z odkrivanjem korodirane armature, površina horizontalna, vertikalna pod nagibom ali nad glavo, posamična površina do 1.0 m2, globina do 50 mm, izdletenje posamičnih globjih slabih mest v vseh betonskih površinah ocenjeno 10 % vseh površin </t>
  </si>
  <si>
    <t xml:space="preserve">Odstranitev cementnega betona, z vodnim curkom pod visokim pritiskom, z ali brez odkrivanja armature, površina horizontalna, vertikalna pod nagibom ali nad glavo posamična površina prereza nad 10,0 m2, pranje vseh betonskih površin spodnje, zgornje in čelnih strani plošče in kril kot priprava za nanos nanos ometa iz mikroarmirane malte </t>
  </si>
  <si>
    <t>Izkop slabo vezljive zemljine/zrnate kamnine - 3. kategorije za temelje, kanalske rove, prepuste, jaške in drenaže, širine 1,1 do 2,0 m globine 1,1 do 2,0 m - strojno, planiranje dna ročno, izkop za temelje robnih vencev in izkop zaledja plošče, zasutih delov vencev in kril zaradi izvedbe obnovitev betonov in kamnitih zidov</t>
  </si>
  <si>
    <t>Dobava in vgraditev geotekstilije za drenažno plast po načrtu, drenažni sloj ob zasutih vertikalnih površinah saniranih opornikov in kril</t>
  </si>
  <si>
    <t xml:space="preserve">Zasip z zrnato kamnino - 3. kategorije z dobavo iz gramoznice, zasip z notranje strani izza plošče in med krili do nivoja planuma in z zunanje strani ob obnovljenih krilih in robnih vencih z gramozno - peščenim materialom </t>
  </si>
  <si>
    <t>Humuziranje brežine brez valjanja, v debelini do 15 cm - ročno, ročno, humus iz začasne deponije iz poz. S 21 112</t>
  </si>
  <si>
    <t>Izdelava vzdolžne in prečne drenaže, globoke do 1.0 m, na planumu izkopa, s trdimi plastičnimi cevmi premera 16 cm, vključno z vgradnjo filternega telesa iz drenažnega prodca, ovitega v polst</t>
  </si>
  <si>
    <t>Izdelava izpusta drenaže, po načrtu, ne glede na globino ali oviranje z opažem, premera 16 cm</t>
  </si>
  <si>
    <t>Izdelava vseh vrst delovnega, po potrebi lovilnega odra za izvedbo obnovitvenih del, postavitev, vzdrževanje in demontaža odra potrebne višine in nosilnosti</t>
  </si>
  <si>
    <t>Vgradnja tipske SŽ / SVTK kinete, kot zaključek tirne grede. Kineta upoštevana v popisu SVTK</t>
  </si>
  <si>
    <t>Sanacija - injektiranje globinskih razpok in razpok, ki potekajo skozi celoten prerez z nizkoviskozno epoksidno smolo, cementno suspenzijo ali poliuretansko smolo, z uporabo površinkih in globinskih pakerjev, po načrtih in navodilih proizvajalca, površin pod vsemi nagibi, širina razpok 1.1 do 3 mm - injektiranje betonskih elementov konstrukcije</t>
  </si>
  <si>
    <t>Čiščenje korodirane armature z visokotlačnim vodnim curkom, površine horizontalne ali vertikalne, ali nad glavo, posamične površine nad 3,0 m2</t>
  </si>
  <si>
    <t>Protikorozijska zaščita armature z nanašanjem premaza na cementni bazi, v skladu z navodili proizvajalca, na horizontalne ali vertikalne površine, ali površine nad glavo, posamične površine nad 3,0 m2</t>
  </si>
  <si>
    <t>Priprava in vgraditev cementne malte z dodatkom umetnih vlaken po navodilih proizvajalca, za horizontalne, poševne, vertikalne in površine nad glavo, posamične površine od 1 do 10 m2, debeline do 10 mm, reprofiliranje betonskih površin, vključno z izvedbo nagibne malte na zg. površini plošče</t>
  </si>
  <si>
    <t>Priprava in vgraditev cementne malte z dodatkom umetnih vlaken po navodilih proizvajalca, za horizontalne, poševne, vertikalne in površine nad glavo, posamične površine od 1 do 10 m2, debeline do 60 mm, popravila poškodb betonskih površin</t>
  </si>
  <si>
    <t>Priprava podlage - površine cementnega betona z vodnim curkom, pranje površine pred nanosom hidroizolacije</t>
  </si>
  <si>
    <t>Izdelava sprijemne plasti - osnovnega premaza ali zalivnega premaza z reakcijsko smolo v eni plasti in količini do 0,41 do 0,5 kg/m2, epoxi premaz</t>
  </si>
  <si>
    <t>Posip sprijemne plasti - osnovnega premaza s posušenim kremenčevim peskom zrnavosti 0,5/1 mm, količina do 1,0 kg/m2</t>
  </si>
  <si>
    <t>Izdelava hidroizolacije z bitumenskimi trakovi, debelimi 4,5 ali 5 mm, sprijemna plast iz bitumenske lepilne zmesi, stikovanje s preklopi, hidroizolacija na plošči in na stranicah plošče</t>
  </si>
  <si>
    <t>B.7.) NADGRADNJA AB PREPUSTA v km 509+761,49 (509+759)</t>
  </si>
  <si>
    <t>S 12 321</t>
  </si>
  <si>
    <t>S 12 497</t>
  </si>
  <si>
    <t>S 22 111</t>
  </si>
  <si>
    <t>S 28 111</t>
  </si>
  <si>
    <t>S 51 332</t>
  </si>
  <si>
    <t>S 53 113</t>
  </si>
  <si>
    <t>S 53 243</t>
  </si>
  <si>
    <t>S 53 616</t>
  </si>
  <si>
    <t>S 53 638</t>
  </si>
  <si>
    <t>N 56 386</t>
  </si>
  <si>
    <t>N 56 815</t>
  </si>
  <si>
    <t>Zakoličenje ter dajanje in preverjanje višin in smeri pri sanaciji in rehabilitaciji objekta s površino od 50 do 100 m2</t>
  </si>
  <si>
    <t>Detajlni posnetek tlorisnih mer in višin obstoječega objketa, zaradi detajlne prilagoditve izvedbenega načrta dejanskemu stanju objekta</t>
  </si>
  <si>
    <t>Odstranitev vej predhodno posekanih dreves</t>
  </si>
  <si>
    <t xml:space="preserve">Odstranitev peska in drugih nečistoč v prepustu, vključno 10 m pred in za, ročno z uporabo priročnega orodja ali strojno </t>
  </si>
  <si>
    <t>Porušitev in odstranitev asfaltne plasti v debelini do 5 cm</t>
  </si>
  <si>
    <t>Porušitev in odstranitev zgornjega dela konzolne plošče z robnim vencem in krilnih zidov s temelji na dolvodni strani</t>
  </si>
  <si>
    <t>Porušitev in odstranitev montažnega peronskega elementa</t>
  </si>
  <si>
    <t>Odstranitev cementnega betona, z dletom, ročno ali strojno, z odkrivanjem korodirane armature, površina horizontalna, vertikalna, pod nagibom ali nad glavo, posamična površina do 1,0 m2, globina do 50 mm, izdletenje posamičnih globjih slabih mest v vseh betonskih površinah, ocenjeno 10 % vseh površin</t>
  </si>
  <si>
    <t>Odstranitev cementnega betona, z vodnim curkom pod visokim pritiskom, z ali brez odkrivanja armature, površina horizontalna, vertikalna pod nagibom ali nad glavo posamična površina prereza nad 10,0 m2, pranje vseh betonskih površin spodnje, zgornje in čelnih strani plošče in sten, kot priprava za nanos nanos ometa iz mikroarmirane malte</t>
  </si>
  <si>
    <t>Ureditev planuma temeljnih tal slabo nosilne zemljine - 2. kategorije, ureditev planuma za temelje krilnih zidov in sten</t>
  </si>
  <si>
    <t xml:space="preserve">Zasip z zrnato kamnino - 3. kategorije z dobavo iz gramoznice, zasip z notranje strani izza plošče in med krili do nivoja planuma in z zunanje strani ob obnovljenih krilih in robnih vencih z gramozno -  ob novih zidovih portalov z gramozno - peščenim materialom </t>
  </si>
  <si>
    <t>Humuziranje brežine brez valjanja, v debelini do 15 cm - ročno, humus iz začasne deponije iz poz. S 21 112</t>
  </si>
  <si>
    <t>Dobava in vgraditev, vzdrževanje in izvlačenje zagatne stene iz jeklenih profilov</t>
  </si>
  <si>
    <t>Izdelava vseh vrst delovnega, po potrebi lovilnega odra za izvedbo obnovitvenih del, postavitev, vzdrževanje in demontaža odra potrebne višine in nosilnosti, oder služi tudi za podpiranje opaža robnega venca</t>
  </si>
  <si>
    <t>Izdelava podprtega opaža za ravne temelje, opaž za podbeton, temelje kril, sten, čela plošče</t>
  </si>
  <si>
    <t>Izdelava dvostranskega vezanega opaža za raven zid, visok do 2 m, opaž za nadvišanje parapetnih zidov in robnih vencev nad ploščo in podb. za mont. elemente</t>
  </si>
  <si>
    <t>Izdelava dvostranskega vezanega opaža za raven zid, visok od 2,1 do 4,0 m, opaž novih kril in sten prepusta</t>
  </si>
  <si>
    <t>Izdelava podprtega opaža za ravno ploščo s podporo, visoko 2,1 do 4 m, opaž za ploščo dobet. prepusta in robnih vencev</t>
  </si>
  <si>
    <t>Dobava in postavitev rebrastega ojačilnega jekla iz naravno trdega jekla S 500(B) vseh premerov, za zahtevno ojačitev</t>
  </si>
  <si>
    <t xml:space="preserve">Dobava in vgraditev cementnega betona C 8/10 v prerez do 0,15 m3/m2-m1, podbeton za temelje kril in sten </t>
  </si>
  <si>
    <t>Dobava in vgraditev cementnega betona C8/10 v prerez 0,31 do 0,50 m3/m2-m1, podbeton pod peronskimi elementi na dolžini objekta</t>
  </si>
  <si>
    <t>Dobava in vgraditev ojačenega cementnega betona C25/30 v prerez 0,31 do 0,50 m3/m2-m1, beton obeh portalov s krili in z robnimi parapeti in venci</t>
  </si>
  <si>
    <t>Doplačilo za zagotovitev kvalitete cementnega betona C 25/30 za stopnjo izpostavljenosti XC4</t>
  </si>
  <si>
    <t>Doplačilo za zagotovitev kvalitete cementnega betona C 25/30 za stopnjo izpostavljenosti XF1</t>
  </si>
  <si>
    <t>Priprava in ročna vgraditev cementne malte z dodatkom umetnih vklaken po navodilih proizjvajalca, vtiskovanje v predhodno pripravljene rege v kamnitih zidovih, v razpoke in manjše prazne prostore s končno obdelavo površine zastičenih reg, 1 m1/m2 površin zidanih iz obdelanega kamna</t>
  </si>
  <si>
    <t>Metlanje površine cementnega betona na površini robnih vencev</t>
  </si>
  <si>
    <t>Sanacija - injektiranje globinskih razpok in razpok, ki potekajo skozi celoten prerez, z nizkoviskozno epoksidno smolo, cementno suspenzijo ali poliuretansko smolo, z uporabo površinskih in globinskih pakerjev, po načrtih in navodilih proizvajalca, površin pod vsemi nagibi , širina razpok 1.1 do 3 mm - injektiranje betonskih elementov konstrukcije</t>
  </si>
  <si>
    <t>Sanacija - injektiranje globinskih razpok in razpok, ki potekajo skozi celoten prerez, z nizkoviskozno epoksidno smolo, cementno suspenzijo ali poliuretansko smolo, z uporabo površinskih in globinskih pakerjev, po načrtih in navodilih proizvajalca, površin pod vsemi nagibi, širina razpok 1,1 do 20 mm, injektiranje elementov konstrukcije zidanih s kamnom, v 50 % vseh zidov</t>
  </si>
  <si>
    <t>Čiščenje korodirane armature in kablov z vodnim curkom pod visokim pritiskom, površina nagnjena 21 st. do 70 st., posamične površine nad 3,0 m2</t>
  </si>
  <si>
    <t>Protikorozijska zaščita armature ali kablov z nanašanjem premaza na cementni bazi v skladu z navodili proizvajalca, površina nagnjena 21 st.do 70 st., posamične površine nad 3,0 m2</t>
  </si>
  <si>
    <t>Priprava in vgraditev cementne malte z dodatkom umetnih vlaken po navodilih proizvajalca, za horizontalne, poševne, vertikalne in površine nad glavo, posamične površine od 1 do 10 m2, debeline do 10 mm, reprofiliranje betonskih površin</t>
  </si>
  <si>
    <t>Vrtanje lukenj za vgradnjo sider v navadnem ali ojačanem cementnem betonu ali v kamnitem zidu, premera do 22 mm, globine do 30 cm, v vertikalnih ali horizontalnih površinah z nagibi do 20°, z izpihovanjem ali izpiranjem</t>
  </si>
  <si>
    <t>Vgradnja sidrnih želez iz betonskega ojačilnega jekla BSt 500, premera 20 mm, vklepljenih v ALTEX ali enakovredno malto, dolžina sidrnega dela 30 cm</t>
  </si>
  <si>
    <t>2.2 PLANUM TEMELJNIH TAL</t>
  </si>
  <si>
    <t>2.8 ZAGATNE STENE</t>
  </si>
  <si>
    <t>5.6 SIDRANJE</t>
  </si>
  <si>
    <t>B.8.) NADGRADNJA AB PREPUSTA v km 510+392,13 (510+386)</t>
  </si>
  <si>
    <t>S 53 242</t>
  </si>
  <si>
    <t>Porušitev in odstranitev zgornega dela portalnih zidov z robnim vencem in rob plošče prepusta</t>
  </si>
  <si>
    <t>Odstranitev cementnega betona, z vodnim curkom pod visokim pritiskom, z ali brez odkrivanja armature, površina horizontalna, vertikalna pod nagibom ali nad glavo posamična površina prereza nad 10,0 m2, pranje vseh betonskih površin spodnje, zgornje in čelnih strani plošče in kril kot priprava za nanos ometa iz mikroarmirane malte</t>
  </si>
  <si>
    <t>Ureditev planuma temeljnih tal slabo nosilne zemljine - 2. kategorije, ureditev planuma za temeljenje zidov za nadvišanje portalov</t>
  </si>
  <si>
    <t>Dobava in vgraditev geotekstilije za drenažno plast po načrtu, drenažni sloj ob zasutih vertikalnih površinah saniranih nadvišanih kril</t>
  </si>
  <si>
    <t>Izdelava podprtega opaža za ravne temelje, opaž za podbeton in temelj in dobetonirano ploščo</t>
  </si>
  <si>
    <t>Izdelava dvostranskega vezanega opaža za raven zid, visok do 2 m, opaž za nadvišanje kril, plošče in robnih vencev, z vsemi detajli po načrtu</t>
  </si>
  <si>
    <t>Izdelava podprtega opaža za ravno ploščo s podporo, visoko 2,1 do 4 m, opaž za konzolo plošče, krilnih zidov in robnih vencev</t>
  </si>
  <si>
    <t>Dobava in vgraditev cementnega betona C 8/10 v prerez do 0,15 m3/m2-m1, podbeton za temelj, nadvišanje kril in robnih vencev</t>
  </si>
  <si>
    <t>Dobava in vgraditev ojačenega cementnega betona C25/30 v prerez 0,16 do 0,30 m3/m2-m1, beton temeljev, nadvišanih kril, robnih vencev in dob. plošče</t>
  </si>
  <si>
    <t>Metlanje površine cementnega betona na površini parapetnih zidov</t>
  </si>
  <si>
    <t>Priprava in vgraditev cementne malte z dodatkom umetnih vlaken po navodilih proizvajalca, za horizontalne, poševne, vertikalne in površine nad glavo, posamične površine od 1 do 10 m2, debeline do 10 mm, reprofiliranje betonskih površin, vključno z izvedbo nagibne malte na zgornji površini plošče</t>
  </si>
  <si>
    <t>Izdelava zaščitne plasti iz cementnega betona v debelini 6 cm z vloženo armaturno mrežo</t>
  </si>
  <si>
    <t>B.9.) NADGRADNJA OBOKANEGA AB PREPUSTA v km 510+591,57 (510+585)</t>
  </si>
  <si>
    <t>S 14 161</t>
  </si>
  <si>
    <t>S 51 631</t>
  </si>
  <si>
    <t>S 53 312</t>
  </si>
  <si>
    <t>S 53 317</t>
  </si>
  <si>
    <t>S 55 123</t>
  </si>
  <si>
    <t>N 55 465</t>
  </si>
  <si>
    <t>Zakoličenje ter dajanje in preverjanje višin in smeri pri sanaciji in rehabilitaciji objekta s površino do 50 m2</t>
  </si>
  <si>
    <t xml:space="preserve">Odstranitev grmovja </t>
  </si>
  <si>
    <t>Porušitev in odstranitev zgornega dela obstoječih portalnih zidov</t>
  </si>
  <si>
    <t xml:space="preserve">Odstranitev cementnega betona, z vodnim curkom pod visokim pritiskom, z ali brez odkrivanja armature, površina horizontalna, vertikalna pod nagibom ali nad glavo posamična površina prereza nad 10,0 m2, pranje vseh betonskih površin portalov kot priprava za nanos ometa iz mikroarmirane malte </t>
  </si>
  <si>
    <t>Odstranitev cementnega betona, z dletom, ročno ali strojno (pranje z visokootlačnim vodnim curkom), brez odkrivanja armature, površina hoizontalna, vertikalna, pod nagibom ali nad glavo, posamična površina prereza  od 1,1 do 20,0 m2, globina do 10 mm</t>
  </si>
  <si>
    <t>Odstranitev cementnega betona, z dletom, ročno ali strojno, z odkrivanjem armature, površina horizontalna ali pod nagibom do 20 st. glede na horizontalo, posamična površina prereza 0,21 do 1,0 m2, globina do 30  mm, 10 % vseh površin</t>
  </si>
  <si>
    <t>Izkop slabo vezljive zemljine/zrnate kamnine - 3. kategorije za temelje, kanalske rove, prepuste, jaške in drenaže, širine 1,1 do 2,0 m globine 1,1 do 2,0 m - strojno, planiranje dna ročno, izkop zaledja vseh zasutih delov portalov in izkop za gradnjo nadvišanja portalov</t>
  </si>
  <si>
    <t>Obdelava vodnega korita potoka na vstopni in izstopni strani z lomljencem položenim v drobljen material z zastičenimi fugami in izdelavo zaključnih pragov</t>
  </si>
  <si>
    <t>Izdelava podprtega (in-ali vezanega) opaža za bočne stranice temeljev in zidov za nadvišanje portalov</t>
  </si>
  <si>
    <t>Dobava in vgraditev ojačenega cementnega betona C 25/30 v pasovne temelje portalnih zidov</t>
  </si>
  <si>
    <t>Dobava in vgraditev ojačenega cementnega betona C 25/30 v stene zidov z robnim vencem za nadvišanje portalov</t>
  </si>
  <si>
    <t>Ročno ali strojno ohrapavljenje površine cementnega betona z nasekanjem ali štokanjem površina vertikalna, posamične površine 5,1 do 10,0 m2, štokanje stka med portali in pribetoniranimi zidovi</t>
  </si>
  <si>
    <t>Sanacija - injektiranje razpok v obstoječem vtočnem portalu, ki potekajo skozi celotni prerez, s cementno suspenzijo, z uporabo površinskih ali globinskih pakerjev, po načrtu in navodilih proizvajalca in projektanta, površina vertikalna, obračun po m2 nearmiranega betona portala</t>
  </si>
  <si>
    <t>Priprava in vgraditev cementne malte z dodatkom umetnih vlaken po navodilih proizvajalca, za horizontalne, poševne, vertikalne in površine nad glavo, posamične površine do 1 m2, debeline do 20 mm</t>
  </si>
  <si>
    <t>B.10.) OPORNI ZID LEVO NAD PROGO od km 509+988 do km 510+004 (OZ2-1)</t>
  </si>
  <si>
    <t>S 21 443</t>
  </si>
  <si>
    <t>S 24 114</t>
  </si>
  <si>
    <t>25 151</t>
  </si>
  <si>
    <t>N 41 240</t>
  </si>
  <si>
    <t>51 111</t>
  </si>
  <si>
    <t>S 51 311</t>
  </si>
  <si>
    <t>S 51 711</t>
  </si>
  <si>
    <t>S 51 771</t>
  </si>
  <si>
    <t>S 53 371</t>
  </si>
  <si>
    <t>S 53 372</t>
  </si>
  <si>
    <t>S 53 511</t>
  </si>
  <si>
    <t>S 53 632</t>
  </si>
  <si>
    <t>56111</t>
  </si>
  <si>
    <t>S 58 212</t>
  </si>
  <si>
    <t>S 59 843</t>
  </si>
  <si>
    <t>S 12 139</t>
  </si>
  <si>
    <t>S 54 511</t>
  </si>
  <si>
    <t>12 226</t>
  </si>
  <si>
    <t>S 42 462</t>
  </si>
  <si>
    <t>54 211</t>
  </si>
  <si>
    <t>S 54 235</t>
  </si>
  <si>
    <t>S 14 741</t>
  </si>
  <si>
    <t>Detajlni posnetek tlorisnih mer in višin obstoječih kamnitih zidov, ki bodo sanirani, zaradi detajlne prilagoditve PZI, kontrola odmikov od nove osi bližnjega tira</t>
  </si>
  <si>
    <t>Odstranitev grmovja in dreves z debli premera do 10 cm ter vej na redko porasli površini - ročno</t>
  </si>
  <si>
    <t>Začasna prestavitev oz. zavarovanje inštalacij SVTK kabelskih vodov na območju objekta, detekcija in zavarovanje vodov SVTK</t>
  </si>
  <si>
    <t xml:space="preserve">Površinski izkop plodne zemljine - 1. kategorije  - strojno z odrivom do 50 m, odriv humusa z deponiranjem za kasnejšo končno ureditev brežin na zaledju zidu </t>
  </si>
  <si>
    <t>Izkop vezljive zemljine/zrnate kamnine - 3. kategorije za gradbene jame za objekte, globine do 1 m - strojno,  izkop v zaledju zidu</t>
  </si>
  <si>
    <t>Dobava in vgraditev geotekstilije za drenažno plast po načrtu, drenažni beton loči od zaledne zemljine</t>
  </si>
  <si>
    <t>Izdelava nasipa iz zrnate zemljine - 3.kategorije iz izkopa, ureditev mulde</t>
  </si>
  <si>
    <t>Utrditev jarka s kanaletami na stik iz cementnega betona, dolžine 100 cm in notranje širine dna kanalete 30 cm, na podložni plasti iz cementnega betona C 8/10 v debelini 10 cm</t>
  </si>
  <si>
    <t>Izdelava premičnega odra višine  do  5 m (oziroma montaža, demontaža in najemnina delovnih odrov)</t>
  </si>
  <si>
    <t xml:space="preserve">Izdelava enostranskega podprtega opaža drenažnega betona visok do 1m </t>
  </si>
  <si>
    <t>Izdelava podprtega opaža robnega venca na premostitvenem, opornem in podpornem objektu, opaž robnega venca na obstoječem zidu ali novem delu zidu, vidni beton</t>
  </si>
  <si>
    <t>Izdelava dilatacij krone zidu ca 1,2m/dilatacijo</t>
  </si>
  <si>
    <t>Dobava in postavitev rebrastih žic iz visokovrednega naravno trdega jekla S500 vseh premerov do 14 mm, za enostavno ojačitev, ojačilno jeklo krone zidu in venca obstoječega zidu ter sten niš ob stebrih vozne mreže</t>
  </si>
  <si>
    <t>Dobava in vgraditev ojačenega cementnega betona C 25/30 v vezno gredo podpornih ali opornih konstrukcijah, obstojiših ali novih</t>
  </si>
  <si>
    <t>Dobava in vgraditev ojačenega cementnega betona C 25/30 v hodnike in robne vence na podpornih ali opornih konstrukcijah na obstoječem zidu ali novem zidu, vidni betoni</t>
  </si>
  <si>
    <t>Dobava in vgraditev poroznega (drenažnega) cementnega betona za zaledje kamnite zložbe povprečna debelina 0,6m</t>
  </si>
  <si>
    <t>Doplačilo za zagotovitev kvalitete cementnega betona C 25/30 za stopnjo izpostavljenosti XF2</t>
  </si>
  <si>
    <t>Sistematsko injektiranje zalednega dela zidu (kjer so kamniti bloki slabo sprijeti ali nesprijeti) s cementno injekcijsko maso, vključno s prevrtavanjem zidov in vgradnjo injekcijskih nastavkov (ca 4 kosi na m2 )</t>
  </si>
  <si>
    <t>Dobava in vgraditev ograje za pešce iz jeklenih cevnih profilov s horizontalnimi polnili višine min 100cm - lesena s kovinskim ogrodjem</t>
  </si>
  <si>
    <t xml:space="preserve">Dobava in vgradnja merilnih čepov, vključno z navezavo na veljavno nivelmansko mrežo  </t>
  </si>
  <si>
    <t xml:space="preserve">Zatesnitev dilatacijske rege s trajno elastično zmesjo za stike, dilatacijskih reg in navideznih reg </t>
  </si>
  <si>
    <t>Izvedba geodetskega opazovanja 3D pomikov zidu (4kom reperjev) in priprava delnih in končnega poročila o monitoringu (0. in  5.kontrolnih meritev v 3 letih)</t>
  </si>
  <si>
    <t>Čiščenje celotne površine obstoječega zidu z visokotlačnim vodnim curkom (150 do 200barov pritiska), s poudarkom na fugah. Odstranitev vsega raslinja in slabo sprijetih fug ročno z žičnatimi krtačami.</t>
  </si>
  <si>
    <t>Fugiranje obstoječega zidu s cementno malto MM 20Mpa, povsod, kjer so stare zapolnitve izpadle in ni predviden kateri od drugih sanacijskih ukrepov. Povprečna širina fuge 15 do 20mm, globina ca 50mm 6 do 7m1 na 1m2 zidu.</t>
  </si>
  <si>
    <t>Delno rušenje vseh vrst zidov v območju izbočenega zidu. V kolikor je izbočena le čelna stran zidu, se ta odstrani do stabilnega neizbočenega območja, za tem se zid še očisti - pripravi za ponovno pozidavo.(sanacija TIP 2A)</t>
  </si>
  <si>
    <t>Rušenje vseh vrst zidov v območju izbočenega zidu. Če je zid po celotni debelini neustrezen se ga podre v celoti, na dolžini zidu največ 5m. Dela se izvaja po kampadah. (sanacija TIP 2B) odstranitev vrha zidu deloma</t>
  </si>
  <si>
    <t xml:space="preserve">Izdelava izcednice (barbakane) iz trde plasične cevi, premera 10cm dolžine 51 do 100cm </t>
  </si>
  <si>
    <t>Ponovno zidanje s kamnitimi bloki starega zidu, v cementni malti. Uporabi se obstoječe kamnite bloke ostali materiali novi. (sanacija TIP 2A)</t>
  </si>
  <si>
    <t>Izdelava kamnite zložbe - kamen v betonu (60% kamen, 40% beton). Velikost kamna 40 - 60 cm. Kamnito zložbo izvajamo  s pomočjo bagra. Beton je vodonepropusten  (sanacija TIP 2B)</t>
  </si>
  <si>
    <t xml:space="preserve">Sistematsko injektiranje zaledja za novo pozidanimi kamnitimi bloki s cementno injekcijsko maso, vključno s prevrtavanjem zidov in vgradnjo injekcijskih nastavkov (ca 4 kosi na m2)  (sanacija TIP2A) </t>
  </si>
  <si>
    <t>Propadlo betonsko površino bo treba očistiti z vodnim curkom, kar je zajeto v splošnih postavkah, za tem pa mehansko odstraniti vse slabo sprijete dele betona.</t>
  </si>
  <si>
    <t xml:space="preserve">Nanos neskrčljive mkroarmirane reparaturne malte povprečne debeline 30mm. Za nadaljnjo zaščito betonskih površin oziroma za povečanje trajnosti betona je priporočljivo vse vidne betonske površine premazati z zaščitnim akrilnim premazom. </t>
  </si>
  <si>
    <t>Ročna ali strojna odstranitev rastlinja iz površin zidov in znotraj zaraščenih barbakan (kar ni zajeto v sanaciji TIP1)</t>
  </si>
  <si>
    <t xml:space="preserve"> m2</t>
  </si>
  <si>
    <t>A. SKUPNO</t>
  </si>
  <si>
    <t>2 ZEMELJSKA DELA IN TEMELJENJE</t>
  </si>
  <si>
    <t>5.6 INJEKTIRANJE</t>
  </si>
  <si>
    <t>B. SANACIJA TIP 1 - FUGE</t>
  </si>
  <si>
    <t>1.2 ČIŠČENJE TERENA za sanacijo TIP 1</t>
  </si>
  <si>
    <t>5.4 ZIDARSKA DELA za sanacijo TIP 1</t>
  </si>
  <si>
    <t>C. SANACIJA TIP 2 - IZBOČEN ZID</t>
  </si>
  <si>
    <t>1.2 ČIŠČENJE TERENA za sanacijo TIP 2</t>
  </si>
  <si>
    <t>5.4 ZIDARSKA DELA za sanacijo TIP 2</t>
  </si>
  <si>
    <t>5.6 INJEKTIRANJE za sanacijo TIP 2A</t>
  </si>
  <si>
    <t>F. SANACIJA TIP 7 - ODSTRANJEVANJE RASTLINJA</t>
  </si>
  <si>
    <t>1.4 PREDHODNA DELA ZA POPRAVILO OBJEKTOV za sanacijo TIP 7</t>
  </si>
  <si>
    <t>B.11.) NOV OPORNI ZID od km 509+155 do km 509+395 (OZ2-2)</t>
  </si>
  <si>
    <t>S 11 322</t>
  </si>
  <si>
    <t>S 25 282</t>
  </si>
  <si>
    <t>S 42 463</t>
  </si>
  <si>
    <t>S 53 766</t>
  </si>
  <si>
    <t>S 56 131</t>
  </si>
  <si>
    <t>S 56 512</t>
  </si>
  <si>
    <t>Določitev in preverjanje položajev, višin in smeri pri gradnji objekta s površino nad 200 do 500 m2, prenos geometrije zidu iz projekta na gradbišče</t>
  </si>
  <si>
    <t>Površinski izkop plodne zemljine - 1. kategorije  - strojno z odrivom do 50 m, odriv humusa z deponiranjem za kasnejšo končno ureditev brežin na zaledju zidu (pri novem zidu upoštevano območje zidu in zaledja zidu)</t>
  </si>
  <si>
    <t>Izkop vezljive zemljine/zrnate kamnine - 3. kategorije za gradbene jame za objekte, globine nad 2,1 do 4,0 m - strojno, planiranje dna ročno,  izkop v zaledju porušenih zidov za vgradnjo novega zidu  (pri novem zidu upoštevano območje zidu in zaledja zidu)</t>
  </si>
  <si>
    <t>Ureditev planuma temeljnih tal slabo nosilne zemljine - 2. kategorije, planum temelja zidu in raztežilne konzole venca</t>
  </si>
  <si>
    <t>Dobava in vgraditev geotekstilije za drenažno plast po načrtu, drenažni sloj ob zasutih vertikalnih površinah zidu</t>
  </si>
  <si>
    <t>Izdelava nasipa iz zrnate zemljine - 3.kategorije iz izkopa</t>
  </si>
  <si>
    <t>Utrditev jarka s kanaletami na stik iz cementnega betona, dolžine 100 cm in notranje širine dna kanalete 40 cm, na podložni plasti iz cementnega betona C 8/10 v debelini 10 cm</t>
  </si>
  <si>
    <t>Izdelava izcednice (barbakane) iz trde plasične cevi, premera 10cm dolžine nad 100cm  (180cm)</t>
  </si>
  <si>
    <t>Izdelava izcednice (barbakane) iz trde plasične cevi, premera 10cm dolžine nad 100cm  (220cm)</t>
  </si>
  <si>
    <t>Izdelava podprtega opaža za ravne temelje, opaž temeljev zidu in raztežilne konzole venca</t>
  </si>
  <si>
    <t>Izdelava enostranskega podprtega opaža drenažnega betona visok nad 2,1m do 4m</t>
  </si>
  <si>
    <t>Izdelava podprtega opaža robnega venca na premostitvenem, opornem in podpornem objektu,opaž venca na obstoječem zidu</t>
  </si>
  <si>
    <t>Izdelava vertikalnih dilatacij višine do 5m  (11kos)</t>
  </si>
  <si>
    <t>Dobava in vgraditev ojačenega cementnega betona C 25/30 v hodnike in robne vence na premostitvenih objektih in podpornih ali opornih konstrukcijah, vencev na obstoječem zidu ali novem</t>
  </si>
  <si>
    <t>Dobava in vgraditev poroznega (drenažnega) cementnega betona za zaledje kamnite zložbe povprečna debelina 0,5m</t>
  </si>
  <si>
    <t xml:space="preserve"> Izdelava kamnite zložbe - kamen v betonu (60% kamen, 40% beton). Velikost kamna 50 - 100 cm. Kamnito zložbo izvajamo  s pomočjo bagra. Beton je vodonepropusten  </t>
  </si>
  <si>
    <t>Dobava in vgraditev ograje za pešce iz jeklenih cevnih profilov(cinkana površina ali nerjavna izvedba) s horizontalnimi polnili višine min 100cm</t>
  </si>
  <si>
    <t>Dobava in vgradnja merilnih čepov, vključno z navezavo na veljavno nivelmansko mrežo  (po 2 /dilatacijo in začetek ter konec zidu)</t>
  </si>
  <si>
    <t>Izkop vezljive zemljine/zrnate kamnine - 3. kategorije za gradbene jame za objekte, globine do 1 m - strojno,  izkop za temelje zidu</t>
  </si>
  <si>
    <t>Rušenje vseh vrst zidov v območju izbočenega zidu. Če je zid po celotni debelini neustrezen se ga podre v celoti, na dolžini zidu največ 5m. Dela se izvaja po kampadah. (sanacija TIP 2B)</t>
  </si>
  <si>
    <t>B.12.) OPORNI ZID LEVO NAD PROGO od km 509+860 do km 509+903  (OZ2-4)</t>
  </si>
  <si>
    <t>B.13.) PODPORNI ZID LEVO POD PROGO od km 509+000 do km 509+100  (PZ2-3)</t>
  </si>
  <si>
    <t>C.) ELEKTRIČNE INŠTALACIJE IN ELEKTRIČNA OPREMA</t>
  </si>
  <si>
    <t>C.1.) VOZNA MREŽA</t>
  </si>
  <si>
    <t>1.1.1</t>
  </si>
  <si>
    <t>1.2.1</t>
  </si>
  <si>
    <t>1.2.2</t>
  </si>
  <si>
    <t>1.2.3</t>
  </si>
  <si>
    <t>1.2.4</t>
  </si>
  <si>
    <t>1.3.1</t>
  </si>
  <si>
    <t>1.3.2</t>
  </si>
  <si>
    <t>1.3.3</t>
  </si>
  <si>
    <t>1.3.4</t>
  </si>
  <si>
    <t>1.3.5</t>
  </si>
  <si>
    <t>1.3.6</t>
  </si>
  <si>
    <t>1.3.7</t>
  </si>
  <si>
    <t>1.3.8</t>
  </si>
  <si>
    <t>1.3.9</t>
  </si>
  <si>
    <t>1.3.10</t>
  </si>
  <si>
    <t>1.4.1</t>
  </si>
  <si>
    <t>1.4.2</t>
  </si>
  <si>
    <t>1.5.1</t>
  </si>
  <si>
    <t>1.6.1</t>
  </si>
  <si>
    <t>1.7.1</t>
  </si>
  <si>
    <t>2.1.1</t>
  </si>
  <si>
    <t>2.1.2</t>
  </si>
  <si>
    <t>2.1.3</t>
  </si>
  <si>
    <t>2.1.4</t>
  </si>
  <si>
    <t>2.1.5</t>
  </si>
  <si>
    <t>2.2.1</t>
  </si>
  <si>
    <t>2.2.2</t>
  </si>
  <si>
    <t>2.2.3</t>
  </si>
  <si>
    <t>2.2.4</t>
  </si>
  <si>
    <t>2.2.5</t>
  </si>
  <si>
    <t>2.3.1</t>
  </si>
  <si>
    <t>2.3.2</t>
  </si>
  <si>
    <t>2.3.3</t>
  </si>
  <si>
    <t>2.3.4</t>
  </si>
  <si>
    <t>2.3.5</t>
  </si>
  <si>
    <t>2.3.6</t>
  </si>
  <si>
    <t>2.3.7</t>
  </si>
  <si>
    <t>2.4.1</t>
  </si>
  <si>
    <t>2.4.2</t>
  </si>
  <si>
    <t>2.5.1</t>
  </si>
  <si>
    <t>2.5.2</t>
  </si>
  <si>
    <t>2.5.3</t>
  </si>
  <si>
    <t>2.5.4</t>
  </si>
  <si>
    <t>2.5.5</t>
  </si>
  <si>
    <t>2.5.6</t>
  </si>
  <si>
    <t>2.5.7</t>
  </si>
  <si>
    <t>2.5.8</t>
  </si>
  <si>
    <t>2.5.9</t>
  </si>
  <si>
    <t>2.5.10</t>
  </si>
  <si>
    <t>2.5.11</t>
  </si>
  <si>
    <t>2.5.12</t>
  </si>
  <si>
    <t>2.5.13</t>
  </si>
  <si>
    <t>2.5.14</t>
  </si>
  <si>
    <t>2.5.15</t>
  </si>
  <si>
    <t>2.6.1</t>
  </si>
  <si>
    <t>2.6.2</t>
  </si>
  <si>
    <t>2.6.3</t>
  </si>
  <si>
    <t>2.6.4</t>
  </si>
  <si>
    <t>2.6.5</t>
  </si>
  <si>
    <t>2.7.1</t>
  </si>
  <si>
    <t>2.7.2</t>
  </si>
  <si>
    <t>2.7.3</t>
  </si>
  <si>
    <t>2.7.4</t>
  </si>
  <si>
    <t>2.7.5</t>
  </si>
  <si>
    <t>2.7.6</t>
  </si>
  <si>
    <t>2.7.7</t>
  </si>
  <si>
    <t>2.7.8</t>
  </si>
  <si>
    <t>2.7.9</t>
  </si>
  <si>
    <t>2.7.10</t>
  </si>
  <si>
    <t>2.7.11</t>
  </si>
  <si>
    <t>2.7.12</t>
  </si>
  <si>
    <t>2.7.13</t>
  </si>
  <si>
    <t>2.7.14</t>
  </si>
  <si>
    <t>2.7.15</t>
  </si>
  <si>
    <t>2.7.16</t>
  </si>
  <si>
    <t>2.7.17</t>
  </si>
  <si>
    <t>2.7.18</t>
  </si>
  <si>
    <t>2.7.19</t>
  </si>
  <si>
    <t>2.7.20</t>
  </si>
  <si>
    <t>2.7.21</t>
  </si>
  <si>
    <t>2.8.1</t>
  </si>
  <si>
    <t>3.1.1</t>
  </si>
  <si>
    <t>3.1.2</t>
  </si>
  <si>
    <t>3.1.3</t>
  </si>
  <si>
    <t>3.1.4</t>
  </si>
  <si>
    <t>3.2.1</t>
  </si>
  <si>
    <t>3.2.2</t>
  </si>
  <si>
    <t>3.2.3</t>
  </si>
  <si>
    <t>3.2.4</t>
  </si>
  <si>
    <t>3.2.5</t>
  </si>
  <si>
    <t>3.2.6</t>
  </si>
  <si>
    <t>3.2.7</t>
  </si>
  <si>
    <t>3.2.8</t>
  </si>
  <si>
    <t>3.2.9</t>
  </si>
  <si>
    <t>3.2.10</t>
  </si>
  <si>
    <t>3.3.1</t>
  </si>
  <si>
    <t>3.3.2</t>
  </si>
  <si>
    <t>3.4.1</t>
  </si>
  <si>
    <t>3.4.2</t>
  </si>
  <si>
    <t>3.4.3</t>
  </si>
  <si>
    <t>3.4.4</t>
  </si>
  <si>
    <t>3.4.5</t>
  </si>
  <si>
    <t>3.4.6</t>
  </si>
  <si>
    <t>3.4.7</t>
  </si>
  <si>
    <t>3.4.8</t>
  </si>
  <si>
    <t>3.4.9</t>
  </si>
  <si>
    <t>3.4.10</t>
  </si>
  <si>
    <t>3.4.11</t>
  </si>
  <si>
    <t>3.4.12</t>
  </si>
  <si>
    <t>3.4.13</t>
  </si>
  <si>
    <t>3.5.1</t>
  </si>
  <si>
    <t>3.5.2</t>
  </si>
  <si>
    <t>3.5.3</t>
  </si>
  <si>
    <t>3.6.1</t>
  </si>
  <si>
    <t>3.6.2</t>
  </si>
  <si>
    <t>3.6.3</t>
  </si>
  <si>
    <t>3.6.4</t>
  </si>
  <si>
    <t>3.6.5</t>
  </si>
  <si>
    <t>3.6.6</t>
  </si>
  <si>
    <t>4.1</t>
  </si>
  <si>
    <t>4.2</t>
  </si>
  <si>
    <t>4.3</t>
  </si>
  <si>
    <t>2.5.0</t>
  </si>
  <si>
    <t>2.5.16</t>
  </si>
  <si>
    <t>2.5.17</t>
  </si>
  <si>
    <t>2.5.18</t>
  </si>
  <si>
    <t>2.5.19</t>
  </si>
  <si>
    <t>2.5.20</t>
  </si>
  <si>
    <t>2.5.21</t>
  </si>
  <si>
    <t>2.5.22</t>
  </si>
  <si>
    <t>2.5.23</t>
  </si>
  <si>
    <t>2.5.24</t>
  </si>
  <si>
    <t>2.5.25</t>
  </si>
  <si>
    <t>2.5.26</t>
  </si>
  <si>
    <t>2.5.27</t>
  </si>
  <si>
    <t>1.1 Temelji drogov M46vp</t>
  </si>
  <si>
    <t>Izdelava armiranobetonskega temelja droga  tip M46vp, ki se bo namestil v tirni krivini, predvidena nosilnost tal  je 400 kN/m2  in način vkopa B, glede na novi "Katalog temeljev stebrov  vozne mreže" (SŽ-Projektivno podjetje, 2007) po katalogu določene dimenzije temelja so 90x90x140(190) cm): Pozicija obsega zavarovanje gramozne grede, odmetavanje tolčenca, izkop za temelj v materialu III.-IV. kategorije, odvoz odvečnega materiala na deponijo, začasno zavarovanje izkopanih  jam, izdelavo in postavitev opaža za del temelja, ki gleda izven terena ter armature in vlitje temelja z betonom marke C 25/30 (MB 30), finalno obdelavo površine temelja, ki gleda  izven terena in postavitev (privijačenje) droga na temelj,  vključno z namestitvijo izolacijskih tulcev na vijake in spodnjih izolacijskih podložk (zgornje izolacijske podloške se v tej fazi ne nameščajo). Dimenzije temelja  in  armature so, glede na zgornje podatke, razvidne iz navedenega kataloga (temelj droga  št.244).</t>
  </si>
  <si>
    <t>1.2 Temelji drogov M110kvp</t>
  </si>
  <si>
    <t>Izdelava armiranobetonskega temelja droga  tip M110kvp, ki se bo namestil v tirni krivini, predvidena nosilnost tal  je 400 kN/m2  in način vkopa A, glede na novi "Katalog temeljev stebrov  vozne mreže" (SŽ-Projektivno podjetje, 2007) po katalogu določene dimenzije temelja so 130x130x170(220) cm): Pozicija obsega zavarovanje gramozne grede, odmetavanje tolčenca, izkop za temelj v materialu III.-IV. kategorije, odvoz odvečnega materiala na deponijo, začasno zavarovanje izkopanih  jam, izdelavo in postavitev opaža za del temelja, ki gleda izven terena ter armature in vlitje temelja z betonom marke C 25/30 (MB 30), finalno obdelavo površine temelja, ki gleda  izven terena in postavitev (privijačenje) droga na temelj, vključno z namestitvijo izolacijskih tulcev na vijake in spodnjih izolacijskih podložk (zgornje izolacijske podloške se v tej fazi ne nameščajo). Dimenzije temelja in armature so, glede na zgornje  podatke, razvidne iz navedenega kataloga (temelji drogov št. 1, 2, 3,4).</t>
  </si>
  <si>
    <t>Isto kot pozicija 1.2.1, le  način vkopa temelja B zato dimenzije temelja 110x110x160 (210) cm (temelja drogov št.135, 39B).</t>
  </si>
  <si>
    <t>Isto kot pozicija 1.2.1, le  namestitev droga  v tirni premi zato dimenzije temelja 100x100x 150(200) cm (temelja drogov št. 97, 99).</t>
  </si>
  <si>
    <t>Isto kot pozicija 1.2.3, le  nosilnost tal 300  kN/m2  zato so dimenzije temelja 90x90x 160(210) cm (temelja drogov št. 98, 100).</t>
  </si>
  <si>
    <t>1.3 Temelji drogov M110vp</t>
  </si>
  <si>
    <t>Izdelava armiranobetonskega temelja droga  tip M110kvp, ki se bo namestil v tirni krivini, predvidena nosilnost tal  je 400 kN/m2  in način vkopa A, glede na novi "Katalog temeljev stebrov  vozne mreže" (SŽ-Projektivno podjetje, 2007) po katalogu določene dimenzije temelja so 130x130x170(220) cm): Pozicija obsega zavarovanje gramozne grede, odmetavanje tolčenca, izkop za temelj v materialu III.-IV. kategorije, odvoz odvečnega materiala na deponijo, začasno zavarovanje izkopanih  jam, izdelavo in postavitev opaža za del temelja, ki gleda izven terena ter armature in vlitje temelja z betonom marke C 25/30 (MB 30), finalno obdelavo površine temelja, ki gleda  izven terena in postavitev (privijačenje) droga na temelj, vključno z namestitvijo izolacijskih tulcev na vijake in spodnjih izolacijskih podložk (zgornje izolacijske podloške se v tej fazi ne nameščajo). Dimenzije temelja in armature so, glede na zgornje  podatke, razvidne iz navedenega kataloga (temelji drogov št. 57, 59, 61, 63, 67, 69, 71, 73, 74, 75, 76, 77, 78, 79, 80, 84).</t>
  </si>
  <si>
    <t>Isto kot pozicija 1.3.1, le  način vkopa temelja B zato dimenzije temelja 110x110x160(210)  cm (temelji drogov št. 5, 7, 9, 11 ,13, 15, 25,  26, 27, 28, 39, 41, 43, 45, 47, 49, 51, 53,  55, 65, 70, 72, 81, 82, 83).</t>
  </si>
  <si>
    <t>Isto kot pozicija 1.3.1, le  namestitev droga  v tirni premi zato dimenzije temelja 100x100x 150(200) cm (temelji drogov št. 86, 89,  91).</t>
  </si>
  <si>
    <t>Isto kot pozicija 1.3.3, le  način vkopa temelja B zato dimenzije temelja 90x90x 140(190) cm (temelji drogov št. 17, 19, 20, 21, 22, 23, 85, 87, 88, 90, 93,95).</t>
  </si>
  <si>
    <t>Isto kot pozicija 1.2.3, le  nosilnost tal 300  kN/m2  zato so dimenzije temelja 90x90x 160(210) cm (temelji drogov št. 92, 94 96).</t>
  </si>
  <si>
    <t>Isto kot pozicija 1.3.5, le  način vkopa temelja B zato dimenzije temelja 130x130x 160(210) cm (temelji drogov št. 6, 8, 10, 12, 14, 16, 40)</t>
  </si>
  <si>
    <t>Isto kot pozicija 1.3.1, le način vkopa B in  temelj, ki se izdela na območju perona, zato  se temelj poviša (podaljša) tako, da bo njegov gornji rob poravnan s površino perona, zato so dimenzije temelje110x110x160(280) cm  (temelja drogov št. 35, 37).</t>
  </si>
  <si>
    <t>Isto kot pozicija 1.3.7, le  namestitev droga  v tirni premi zato dimenzije temelja 90x90x 140(260) cm (temelji drogov št. 29, 31, 33.)</t>
  </si>
  <si>
    <t>Isto kot pozicija 1.3.8, le  nosilnost tal 300  kN/m2  zato so dimenzije temelja 90x90x 160(280) cm (temelji drogov št. 30, 32, 34).</t>
  </si>
  <si>
    <t>Isto kot pozicija 1.3.7, le  nosilnost tal 300  kN/m2  zato so dimenzije temelja 130x130x 160(280) cm (temelja drogov št. 36, 38).</t>
  </si>
  <si>
    <t>1.4 Temelji drogov M135vp</t>
  </si>
  <si>
    <t>Izdelava armiranobetonskega temelja droga tip  M135vp, predvidena nosilnost tal  je 400 kN/m2  in način vkopa A, glede na novi "Katalog temeljev  stebrov vozne mreže" (SŽ-Projektivno podjetje,  2007), po katalogu določene dimenzije temelja so 130x130x170(220) cm): Pozicija obsega zavarovanje gramozne grede, odmetavanje tolčenca, izkop za temelj v materialu III.-IV. kategorije, odvoz odvečnega materiala na deponijo, začasno zavarovanje izkopanih  jam, izdelavo in postavitev opaža za del temelja, ki gleda izven terena ter armature in vlitje temelja z betonom marke C 25/30 (MB 30), finalno obdelavo površine temelja, ki gleda  izven terena in postavitev (privijačenje) droga na temelj, vključno z namestitvijo izolacijskih tulcev na vijake in spodnjih izolacijskih podložk (zgornje izolacijske podloške se v tej fazi ne nameščajo). Dimenzije temelja in armature so, glede na zgornje  podatke, razvidne iz navedenega kataloga (temelji drogov št. 18, 42, 44, 46, 48, 50, 52, 54, 56, 58, 60, 62, 64, 66, 68).</t>
  </si>
  <si>
    <t>Isto kot pozicija 1.4.1, le  nosilnost tal 400  kN/m2  zato so dimenzije temelja 130x130x 150(200) cm (temelj droga št. 24).</t>
  </si>
  <si>
    <t>1.5 Temelji enojnih sider</t>
  </si>
  <si>
    <t>Izdelava armiranobetonskaga temelja enojnega sidra Tse: Pozicija obsega zavarovanje gramozne grede, odmetavanje tolčenca,  izkop za temelj v materialu III.-IV kategorije, odvoz odvečnega materiala na deponijo, začasno zavarovanje izkopanih jam, izdelavo in postavitev opaža, izdelavo in namestitev armature in sidrne zanke in  vlitje temelja z betonom marke C 25/30 (MB 30),  ter finalno obdelavo površine temelja, ki  gleda izven terena. Dimenzije temelja in  armature so razvidne iz že omenjenega kataloga.</t>
  </si>
  <si>
    <t>1.6 Temelji dvojnih sider</t>
  </si>
  <si>
    <t xml:space="preserve">Izdelava armiranobetonskega temelja  dvojnega sidra Tsd: Pozicija obsega zavarovanje gramozne grede, odmetavanje tolčenca,  izkop za temelj v materialu III.-IV kategorije, odvoz odvečnega materiala na deponijo, začasno zavarovanje izkopanih jam, izdelavo in postavitev opaža, izdelavo in namestitev armature in sidrnih zank in vlitje  temelja z betonom marke C 25/30 (MB 30),  ter finalno obdelavo površine temelja, ki  gleda izven terena. Dimenzije temelja in  armature so razvidne iz že omenjenega kataloga. </t>
  </si>
  <si>
    <t>1.7 Ostala gradbena dela</t>
  </si>
  <si>
    <t>2 MONTAŽNA DELA</t>
  </si>
  <si>
    <t>2.1 Dobava in postavitev drogov</t>
  </si>
  <si>
    <t>M46-vp.</t>
  </si>
  <si>
    <t>M110k-vp.</t>
  </si>
  <si>
    <t>M110-vp.</t>
  </si>
  <si>
    <t>M135-vp.</t>
  </si>
  <si>
    <t>Končna regulacija drogov po vertikali po obremenitvi le teh.</t>
  </si>
  <si>
    <t xml:space="preserve">2.2 Dobava in namestitev nosilcev, nosilne in poligonacijske opreme vodov </t>
  </si>
  <si>
    <t>Nosilec enega voznega voda nad enim tirom.</t>
  </si>
  <si>
    <t>Dva nosilca voznega voda nameščena na istem drogu, eden poleg drugega.</t>
  </si>
  <si>
    <t>Dva nosilca voznega voda  nameščena na istem drogu eden nad drugim.</t>
  </si>
  <si>
    <t>Namestitev konzole L-4738 za pritrditev električnih vezi s silikonskimi izolatorji.</t>
  </si>
  <si>
    <t>Zatezna pomožna poligonacija voznega voda 170 mm2 preko enega tira.</t>
  </si>
  <si>
    <t>2.3. Zatezna oprema vodov</t>
  </si>
  <si>
    <t>Zatezna oprema VV 320 mm2 s  škripčevjem 1:5 v polnokompenzirani izvedbi (zatezne naprave nosilne vrvi in kontaktnih vodnikov nameščene na drogu ena pod drugo).</t>
  </si>
  <si>
    <t>Zatezna oprema VM 170 mm2 s škripčevjem 1:5 v polno- kompenzirani izvedbi.</t>
  </si>
  <si>
    <t>Čvrsto vpetje VV 320 mm2.</t>
  </si>
  <si>
    <t>Čvrsto vpetje VV 170 mm2.</t>
  </si>
  <si>
    <t>Čvrsta točka polnokompenziranega  voznega voda 320 mm2 kompletno.</t>
  </si>
  <si>
    <t>Čvrsta točka polnokompenziranega  voznega voda 320 mm2 izvedena s enostranskim križanjem vrvi čvrste točke preko tira kompletno.</t>
  </si>
  <si>
    <t>Čvrsta točka polnokompenziranega  voznega voda 170 mm2 kompletno.</t>
  </si>
  <si>
    <t>2.4 Dobava opreme in izvedba sidranja drogov</t>
  </si>
  <si>
    <t>Sidranje droga z enojnim sidrom (izolirni člen).</t>
  </si>
  <si>
    <t>Sidranje droga z dvojnim  sidrom (izolirni člen).</t>
  </si>
  <si>
    <t>2.5 Dobava in namestitev vodov</t>
  </si>
  <si>
    <t>Dobava in namestitev voznega voda , 320 mm2 z obešalkami in električnimi vezmi v polnokompenzirani izvedbi.</t>
  </si>
  <si>
    <t>Dobava in namestitev polnokompen- ziranega voznega voda 170 mm2 komplet.</t>
  </si>
  <si>
    <t>Namestitev regulacijskih sponk v obešalke VV v krivinah z polmiri pod 300 m (sponke se namestijo v dve obešalki na vsaki strani nosilca VV) v razpetinah nad kretnicami in  v razpetinah medzateznih polj in ločišč  voznega voda in izvedba fine regulacije  obešalke.</t>
  </si>
  <si>
    <t>Izvedba električnih vezi (2x150 mm2) stikala na  vozni  vod preseka 320 mm2 po konzoli preko enega tira.</t>
  </si>
  <si>
    <t>Izvedba električnih vezi (1x150 mm2) stikala na  vozni  vod preseka 170 mm2 po konzoli preko enega tira.</t>
  </si>
  <si>
    <t>Izvedba električnih vezi stikala (1x150 mm2) na  prečno vez preseka 1 x 150 mm2.</t>
  </si>
  <si>
    <t xml:space="preserve">Izvedba električne vezi (1x150 mm2) med prečno vezjo 1x150 mm2 in VV 320 mm2 </t>
  </si>
  <si>
    <t>Prečna vez 1 x 150 mm2  preko dveh tirov (l=16m).</t>
  </si>
  <si>
    <t>Izvedba kretnice v voznih vodih.</t>
  </si>
  <si>
    <t xml:space="preserve">Tokovna vez v medzateznem  polju VV 320 mm2. </t>
  </si>
  <si>
    <t>Ločitev voznega voda 320 mm2 z vgradnjo izolatorjev.</t>
  </si>
  <si>
    <t>Ločitev jeklene vrvi čvrste točke 70 mm2 z vgradnjo izolatorjev.</t>
  </si>
  <si>
    <t>Ločitev voznega voda 170 mm2 z  vgraditvijo ločilca.</t>
  </si>
  <si>
    <t>Natančen pregled lege voznih vodov (poligonacije)  nad novimi tiri in smerna ter višinska regulacija  le teh po vsaki od treh predvidenih regulacij tirov  (trojna dolžina novih in reguliranih tirov).</t>
  </si>
  <si>
    <t xml:space="preserve">Meritve temeljnih geometrijskih lastnosti voznih vodov (višina in gradient pri spremembah le te,  poligonacija, varnostne razdalje na objektih, lega nosilcev VV glede na temperaturo okolice, lega uteži ali vzmeti zateznih naprav glede na temperaturo okolice). </t>
  </si>
  <si>
    <t>2.6 Dobava in namestitev opreme povratnega voda</t>
  </si>
  <si>
    <t>Izvedba električnih vezi na novi kretnici (vlito srce 4 x 120 mm2 izol.) na glavnem tiru.</t>
  </si>
  <si>
    <t xml:space="preserve">Zaščitna vez med vsemi tirnicami dvotirne proge izvedena z jekleno pocinkano izolirano vrvjo 70 mm2. </t>
  </si>
  <si>
    <t xml:space="preserve">Zaščitna vez med vsemi tirnicami treh postajnih tirov izvedena z jekleno pocinkano izolirano vrvjo 70 mm2. </t>
  </si>
  <si>
    <t>Zaščitna vez med vsemi tirnicami treh postajnih tirov izvedena z jekleno pocinkano izolirano vrvjo 70 mm2, vključno polaganje cevi pod  otočnim peronom pred njegovo izdelavo.</t>
  </si>
  <si>
    <t>Bakrena tirna vezica 50 mm2 privarjena na tirnico.</t>
  </si>
  <si>
    <t>2.7 Dobava in namestitev zaščitne in opozorilne opreme</t>
  </si>
  <si>
    <t>Dobava in namestitev ozemljitvene aluminijaste vrvi Al 1 x 150 mm2  kompletno s pritrdilno opremo.</t>
  </si>
  <si>
    <t>Vpetje ozemljitvene aluminijaste vrvi  Al 1 x 150 mm2  na drogu.</t>
  </si>
  <si>
    <t>Vpetje obstoječe jeklene ozemljilne vrvi  1x70 mm2  na drogu.</t>
  </si>
  <si>
    <t>Ločitev ozemljilne vrvi 70 mm2 z vgradnjo izolatorja.</t>
  </si>
  <si>
    <t>Dobava in namestitev tiristorske  naprave za zemljostično zaščito.</t>
  </si>
  <si>
    <t>Dobava in namestitev tiristorske  naprave za kontrolo povratnega voda.</t>
  </si>
  <si>
    <t>Določitev mikrolokacije ozemljil.</t>
  </si>
  <si>
    <t xml:space="preserve">Izvedba paličnega ozemljila z vrtanjem in vstavljanjem cevi f 51/47 mm, dolžine 3 m iz nerjavnega jekla v kvaliteti A4, v izvrtino,  kompletno z objemko za priključek ozemljilne vrvi. </t>
  </si>
  <si>
    <t>Izdelava armiranobetonskega kabelskega jaška  svetlih mer 362x312x300 mm z litoželeznim  pokrovom za cevno ozemljilo nameščeno  na peronu, vključno vgradnja alkaten cevi  f 50 mm med jaškom in drogom vozne  mreže (dolžina do 3 m).</t>
  </si>
  <si>
    <t>Izdelava kabelskega jaška iz betonske cevi premera 30 cm in dolžine 50 cm z tipskim betonskim pokrovom za cevno ozemljilo  nameščeno na utrjeni površini, ali premikalni stezi, vključno vgradnja rebraste plastične cevi premera 29 mm med jaškom in drogom vozne mreže (dolžina do 2 m).</t>
  </si>
  <si>
    <t>Povezava kovinskih objektov med seboj ali  na drog vozne mreže z izolirano jekleno  pocinkano vrvjo 70 mm2, do oddaljenosti  5 m.</t>
  </si>
  <si>
    <t>Povezava kovinskih objektov na drog vozne mreže z izolirano jekleno pocinkano  vrvjo 70 mm2 , do oddaljenosti 10 m</t>
  </si>
  <si>
    <t>Povezava kovinskih objektov na drog vozne mreže z izolirano jekleno pocinkano  vrvjo 70 mm2 , do oddaljenosti 20 m</t>
  </si>
  <si>
    <t xml:space="preserve">Zaščitna vez droga na tirnico z jekleno pocinkano izolirano vrvjo 70 mm2. </t>
  </si>
  <si>
    <t xml:space="preserve">Zaščitna vez kovinskih objektov  z jekleno pocinkano izolirano  vrvjo 70 mm2 na tirnico. </t>
  </si>
  <si>
    <t>Povezava dveh zaščitnih tiristorskih naprav na drogu med seboj z izolirano bakreno vrvjo 120 mm2</t>
  </si>
  <si>
    <t>Povezava zaščitnih tiristorskih naprav na  drogu z dvojno izolirano bakreno vrvjo 120  mm2 na obe tirnici</t>
  </si>
  <si>
    <t xml:space="preserve">Povezava med drogom vozne mreže in ozemljilom z neizolirano pocinkano jekleno vrvjo 70 mm2  </t>
  </si>
  <si>
    <t>Varjenje ozemljilnih ploščic na  kovinske objekte.</t>
  </si>
  <si>
    <t>Izvedba električnih meritev ozemljil, upornosti  med kratkostično zaščitno vrvjo in povratnim vodom, odstranitev vseh galvanskih povezav med njima in  kontrola tiristorskih naprav.</t>
  </si>
  <si>
    <t>Signalni znak za obeleževanje ločišča.</t>
  </si>
  <si>
    <t>2.8 Dobava in namestitev stikal</t>
  </si>
  <si>
    <t>Dobava in namestitev konzole ločilnega odklopnika, ločilnega odklopnika (3kV),  pritrdilnih elementov elektromotornega pogona, elektromotornega pogona s pogonskim vzvodjem ter zaščitnih cevi za kable na LS drogu vozne mreže.</t>
  </si>
  <si>
    <t>3 DEMONTAŽNA DELA</t>
  </si>
  <si>
    <t>3.1 Demontaža drogov</t>
  </si>
  <si>
    <t>M110k</t>
  </si>
  <si>
    <t>M135</t>
  </si>
  <si>
    <t>M34</t>
  </si>
  <si>
    <t>3.2 Demontaža nosilcev in druge opreme voznih vodov</t>
  </si>
  <si>
    <t>Nosilec dveh voznih vodov nad enim tirom.</t>
  </si>
  <si>
    <t>Nosilec dveh voznih vodov nad dvema tiroma.</t>
  </si>
  <si>
    <t>Nosilec treh voznih vodov nad dvema tiroma.</t>
  </si>
  <si>
    <t>Nosilec enega voznega voda nad dvema tiroma.</t>
  </si>
  <si>
    <t>Zatezna oprema VM 320 mm2   v polkompenzirani izvedbi.</t>
  </si>
  <si>
    <t>Zatezna oprema VM 170 mm2   v polkompenzirani izvedbi.</t>
  </si>
  <si>
    <t>Čvrsta točka polkompenziranega voznega voda 170 mm2.</t>
  </si>
  <si>
    <t>Čvrsta točka polkompenziranega voznega voda 320 mm2.</t>
  </si>
  <si>
    <t>3.3 Demontaža sider drogov</t>
  </si>
  <si>
    <t>Enojno sidro.</t>
  </si>
  <si>
    <t>Dvojno sidro.</t>
  </si>
  <si>
    <t>3.4 Demontaža vodov</t>
  </si>
  <si>
    <t>Demontaža voznega voda 320 mm2.</t>
  </si>
  <si>
    <t>Demontaža polkompenziranega voznega voda 170 mm2.</t>
  </si>
  <si>
    <t>Demontaža prečne vezi 2 x 95 mm2   preko dveh tirov.</t>
  </si>
  <si>
    <t>Demontaža vezi prečna vez ali napajalni vod-stikalo.</t>
  </si>
  <si>
    <t>Demontaža vezi prečna vez vozni vod.</t>
  </si>
  <si>
    <t>Demontaža električnih vezi stikala na vozni   vod po konzoli preko enega tira.</t>
  </si>
  <si>
    <t>Demontaža električnih vezi stikala na vozni   vod po konzoli preko dveh tirov.</t>
  </si>
  <si>
    <t>Demontaža vezi na kretnici.</t>
  </si>
  <si>
    <t>Demontaža ločilca iz voznega voda 170 mm2.</t>
  </si>
  <si>
    <t>Demontaža izolatorjev iz voznega voda 320 mm2.</t>
  </si>
  <si>
    <t>Demontaža tokovne vezi v medzateznem  polju VV 320 mm2.</t>
  </si>
  <si>
    <t>Demontaža stikala, elektromotornega pogona in pripadajoče pritrdilne opreme.</t>
  </si>
  <si>
    <t>Demontaža stikala,ročnega pogona in pripadajoče pritrdilne opreme.</t>
  </si>
  <si>
    <t>3.5 Demontaža opreme povratnega voda</t>
  </si>
  <si>
    <t xml:space="preserve">Zaščitna vez med neizoliranimi tirnicami dveh postajnih tirov izvedena z jekleno pocinkano izolirano vrvjo 70 mm2. </t>
  </si>
  <si>
    <t xml:space="preserve">Zaščitna vez med neizoliranimi tirnicami treh postajnih tirov izvedena z jekleno pocinkano izolirano vrvjo 70 mm2. </t>
  </si>
  <si>
    <t xml:space="preserve">Demontaža električnih vezi na  kretnici (povratni vod). </t>
  </si>
  <si>
    <t>3.6 Demontaža zaščitne in opozorilne opreme</t>
  </si>
  <si>
    <t>Jeklena pocinkana vrv nameščena vzdolž drogov.</t>
  </si>
  <si>
    <t>Zaščitna vez droga na tirnico.</t>
  </si>
  <si>
    <t>Zaščitna vez kovinskega objekta na  tirnico.</t>
  </si>
  <si>
    <t>Zaščitn profil nivojskega prehoda.</t>
  </si>
  <si>
    <t>Signalni znak "Stoj za vozila z vzdignjenim tokovnim odjemnikom"</t>
  </si>
  <si>
    <t>Signalni znak "ločišče".</t>
  </si>
  <si>
    <t>4 OZNAKE DROGOV IN PLESKARSKA DELA</t>
  </si>
  <si>
    <t>Pritrditev ploščic za oštevilčenje drogov in  izvedbo ostalih oznak na drogovih.</t>
  </si>
  <si>
    <t>Izvedba oznak za oddaljenost osi tira, niveleto tira in geometrijske elemente tira na drogovih VM.</t>
  </si>
  <si>
    <t>Čiščenje površine zateznih uteži in izvedba  prvega sloja zaščite po enakem postopku  kot je predpisan za drogove VM.</t>
  </si>
  <si>
    <t>Zaključno barvanje setov uteži zateznih naprav na drogovih po končni sestavi le teh:</t>
  </si>
  <si>
    <t>- set 12 uteži premera 220 mm    in višine 98 mm</t>
  </si>
  <si>
    <t>- set 8 uteži premera 220 mm    in višine 98 mm</t>
  </si>
  <si>
    <t>- set 11 uteži premera 220 mm    in višine 98 mm</t>
  </si>
  <si>
    <t>5 DODATNI OKVIRNI STROŠKI ZARADI FAZNOSTI IZVEDBE</t>
  </si>
  <si>
    <t>Izdelava natančnega elaborata faznosti del glede na dejansko faznost gradbenih del izbranega izvajalca le teh in razpoložljive kapacitete ponudnika za dela navoznem  omrežju, upoštevaje predvideno tehnologijo odvijanja prometa v času gradnje.</t>
  </si>
  <si>
    <t>Dobava in namestitev voznega voda , 320 mm2 z obešalkami in električnimi vezmi v polkompenzirani izvedbi.</t>
  </si>
  <si>
    <t>Vpetje obstoječega voznega voda  320 mm2 na novi opremi za nošenje in poligonacijo.</t>
  </si>
  <si>
    <t>Dobava in namestitev obešalk in tokovnih vezi za polkompenzirani vozni vod preseka 320 mm2.</t>
  </si>
  <si>
    <t xml:space="preserve">Podaljšanje voznega voda 170 mm2. </t>
  </si>
  <si>
    <t xml:space="preserve">Podaljšanje voznega voda 320 mm2. </t>
  </si>
  <si>
    <t xml:space="preserve">Končen pregled lege začasnih voznih vodov nad novimi tiri in smerna ter višinska regulacija  le teh. </t>
  </si>
  <si>
    <t>Začasno sidranje droga na sosednji drog (razpetina cca 40 m) z dvema jeklenima vrvema preseka 70 mm2 pozicija obsega  tudi demontažo.</t>
  </si>
  <si>
    <t>Začasno vpetje voznega voda 320 mm2 na novi zatezni napravi (blokada uteži v zatezni napravi nosilne vrvi), pozicija obsega tudi demontažo.</t>
  </si>
  <si>
    <t>Začasno sidranje droga na sosednji drog (razpetina cca 40 m) z dvema jeklenima vrvema preseka 70 mm2.</t>
  </si>
  <si>
    <t>Nosilec dveh voznih vodov nad dvema tiroma, vključno z demontažo.</t>
  </si>
  <si>
    <t xml:space="preserve">kos </t>
  </si>
  <si>
    <t>km</t>
  </si>
  <si>
    <t xml:space="preserve"> kos</t>
  </si>
  <si>
    <t>OPOMBA:
Pri prvi namestitvi novih drogov vozne mreže na temelje se, pri izvedbi izolacije med temeljem  in drogom, ne namestijo zgornje izolacijske podložke.  Te se bodo namestile ob prehodu na novi sistem  povratnega voda po SIST EN 50 122. Za temelje drogov št. 4, 6, 8, 10, 12, 14, 16 in 18 ter temelj dvojnega sidra droga št. 8 in temelj enojnega sidra droga št.16 bodo izdelane ustrezne niše v okviru  novega opornega zidu.</t>
  </si>
  <si>
    <t>I. FAZA</t>
  </si>
  <si>
    <t>II.FAZA</t>
  </si>
  <si>
    <t>III.FAZA</t>
  </si>
  <si>
    <t>IV.FAZA</t>
  </si>
  <si>
    <t>- Temelj drogov.</t>
  </si>
  <si>
    <t>- Temelj sider.</t>
  </si>
  <si>
    <t>Rušenje in odstranitev obstoječih betonskih  drogov in odstranitev temeljev ter sanacija nastalih jam:</t>
  </si>
  <si>
    <t>C.2.) ELEKTRIČNE INŠTALACIJE ZA ZUNANJO RAZSVETLJAVO IN PODHOD</t>
  </si>
  <si>
    <t>Zakoličba kabelske trase. Zajema novo traso za izgradnjo kabelske kanalizacije za zunanji razvod kablov.</t>
  </si>
  <si>
    <t>Izkop jarka v zemlji. III do IV kat. z odmetom in odvozom odvečnega materiala (izkopani material je ustrezno sortirati). Izkop za izgradnjo nove kabelske kanalizacije s cevmi in betonskimi koriti, jaškov in novih temeljev in  za drogove zunanje razsvetljave.</t>
  </si>
  <si>
    <t>Ročni izkop jarka v zemlji. III do IV kat. z odmetom in odvozom odvečnega materiala (izkopani material je ustrezno sortirati). Izkop v bližini obstoječih zemeljskih kablov.</t>
  </si>
  <si>
    <t>Dobava in polaganje upogljivih plastičnih cevi PEHD na pripravljeno podlago, s polaganjem in obbetoniranjem cevi pod povoznimi površinami, cca (0,2m3/m);</t>
  </si>
  <si>
    <t>-cev fi 50 mm</t>
  </si>
  <si>
    <t>-cev fi 110 mm</t>
  </si>
  <si>
    <t>-cev fi 125 mm</t>
  </si>
  <si>
    <t>Zasip jarka z materialom od izkopa s postopnim vgrajevanjem v slojih 20-30 cm</t>
  </si>
  <si>
    <t>Odvoz odvečnega materiala na stalno deponijo, stresanje in splaniranje</t>
  </si>
  <si>
    <t xml:space="preserve">Izgradnja armiranobetonskega jaška tip C z litoželeznim pokrovom 60x60 cm, nosilnostjo 250 kN z napisom "Elektrika" , svetlih mer 60x60x80 cm z betoniranjem C 25/30, kospletno z armaturo in opažem. </t>
  </si>
  <si>
    <t>-enako toda tip A jašek svetlih mer 120x120x180 cm</t>
  </si>
  <si>
    <t>-enako toda dvojni jašek tip B z dvojnim pokrovom svetle mere 250x120x120 cm</t>
  </si>
  <si>
    <t>-enako toda tip D jašek svetlih mer 35x35x25cm s pokrovom art. 500A (Livar) ali temu ustrezen (jašek narejen v estrihu podhoda)</t>
  </si>
  <si>
    <t xml:space="preserve">-armirani betonski podstavek za namestitev prostostoječe elektro omare dimenzij 75x30x180 cm </t>
  </si>
  <si>
    <t xml:space="preserve">Izvedba točkovnega temelja za drog razsvetljave s plezalnimi klini dimenzij 130x130x150 cm. </t>
  </si>
  <si>
    <t>- strojni izkop zemljine 3. kat z odmetom na rob; 10,0 m3</t>
  </si>
  <si>
    <t xml:space="preserve"> - podložni beton C12/15, deb. 10 cm; 0,23 m3</t>
  </si>
  <si>
    <t>- dvostranski opaž temelja; 5,40 m2</t>
  </si>
  <si>
    <t>- armatura B 500 B; 166 kg</t>
  </si>
  <si>
    <t>- ojačani beton C 25/30, XC3, vodonepropustni beton PV-II; 1,34 m3</t>
  </si>
  <si>
    <t>- vgradnja sidrnih palic po načrtu jeklene konstrukcije; 4,00 kos</t>
  </si>
  <si>
    <t xml:space="preserve">- PVC cevi Ø 80 mm za uvodnice kablov; 2,00 kos </t>
  </si>
  <si>
    <t>- zasip z izkopanim materialom; 8,8 m3</t>
  </si>
  <si>
    <t>Izgradnja betonskega temelja za  drog zunanje razvetljave  z betonom C25/30  svetlih mer 50x50x100 cm, kompletno z sidrnimi vijaki ter uvodnimi pvc cevmi 2*50 mm ter 2*36 mm, ter 1*50 mm za ozemljitev</t>
  </si>
  <si>
    <t>Dobava in polaganje betonskih enodelnih korit tip 2 s pokrovi (zun. mere 26x25x100 cm), na izdelano peščeno podlago ter zasip ob straneh s peskos širine ca 10 cm (ca 0,06 m3/m)</t>
  </si>
  <si>
    <t xml:space="preserve">Izdelava, dobava in montaža jeklenega droga za razsvetljavo s plezalnimi klini in varnostnim sistemom proti zdrsu, L = 10 m. Drog iz cevi Ø 139,7x8 mm, skupna teža 355 kg. Uporabljeni material kvalitete S355 J2 in sidra kvalitete 8.8. Izvedbeni razred izdelave konstrukcije EXC 2. Izdelava in montaža jeklene konstrukcije mora biti v skladu z SIST EN 1090-2: 2008 in A1:2012. Celotna konstrukcija je protikorozijsko vročecinkana v debelini min. 80µ. Izdelava, dobava in montaža jeklenega droga za razsvetljavo s plezalnimi klini in varnostnim sistemom proti zdrsu, L = 10 m. Drog iz cevi Ø 139,7x8 mm, skupna teža 355 kg. Uporabljeni material kvalitete S355 J2 in sidra kvalitete 8.8. Izvedbeni razred izdelave konstrukcije EXC 2. Izdelava in montaža jeklene konstrukcije mora biti v skladu z SIST EN 1090-2: 2008 in A1:2012. Celotna konstrukcija je protikorozijsko vročecinkana v debelini min. 80µ. Drog je opremljen z vijakom za ozemljitev. Vgrajeno naj ima vrstno sponko z odcepno varovalko tip PVE-5/16 (Stanovnik ali tej ustrezno). </t>
  </si>
  <si>
    <t xml:space="preserve">Dobava in montaža pocinkanega jeklenega droga na izdelani temelj. Drog dolžine L=5m montiran s sidrnimi vijaki. Opremljen naj bo  s spono za ozemljitev, vijakos. Vgrajeno naj ima vrstno sponko z odcepno varovalko tip PVE-5/16 (Stanovnik ali tej ustrezno). </t>
  </si>
  <si>
    <t>Prebijanje stene obstoječih betonskih jaškov 50*20*15 cm za uvod plastičnih cevi 4*f110 mm</t>
  </si>
  <si>
    <t xml:space="preserve">Demontaža obstoječih drogov l=11,5m razsvetljave skupaj z temeljem dim 60x60x180 ter svetilk </t>
  </si>
  <si>
    <t xml:space="preserve">demontaža svetilk z drogov vozne mreže kompletno z objemkami, cevmi in kabli. Ob demontaži so potrebni izklopi napetosti voznega omrežja </t>
  </si>
  <si>
    <t>Demontaža obstoječih betonskih jaškov zunanjih mer cca 90x90x120</t>
  </si>
  <si>
    <t>Osvetlitev začasnega perona z ambulantnimi drogovi h=10m (cca 4 kosi). Na vsakem drogu se na konzolo namesti reflektor z VTNa sijalko 400W. Dovodni kabel se začasno položi in mehansko zaščiti. Kompletno.</t>
  </si>
  <si>
    <t>Dobava in montaža svetilke na drog s konzolo. Svetilka kot Siteco 5NA597E1PTOF, z ravnim kaljenim steklom, nagibni kot 0°, v kompenziranem spoju, kompletno s sijalko HST- 150W. Stopnja zaščite IP66. Svetilka mora biti predvidena za direktni natik 60/76 ali stransko pritrditvijo na dvojno ali enojno konzolo 42/60. Svetilke za osvetlitev tirnega območja.</t>
  </si>
  <si>
    <t>Dobava in montaža svetilke na drog s konzolo. Svetilka kot Siteco 5NA587E1NTOF, z ravnim kaljenim steklom, nagibni kot 0°, v kompenziranem spoju, kompletno s sijalko HST- 100W. Stopnja zaščite IP66. Svetilka mora biti predvidena za natik ali stransko pritrditvijo na dvojno ali enojno konzolo. Svetilke za osvetlitev otočnega perona.</t>
  </si>
  <si>
    <t>Dobava in montaža svetilke na drog s konzolo. Svetilka kot Siteco 5NA587E1MTOF, z ravnim kaljenim steklom, nagibni kot 0°, v kompenziranem spoju, kompletno s sijalko HST- 70W. Stopnja zaščite IP66. Svetilka mora biti predvidena za natik ali stransko pritrditvijo na dvojno ali enojno konzolo.  V kolikor bo zgrajen stranski tir je število svetilk 36, drugače pa 28. Svetilke za osvetlitev stranskega perona, okolice postajnega poslopja ter parkirišča.</t>
  </si>
  <si>
    <t>Dobava in polaganje kabla v izdelano kabelsko kanalizacijo (del v  betonska korita, del v pvc cevi) ali notranjosti droga. Oštevilčenje kablov v vseh kabelskih jaških in razdelilnikih.</t>
  </si>
  <si>
    <t>-Kabel NYY-J-3x2,5 mm2</t>
  </si>
  <si>
    <t>-Kabel NYY-J-4x4 mm2</t>
  </si>
  <si>
    <t>-Kabel NYY-J-5x6 mm2</t>
  </si>
  <si>
    <t>-Kabel NYY-J-4x10 mm2</t>
  </si>
  <si>
    <t>-Kabel NYY-J-4x16 mm2</t>
  </si>
  <si>
    <t>-Kabel NYY-J-4x25 mm2</t>
  </si>
  <si>
    <t>-Kabel NYY-J-4x35 mm2</t>
  </si>
  <si>
    <t>-Kabel NYY-J-4x50 mm2</t>
  </si>
  <si>
    <t>-Kabel NYY-J-4x70 mm2</t>
  </si>
  <si>
    <t>-Kabel NYY-J-4x120 mm2</t>
  </si>
  <si>
    <t>-Kabel NYY-J-4x150 mm2</t>
  </si>
  <si>
    <t>-Olflex 110SY-36x0,75 mm2</t>
  </si>
  <si>
    <t>-Olflex 110SY-25x0,75 mm2</t>
  </si>
  <si>
    <t>-Olflex 110SY-12x0,75 mm2</t>
  </si>
  <si>
    <t>Električne meritve na energetskem kablu, na bobnu, položene dolžine, končne - vse</t>
  </si>
  <si>
    <t xml:space="preserve">Dobava in polaganje traku Rf 30*3,5mm položen v izkopani kanal za ozemljitev drogov zunanje razsvetljave, kompletno s križno sponko in povezavo z drogovi </t>
  </si>
  <si>
    <t>-križna sponka pri vsakem drogu zunanje razsvetljave za ozemljitev droga ter ostalih prevodnih mas kot so ograje, obvestilne table na peronu in podobno.</t>
  </si>
  <si>
    <t>Dobava in polaganje izolirane pocinkane jeklene vrvi 70 mm2 položene v alkaten cev fi 32 mm v gramozni gredi ali v tla od droga zunanje razsvetljave do najbližjega droga vozne mreže, kompletno z vijakom  (dolžine do 10m)</t>
  </si>
  <si>
    <t>-enako toda dolžine do 20m</t>
  </si>
  <si>
    <t xml:space="preserve">Dopolnitev obstoječega glavnega razdelilnika v prometnem uradu postajnega poslopja RPP-M (mreža); </t>
  </si>
  <si>
    <t>-dopolnitev vrstnih sponk VS 4mm2</t>
  </si>
  <si>
    <t>-ureditev uvoda kablov v razdelilnik</t>
  </si>
  <si>
    <t xml:space="preserve">-tesnitev kablov </t>
  </si>
  <si>
    <t xml:space="preserve">-instalacijski odklopnik 1P, 1*2A tip C </t>
  </si>
  <si>
    <t xml:space="preserve">-instalacijski odklopnik 1P, 1*16A tip C </t>
  </si>
  <si>
    <t xml:space="preserve">-instalacijski odklopnik 1P, 1*6A tip B, ter dva pomožna kontakta </t>
  </si>
  <si>
    <t xml:space="preserve">-instalacijski odklopnik 3P, 3*2A tip C </t>
  </si>
  <si>
    <t>-zamenjava obstoječih enopolnih stikal 1-0-2, z dvopolnimi</t>
  </si>
  <si>
    <t>-dograditev pomožnih kontaktov 2P na obstoječa RCB stikala na diferenčni tok</t>
  </si>
  <si>
    <t>-FSA naprava za avtomatski ponovni vklop RCB stikala</t>
  </si>
  <si>
    <t>-dograditev pomožnih kontaktov 2P na obstoječe kontaktorje</t>
  </si>
  <si>
    <t>-dograditev pomožnih kontaktov 3P na obstoječe odklopnike</t>
  </si>
  <si>
    <t>-dograditev kontrolnika napetosti za tri faze ter dveh pomožnih kontaktov</t>
  </si>
  <si>
    <t>-rele ali kontaktor 4-0,10A, 230V AC</t>
  </si>
  <si>
    <t>-rele  3-0,10A, 24V DC</t>
  </si>
  <si>
    <t>-sprememba in dopolnitev ožičenja na licu mesta</t>
  </si>
  <si>
    <t>-svetilka s stikalom 6W fluo, IP55</t>
  </si>
  <si>
    <t>Merilna omara nova prostostoječa PMO:</t>
  </si>
  <si>
    <t>-termoplastična omara s podstavkom zaščite vsaj IP65, dimenzij 125x100x30 cm z enojnimi (dvojnimi) vrati in ključavnico distribucijskega podjetja na betonski (plastični) podstavek.</t>
  </si>
  <si>
    <t xml:space="preserve">- polindirektni trifazni števec s 15-minutno registracijo delovne in jalove energije indirektni prestave x/5A s komunikacijskim vmesnikom. Tip bo določen v elektroenergetskem soglasju. </t>
  </si>
  <si>
    <t>-tokovni transformator kot EASK 300/5A</t>
  </si>
  <si>
    <t>- varovalčni odklopnik, ST 125-3*100A</t>
  </si>
  <si>
    <t>- varovalčni odklopnik, ST 400-3*250A</t>
  </si>
  <si>
    <t>-merilne sponke</t>
  </si>
  <si>
    <t>-tokovni transformatorji 3x250/5A</t>
  </si>
  <si>
    <t>.-inštalacijski odklopnik 6A</t>
  </si>
  <si>
    <t>-zbiralčni sistem 60</t>
  </si>
  <si>
    <t>-GSMR za prenos podatkov</t>
  </si>
  <si>
    <t>- PEN zbiralka</t>
  </si>
  <si>
    <t xml:space="preserve">.-odvodnik prenapetosti PROTEC  B In=8-20,30kA             </t>
  </si>
  <si>
    <t>Razdelilna omara RG-M nova prostostoječa:</t>
  </si>
  <si>
    <t>-termoplastična omara s podstavkos zaščite vsaj IP55, dimenzij 125x100x30 cm z enojnimi (dvojnimi) vrati in ključavnico Službe za vzdrževanje EE naprave pri SŽ, položena na betonski (plastični) podstavek.</t>
  </si>
  <si>
    <t xml:space="preserve">- polindirektni števec trifazni dvotarifni za interno meritev porabe SVTK naprav. </t>
  </si>
  <si>
    <t>- varovalčni odklopnik, NV 160-3*XA</t>
  </si>
  <si>
    <t>- varovalčni odklopnik, ST 160-3*63A</t>
  </si>
  <si>
    <t>- varovalčni odklopnik, ST 160-3*100A</t>
  </si>
  <si>
    <t>- varovalčni odklopnik, ST 160-3*125A</t>
  </si>
  <si>
    <t>- varovalčni odklopnik, ST 250-3*200A</t>
  </si>
  <si>
    <t>-tokovni transformator 200/5A</t>
  </si>
  <si>
    <t>.-inštalacijski odklopnik 16A</t>
  </si>
  <si>
    <t>-zaščitno stik. RCCB In=25A, Ii=0,03A</t>
  </si>
  <si>
    <t>- vtičnica nadgradna 230V,16A</t>
  </si>
  <si>
    <t>Ureditev obstoječe merilne na fasadi poslopja. Odstranitev obstoječega dovoda ter položitev novega. Odstranitev obstoječega števca SŽ.</t>
  </si>
  <si>
    <t>-drobni material</t>
  </si>
  <si>
    <t>Prilagoditev SCADE za priklop zunanje razsvetljave tirnega območja ter razsvetljave pokritega perona in podhoda:</t>
  </si>
  <si>
    <t>-zaslonska slika, prilagoditev v prometnem uradu Rimske Toplice in CVP (center vodenja prometa).</t>
  </si>
  <si>
    <t>-nastavitev tabel v SQS strežniku</t>
  </si>
  <si>
    <t>-programiranje krmilni nivo</t>
  </si>
  <si>
    <t>-vgradnja izhodnega modula</t>
  </si>
  <si>
    <t>-3*vhodni modul</t>
  </si>
  <si>
    <t>-razširitev osnovne plošče</t>
  </si>
  <si>
    <t>Izvlačenje obstoječih kablov zunanje razsvetljave iz kabelske kanalizacije</t>
  </si>
  <si>
    <t>Meritve ter preizkus el. instalacij ter osvetlitve</t>
  </si>
  <si>
    <t>Prestavitev obstoječih kablov zaradi izgradnje podhoda ter drogov VM, potrebne začasne prevezave in povezave</t>
  </si>
  <si>
    <t>MTS WALL IN 61 A/W 1x24W T5 EVG IP67 IK09 - vgradna stenska svetilka s povišano stopnjo zaščite in odpornostjo na udarce po IK09 18J, z širokosnopno asimetrično optiko z eloksiranim in poliranim odsevnikom iz 99,85% aluminija , ohišje prašno lakirani tlačno liti aluminij srebrno sive barve po RAL9006, tehnopolimer in varnostno steklo, maks. temperatura varnostnega stekla med obratovanjem 45°C, z vijaki iz nerjavnega jekla, z dvema uvodnicama M20x1,5 za linijsko ožičenje, dimenzije:  670x150x130 mm komplet z vgradnim ohišjem. Oznaka v načrtu A</t>
  </si>
  <si>
    <t>T5 24W 830 - sijalke</t>
  </si>
  <si>
    <t>MTS LINEBAU-SYM 1x54W T5 EVG IP65 - vgradna stropna svetilka s povišano stopnjo zaščite, prahotesna z usmerjeno simetrično širokosnopno optiko, prašno lakirani tlačno liti aluminij srebrno sive barve in varnostno steklo, z vgrajenim odsevnikom z optiko proti bleščanju, z dvema uvodnicama za možnost linijskega ožičenja, dimenzije: 1250x135x100 mm, komplet. Oznaka v načrtu B</t>
  </si>
  <si>
    <t>T16 54W 830-sijalke</t>
  </si>
  <si>
    <t>ZUMTOBEL RESCLITE SPOT AD NT1 IP65 - nadgradna stropna svetilka zasilne razsvetljave z LED virom svetlobe, s spot ozkosnopno optiko in povišano stopnjo zaščite IP65, z možnostjo pripravnega in trajnega spoja 1h, dimenzije: 200x130x48 mm,  z ohišjem iz litega aluminija, z garancijo 50000h L70 pri 25°C, komplet. Oznaka v načrtu C</t>
  </si>
  <si>
    <t>ZUMTOBEL ORILED LED 2x1W PSV NA/NT1 IP65 FB- vgradna stenska svetilka s povišano stopnjo zaščite in LED virom svetlobe, z definiranim asimetričnim snopom svetlobe, pokrivni obroč brez vidnih vijakov iz nerjavnega jekla poravnan s steno, ohišje: tlačno liti aluminij in varnostno steklo, z vgrajenim modulom zasilne razsvetljave 1h, dimenzije: 161x89x154 mm, komplet. Oznaka v načrtu D</t>
  </si>
  <si>
    <t>ORILED GEH FB-vgradno ohišje za v beton, dimenzije: 195x100x171 mm</t>
  </si>
  <si>
    <t xml:space="preserve">Dobava in polaganje vodnika ali kabla v instalacijske cevi, perforirano korito ali kab. kanalizacijo:  </t>
  </si>
  <si>
    <t>-HO7V-K-2,5 (NYM-J-3 x 2,5)</t>
  </si>
  <si>
    <t>-HO7V-K-2,5 (NYM-J-4 x 2,5)</t>
  </si>
  <si>
    <t>Dobava in polaganje kos. cevi povečane trdote za vgradnjo v vibriran beton;</t>
  </si>
  <si>
    <t>-cev fi 16</t>
  </si>
  <si>
    <t>-cev fi 28</t>
  </si>
  <si>
    <t>-cev fi 36</t>
  </si>
  <si>
    <t>-cev fi 50</t>
  </si>
  <si>
    <t>Dobava in montaža vtičnic 230V, 16A, v podhodu v dozo opremljeno s ključavnico ali doza za fiksni priključek (omarica iz Rf materiala).</t>
  </si>
  <si>
    <t>Dobava in polaganje nerjavečega traku Rf 30x3,5 mm v podhodu v armirano-betonsko konstrukcijo ter povezava z armaturo s sponko KON 09</t>
  </si>
  <si>
    <t xml:space="preserve">- povezava s križno spojko </t>
  </si>
  <si>
    <t xml:space="preserve">- povezava z jekleno ograjo </t>
  </si>
  <si>
    <t>- povezava ozemljila z nosilci nadstreška, vijačna z 2xM8 z ušescem na nosilcu</t>
  </si>
  <si>
    <t>- povezava na PE zbiralko omarice  z vodnikom H07V-K-6 mm2, l=2m  in križno spojko</t>
  </si>
  <si>
    <t>- povezava na PE zbiralko omarice  z vodnikom H07V-K-16 mm2, l=2m  in križno spojko</t>
  </si>
  <si>
    <t>-dobava in polaganje vodnika fi 8mm iz Al legure na konzole za "Trimo" kritino kompletno s konzolo po strehi peronskega nadstreška '-povezava zgoraj omenjenega na jekleno</t>
  </si>
  <si>
    <t>-povezava zgoraj omenjenega na jekleno kontsrukcijo nadstreška s sponko ZON03 in samoreznim vijakom</t>
  </si>
  <si>
    <t>Dobava in montaža vezice za ozemljitev drogov ograje H07V-K-16 mm2, l=0,5m</t>
  </si>
  <si>
    <t>Bitumenski premaz ozemljila na prehodu v zemljo</t>
  </si>
  <si>
    <t>Element za fiksni ozemljilni priključek kot Hermi KON30 privarjen na valjanc in armaturo objekta.  Preko tega priključka se izvede GIP za izenačevanje potencialov v notranjosti podhoda in zunanjih naprav (lahko je tudi druga rešitev).</t>
  </si>
  <si>
    <t>Razdelilnik RP (podhod), sestavljen iz naslednjih elementov:</t>
  </si>
  <si>
    <t>-podometna omara ustrezno barvana ali Rf zaščite vsaj IP55 dimenzij s ključavnico SŽ-EE dim. 75*90*16 cm. Pred izvedbo preveriti dejansko velikost odprtine v betonu in temu prilagoditi velikost omare.</t>
  </si>
  <si>
    <t>- stikalo 125 A vgradno na šino</t>
  </si>
  <si>
    <t>- stikalo 16 A vgradno na šino tripoložajno dvopolno 1-0-2</t>
  </si>
  <si>
    <t>- stikalo 16 A vgradno na šino tripoložajno dvopolno 0-1</t>
  </si>
  <si>
    <t>- kontaktor KN-20-25A, 230V, 2-0, s pomžnim kontaktom 3-0</t>
  </si>
  <si>
    <t>- kontaktor KN-25-25A, 400V, 4-0, s pomožnim kontaktom 2-0</t>
  </si>
  <si>
    <t>- kontaktor ali rele KN-10-16A, 24V, 2-0, s pomžnim kontaktom 3-0</t>
  </si>
  <si>
    <t>-svetlobno stikalo s časovno nastavitvijo</t>
  </si>
  <si>
    <t xml:space="preserve"> - instalacijski odklopnik B10A/1p s pomožnim kontaktom</t>
  </si>
  <si>
    <t xml:space="preserve"> - instalacijski odklopnik C16A/1p</t>
  </si>
  <si>
    <t xml:space="preserve"> - instalacijski odklopnik B10A/3p s pomožnim kontaktom</t>
  </si>
  <si>
    <t xml:space="preserve"> - instalacijski odklopnik C25A/3p</t>
  </si>
  <si>
    <t xml:space="preserve"> - instalacijski odklopnik C10A/2p</t>
  </si>
  <si>
    <t xml:space="preserve"> - varovalčno stikalo TYTAN II-3*50A</t>
  </si>
  <si>
    <t>kontrolnik napetosti za tri faze ter dveh pomožnih kontaktov</t>
  </si>
  <si>
    <t xml:space="preserve">-grelec 45W, kot HZG45 </t>
  </si>
  <si>
    <t>-prostorski termostat KT0</t>
  </si>
  <si>
    <t>-prenapetostni odvodniki razred C za TN</t>
  </si>
  <si>
    <t>-zaščitno stik. RCCB In=43A, Ii=0,3A</t>
  </si>
  <si>
    <t>-FSA naprava za avtomatski ponovni vklop</t>
  </si>
  <si>
    <t xml:space="preserve">-ločilni trafo 200W, 430/230V </t>
  </si>
  <si>
    <t xml:space="preserve">- vrstne sponke vs 70 </t>
  </si>
  <si>
    <t xml:space="preserve">- vrstne sponke vs 16 </t>
  </si>
  <si>
    <t xml:space="preserve">- vrstne sponke vs 2,5 </t>
  </si>
  <si>
    <t xml:space="preserve">- PEN zbiralka </t>
  </si>
  <si>
    <t>- kanal IKP1</t>
  </si>
  <si>
    <t>- drobni material</t>
  </si>
  <si>
    <t>Dobava in polaganja telefonskega kabla v jašek dvigala izdelano kanalizacijo ter povezava v TK prostoru in prenos v nadzorni center za klic v sili iz dveh dvigal podhoda je zajeto v načrtu TK naprav. Prav tako so v TK načrtu zajete kamere za video nadzor, ozvočanje, električne ure, tabloje z voznimi redi in pripadajoči kabli.</t>
  </si>
  <si>
    <t>Dobava in montaža perforirane pocinkane police PK-100 s pritrditvijo v sekundarnem stropu nadstreška</t>
  </si>
  <si>
    <t>Meritve ter preizkus el. instalacij ter meritev osvetlitve</t>
  </si>
  <si>
    <t>Dobava in montaža novih odvodov na stenske nosilce kot ZON03 kompletno. Žica iz Al legure fi 8mm.</t>
  </si>
  <si>
    <t>Dobava in montaža novih odvodov na cevne objemke kot KON12 kompletno. Žica iz Al legure fi 8mm.</t>
  </si>
  <si>
    <t>Dobava in montaža lovilnega sistema po slemenu opečne strešne kritine na nosilce kot SON06 kompletno. Žica iz Al legure fi 8mm.</t>
  </si>
  <si>
    <t>Dobava in polaganje traku Rf-30*3,5 mm položen v izkopani kanal.</t>
  </si>
  <si>
    <t xml:space="preserve">Enako toda trak Rf-30x3,5 mm položen po fasadi do merilnega spoja na stenske nosilce kot ZON03 kompletno. </t>
  </si>
  <si>
    <t xml:space="preserve">Dobava in montaža križnega spoja  trak-trak kot KON 01  </t>
  </si>
  <si>
    <t xml:space="preserve">Kontaktna sponka za pločevinaste dele in okroglim vodnikos kot KON 04 </t>
  </si>
  <si>
    <t>Dobava in montaža spoja za prehodni žlebni spoj kot KON 06</t>
  </si>
  <si>
    <t>Dobava in montaža spoja kot KON 11 za povezavo pločevinaste odtočne cevi fi 100 z odvodom</t>
  </si>
  <si>
    <t>Dobava in povezava drugih prevodnih delov na strelovod z vijačno povezavo ko so nosilci nadstreška, trafo, diesel agregat in podobno.</t>
  </si>
  <si>
    <t>Dobava in montaža merilnega spoja za Rf-30x3,5 in Al kot KON 02A</t>
  </si>
  <si>
    <t>Dobava in montaža mehanske zaščite merilnih stikov kot VZ 02</t>
  </si>
  <si>
    <t>Dobava in montaža merilne številke kot MŠ za Rf ali Al vodnik fi 8mm</t>
  </si>
  <si>
    <t>Element za fiksni ozemljilni priključek kot KON30 privarjen na valjanc in armaturo objekta.  Preko tega priključka se izvede GIP za izenačevanje potencialov v notranjosti stavbe in zunanjih naprav.</t>
  </si>
  <si>
    <t>Dobava in montaža palične sonde kot POS Rf dolžine 1500mm. Opcija v kolikor ne bo izkopa na cestni strani za ozemljilo.</t>
  </si>
  <si>
    <t>Rezanje asfalta, izkop cca 30x30 cm ter ponovno zasutje in asfaltiranje na prejšnje stanje zaradi polaganja povezovalnega ozemljila med ozemljilnimi palicami na cestni strani stavbe.</t>
  </si>
  <si>
    <t>V kolikor bo ozemljilo strelovoda na cestni strani polagano v izkopani kanla v zemljo 0,8 m globoko je potrebno upoštevati še stroške izkopa jarka velikosti 0,8*0,4 m, ter zakoličbo vseh obstoječih komunalnih vodov na predvideni trasi izkopa.</t>
  </si>
  <si>
    <t>Dobava in montaža nosilca za lesene podloge tip SON20L kat.št. 12034</t>
  </si>
  <si>
    <t xml:space="preserve">Meritve </t>
  </si>
  <si>
    <t xml:space="preserve">Naprava za nadzor nedovoljene napetosti dotika na ozemljenih strukturah postaje napram tirnicam povratnega toka v enosmernem sistemu vleke nazivne napetosti 3000 V (skladno s standardom SIST EN).            </t>
  </si>
  <si>
    <t>KARAKTERISTIKE:Napajanje:Izmenična napetost    230 V, 50 Hz</t>
  </si>
  <si>
    <t>Glavne lastnosti kontaktorja tirnica-zemlja:</t>
  </si>
  <si>
    <t>Nazivna napetost Une 3000 V DC</t>
  </si>
  <si>
    <t>Najvišja napetost opreme Unm 4,8 kV DC</t>
  </si>
  <si>
    <t>Izolacijski nivo 50Hz/1min. Ua 18,5 kV (OV4)</t>
  </si>
  <si>
    <t>Izolacijski nivo 1,2/50ms 40 kV</t>
  </si>
  <si>
    <t>Izklopni tok Ine 900 A</t>
  </si>
  <si>
    <t>Vklopni tok INCW  50 kA</t>
  </si>
  <si>
    <t>Prenapetostni rele 40 ¸ 170 V DC</t>
  </si>
  <si>
    <t>Prenapetostni rele 40 ¸ 170 V AC</t>
  </si>
  <si>
    <t>Trenutni nivo izklopa 600 V AC-DC</t>
  </si>
  <si>
    <t>Nastavitev vklopa 4 ¸ 20 A</t>
  </si>
  <si>
    <t>kontaktor izklopa 200 ¸ 1000 A</t>
  </si>
  <si>
    <t>Displej dogotkov</t>
  </si>
  <si>
    <t>Možnost daljinskega prenosa dogotkov</t>
  </si>
  <si>
    <t>(Tip kot LBR-n »COET« ali tej ustrezna)</t>
  </si>
  <si>
    <t>-priklop naprave, preizkus in šolanje</t>
  </si>
  <si>
    <t>Polaganje vodnika med napravo in minus polom voznega omrežja (tirnico), ter med napravo in ekvipotencialno letvijo v prometnem uradu. Vodnik se položi v pvc cev fi 50mm in se na vrat tirnice privijači z vijakos M12</t>
  </si>
  <si>
    <t>-H07V-K-50 mm2</t>
  </si>
  <si>
    <t>-H07V-K-25 mm2</t>
  </si>
  <si>
    <t>Prilagoditev SCADE za napravo za kratkostičenje in prenos v center vodenja Maribor za vodenje ENP-jev :</t>
  </si>
  <si>
    <t>-zaslonska slika, prilagoditev CVP Maribor</t>
  </si>
  <si>
    <t>-vhodni modul</t>
  </si>
  <si>
    <t>OPOMBA:
Ker je kabelska kanalizacija v največji meri skupna za EE in SVTK naprave so tukaj zajeta gradbena dela samo za del kabelske trase in jaškov, ki je v situaciji obarvan z zeleno barvo. Trasa in jaški, ki je obarvana v situaciji z rjavo barvo je zajeta v načrtu SVTK naprav.</t>
  </si>
  <si>
    <t xml:space="preserve">2 SVETILKE </t>
  </si>
  <si>
    <t>3 ELEKTROMONTAŽNA DELA</t>
  </si>
  <si>
    <t>4 SVETILKE ZA PODHOD IN NADSTREŠEK</t>
  </si>
  <si>
    <t>- Konzola za namestitev dveh svetilk na drog s plezalnimi klini h=10m</t>
  </si>
  <si>
    <t>- Konzola za namestitev dveh svetilk na drog s plezalnimi klini h=5m</t>
  </si>
  <si>
    <t>- Konzola za namestitev ene svetilke na drog s plezalnimi klini h=10m (po potrebi, lahko je tudi svetilka za vertikalni natik)</t>
  </si>
  <si>
    <t>- Konzola za namestitev ene svetilke na drog s plezalnimi klini h=5m (po potrebi, lahko je tudi svetilka za vertikalni natik brez konzole)</t>
  </si>
  <si>
    <t>7</t>
  </si>
  <si>
    <t>8</t>
  </si>
  <si>
    <t>9</t>
  </si>
  <si>
    <t>10</t>
  </si>
  <si>
    <t>11</t>
  </si>
  <si>
    <t>12</t>
  </si>
  <si>
    <t>13</t>
  </si>
  <si>
    <t>14</t>
  </si>
  <si>
    <t>15</t>
  </si>
  <si>
    <t>5 ELEKTRIČNE INSTALACIJE ZA PODHOD IN NADSTREŠEKA NAD STOPNIŠČI</t>
  </si>
  <si>
    <t>6 ZAŠČITA PRED DELOVANJEM STRELE ZA POSTAJNO POSLOPJE (STRELOVOD)</t>
  </si>
  <si>
    <t>7 NAPRAVA ZA KRATKOSTIČENJE</t>
  </si>
  <si>
    <t>C.3.) ELEKTRIČNO GRETJE KRETNIC</t>
  </si>
  <si>
    <t>1.01</t>
  </si>
  <si>
    <t>Energetski kabel NYY-J  4 x 120 mm2</t>
  </si>
  <si>
    <t>1.02</t>
  </si>
  <si>
    <t>Energetski kabel NYY-J  4 x 95 mm2</t>
  </si>
  <si>
    <t>1.03</t>
  </si>
  <si>
    <t>Energetski kabel NYY-J  4 x 50 mm2</t>
  </si>
  <si>
    <t>1.04</t>
  </si>
  <si>
    <t>Energetski kabel NYY-O  4 x 10 mm2</t>
  </si>
  <si>
    <t>1.05</t>
  </si>
  <si>
    <t>Energetski kabel NYY-O  4 x 6 mm2</t>
  </si>
  <si>
    <t>1.06</t>
  </si>
  <si>
    <t>Energetski kabel NYY-O  4 x 4 mm2</t>
  </si>
  <si>
    <t>1.07</t>
  </si>
  <si>
    <t>Energetski kabel NYM-J  3 x 1,5 mm2</t>
  </si>
  <si>
    <t>1.08</t>
  </si>
  <si>
    <t>Energetski kabel NYM-J  4 x 1,5 mm2</t>
  </si>
  <si>
    <t>1.09</t>
  </si>
  <si>
    <t>TK kabel 59  5 x 4 x 0,8  M</t>
  </si>
  <si>
    <t>1.10</t>
  </si>
  <si>
    <t>TK kabel 59  3 x 4 x 0,8  M</t>
  </si>
  <si>
    <t>1.11</t>
  </si>
  <si>
    <t>UTP cat 6</t>
  </si>
  <si>
    <t>2.01</t>
  </si>
  <si>
    <t>Zapiranje kabelskih koncev</t>
  </si>
  <si>
    <t>2.02</t>
  </si>
  <si>
    <t>Označevanje kablov kabelskih jaških</t>
  </si>
  <si>
    <t>2.03</t>
  </si>
  <si>
    <t xml:space="preserve">Zaključevanje kabla TK 59 GM 3x4x0,8 </t>
  </si>
  <si>
    <t>2.04</t>
  </si>
  <si>
    <t xml:space="preserve">Kabelski prik. čevlji za energetske kable </t>
  </si>
  <si>
    <t>2.05</t>
  </si>
  <si>
    <t>Vgradnja kabelske spojke do 4x95mm2</t>
  </si>
  <si>
    <t>2.06</t>
  </si>
  <si>
    <t>Meritve energetskih kablov</t>
  </si>
  <si>
    <t>2.07</t>
  </si>
  <si>
    <t>Meritve TK 59 GM 3x4x0,8</t>
  </si>
  <si>
    <t>2.08</t>
  </si>
  <si>
    <t>Meritve TK 59 GM 5x4x0,8</t>
  </si>
  <si>
    <t>Upravljalna omara gretja (UOG)</t>
  </si>
  <si>
    <t>kpl.</t>
  </si>
  <si>
    <t>omara iz poliestra, 750x500x320, nadometna montaža</t>
  </si>
  <si>
    <t>montažna plošča za kabelsko omaro 700x500, bakelit</t>
  </si>
  <si>
    <t>ključavnica s tipskim ključem sekcije</t>
  </si>
  <si>
    <t>glavni odklopnik, izolirani, 40A, 1 polni</t>
  </si>
  <si>
    <t>inštalacijski odklopnik 1p, 2A/C, 10kA</t>
  </si>
  <si>
    <t>inštalacijski odklopnik 1p, 4A/C, 10kA</t>
  </si>
  <si>
    <t>inštalacijski odklopnik 1p, 6A/C, 10kA</t>
  </si>
  <si>
    <t>6-mm rele s podonžjem, 24V DC, LED indikacija</t>
  </si>
  <si>
    <t>6-mm rele s podonžjem, komplet, 230V AC (vremenska postaja), LED indikacija</t>
  </si>
  <si>
    <t>vrstna sponka 2,5 mm2, siva</t>
  </si>
  <si>
    <t>vrstna sponka 2,5 mm2, modra</t>
  </si>
  <si>
    <t>vrstna sponka 2,5 mm2, rumeno/zelena</t>
  </si>
  <si>
    <t>končni kos za DIN-letev</t>
  </si>
  <si>
    <t>predal za načrte v omari, A4</t>
  </si>
  <si>
    <t>Programambilen logičen krmilnik z HMI (kot Simatic S7 1200, Siemens):</t>
  </si>
  <si>
    <t xml:space="preserve">  - glavna procesna enota CPU 1212C AC/DC/RLY</t>
  </si>
  <si>
    <t xml:space="preserve">  - digitalni vhodno/izhodni razšeritveni modul 16xDC/16xrele SM1223 DC/RLY</t>
  </si>
  <si>
    <t xml:space="preserve">  - stikalo Ethernet, CSM 1277</t>
  </si>
  <si>
    <t xml:space="preserve">  - stikalni napajalnik 24V DC, PM 1207</t>
  </si>
  <si>
    <t xml:space="preserve">  - HMI KTP600E, ethernet</t>
  </si>
  <si>
    <t>drobni montažni material, kabelski kanali, DIN letve, ožičenje,  tesnenje uvodov</t>
  </si>
  <si>
    <t>Programska oprema za PLK (3 cone)</t>
  </si>
  <si>
    <t>Vremenska postaja (kontrolna enota, padavinski senzor, senzor temperature tople tirnice, senzor temperature hladne tirnice, priključni kabli) kot npr. Icelert 407M</t>
  </si>
  <si>
    <t>Glavna razdelilna omara (RG-D)</t>
  </si>
  <si>
    <t>omara iz poliestra tip F6 850/320, dvokrilna, IP54, 850x1115x320</t>
  </si>
  <si>
    <t>montažna plošča 1025x648x6 za omaro F6 850/320</t>
  </si>
  <si>
    <t>podstavek iz poliestra 1200x785x320</t>
  </si>
  <si>
    <t>varovalčno stikalo , vel. 1 250A / M10, 150mm2 (Cu), za zbiralčni sistem 60mm</t>
  </si>
  <si>
    <t>talilni vložek NV/NH1 gG 160A z indikatorjem, vel. 1</t>
  </si>
  <si>
    <t>talilni vložek NV/NH1 gG 63A z indikatorjem, vel. 1</t>
  </si>
  <si>
    <t>talilni vložek NV/NH1 gG 50A z indikatorjem, vel. 1</t>
  </si>
  <si>
    <t>nosilec zbiralk , 3 polni, za 60mm zbiralčni sistem</t>
  </si>
  <si>
    <t>prekritje končno za nosilec zbiralk</t>
  </si>
  <si>
    <t>PE/N nosilec zbiralk, 1 polni, za 60mm zbiralčni sistem</t>
  </si>
  <si>
    <t>bakrene zbiralke, 30x0,5, pokositrana, L=2400m</t>
  </si>
  <si>
    <t>prekrivna kapa 84x200x55</t>
  </si>
  <si>
    <t>kabelski čevlji M10</t>
  </si>
  <si>
    <t>drobni montažni material, ožičenje, tesnenje uvodov</t>
  </si>
  <si>
    <t>Razdelilna omara ROG A</t>
  </si>
  <si>
    <t>omara iz poliestra tip F5 1080/320, enokrilna, IP54, 1080x785x320</t>
  </si>
  <si>
    <t>montažna plošča 900x695x6 za omaro F5 1080/320</t>
  </si>
  <si>
    <t>glavno stikalo 100A/37kW, vgradnja na DIN letev</t>
  </si>
  <si>
    <t>kontaktor 30kW, AC3/400V, napajanje tuljave 230VAC, 
2 zap. kontkata + 2 odpriralna kontakta</t>
  </si>
  <si>
    <t>prekritje kontaktorskih sponk za kontaktorje vel.3</t>
  </si>
  <si>
    <t>DC inštalacijski odklopnik 1p, 2A/C, 10kA</t>
  </si>
  <si>
    <t>inštalacijski odklopnik 1p, 10A/C, 10kA</t>
  </si>
  <si>
    <t>inštalacijski odklopnik 1p, 16A/C, 10kA</t>
  </si>
  <si>
    <t>zaščitno stikalo RCCB, 40A/2p/0,03A. 10kA, G (zakasnjeno)</t>
  </si>
  <si>
    <t>tokovnik 50/5A 2VA KL3, vgradnja na DIN letev</t>
  </si>
  <si>
    <t>tokovni nadzorni rele, 1 fazni, 5A</t>
  </si>
  <si>
    <t>vtični rele s 4 preklopnimi kontakti, 4x6A, 24V DC, z LED</t>
  </si>
  <si>
    <t>podnožje releja, 4-polno, 6A</t>
  </si>
  <si>
    <t>napajalnik krmilniški, 230VAC / 24VDC, 2,5A</t>
  </si>
  <si>
    <t xml:space="preserve">stikalo CG8 A210-VE21, montaža na letev, 1-0-2 /1P/16A </t>
  </si>
  <si>
    <t>regulator temperature, 1 mirni kontakt</t>
  </si>
  <si>
    <t>grelec za za omare 45W/105°C</t>
  </si>
  <si>
    <t>svetilka za omare, z vtičnico, magnetna, IP20</t>
  </si>
  <si>
    <t>vrstna sponka 50 mm2, siva</t>
  </si>
  <si>
    <t>vrstna sponka 50 mm2, modra</t>
  </si>
  <si>
    <t>vrstna sponka 10 mm2, siva</t>
  </si>
  <si>
    <t>vrstna sponka 10 mm2, modra</t>
  </si>
  <si>
    <t>zbiralka PE/N</t>
  </si>
  <si>
    <t>Razdelilna omara ROG B</t>
  </si>
  <si>
    <t>odklopnik za D0 talilne vložke do 63A, 3 polni, kot TYTAN II</t>
  </si>
  <si>
    <t>vtične varovalke D0 3x35A za TYTAN II</t>
  </si>
  <si>
    <t>kontaktor 22W, AC3/400V, napajanje tuljave 230VAC</t>
  </si>
  <si>
    <t>pomožnih kontakt za kontaktor, 
1 delovni kontakt</t>
  </si>
  <si>
    <t>vrstna sponka 120mm2, siva</t>
  </si>
  <si>
    <t>vrstna sponka 120mm2, modra</t>
  </si>
  <si>
    <t>Razdelilna omara ROG C</t>
  </si>
  <si>
    <t>omara iz poliestra tip F4 1080/320, enokrilna, IP54, 1080x590x320</t>
  </si>
  <si>
    <t>montažna plošča 900x500x6 za omaro F4 1080/320</t>
  </si>
  <si>
    <t>podstavek iz poliestra 1200x500x320</t>
  </si>
  <si>
    <t>kontaktor 18,5kW, AC3/400V, napajanje tuljave 230VAC</t>
  </si>
  <si>
    <t>Električni ploščati grelnik THE L=4,70 m, 1500W/230V s priključnim kablom</t>
  </si>
  <si>
    <t>Sponka za pritrditev grelca na tirnico 60E1</t>
  </si>
  <si>
    <t>Nosilec za glavo grelca za tirnico 60E1</t>
  </si>
  <si>
    <t>Zaščitna fleksibilna cev Φ20mm</t>
  </si>
  <si>
    <t>2.09</t>
  </si>
  <si>
    <t>Priključna omarica (PO) 1 uvod 4 izvodi (plastična), z nogo</t>
  </si>
  <si>
    <t>2.10</t>
  </si>
  <si>
    <t>Pritrditev cevi ali kabla na leseni prag</t>
  </si>
  <si>
    <t>Preizkušanje in spuščanje v pogon, izdelava merilne in preiskusne dokumentacije</t>
  </si>
  <si>
    <t>1 Kabli</t>
  </si>
  <si>
    <t>B. ELEKTRIČNO GRETJE KRETNIC</t>
  </si>
  <si>
    <t>A. KABELSKA DELA</t>
  </si>
  <si>
    <t>2 Kabelska oprema</t>
  </si>
  <si>
    <t>1 Notranje naprave</t>
  </si>
  <si>
    <t>2 Zunanje naprave</t>
  </si>
  <si>
    <t>C. OSTALI STROŠKI</t>
  </si>
  <si>
    <t>C.4.) ELEKTRIČNE INŠTALACIJE V POSTAJNEM POSLOPJU</t>
  </si>
  <si>
    <t>1 SVETILKE ZA POSTAJNO POSLOPJE</t>
  </si>
  <si>
    <t>Beghelli Lyra 29-023/414/CB 4x14W T5 EVG M600 - vgradna stropna svetilka z elektronsko predstikalno napravo s štirimi visokosijajnimi paraboličnimi optikami, dimenzije: 595x595x53 mm, jekleno prašno lakirano ohišje bele barve RAL9003. Oznaka v načrtu A01</t>
  </si>
  <si>
    <t>T5 14W 830-sijalke</t>
  </si>
  <si>
    <t>Linijski sestav svetil MTS HALLA Saza skupne dolžine 1226 mm, en kos sestavljen iz:HALLA Saza 03-550A-E-P 1x54W T5 EVG - viseča linijsko sestavljiva svetilka z vgrajeno visokosijajno parabolično optiko, skupne dolžine 1220 mm, širine 79 mm, višine 90 mm, ohišje eloksirani aluminij. Oznaka v načrtu A02</t>
  </si>
  <si>
    <t>03-0006 - zaključni elementi</t>
  </si>
  <si>
    <t>03-0007 - obešalni set</t>
  </si>
  <si>
    <t>30-0062- stropna rozeta</t>
  </si>
  <si>
    <t>T5 54W 830-sijalke</t>
  </si>
  <si>
    <t>Zumtobel Chiaro2 1x49W T5 EVG IP65 - zaprta nadgradna / viseča svetilka s povišano stopnjo zaščite, ohišje in difuzor oba v celoti iz transparentnega UC obstojnega PC polikarbonata, z direktno in indirekno razpršeno svetlobo, difuzor z notranjo prizmatično optiko, s transparentnimi plastičnimi zapirali, s svetlobnotehničnim izkoristkom svetilke 95%, dimenzije: 1600x94x118 mm, z garancijo 5 let. Oznaka v načrtu A03</t>
  </si>
  <si>
    <t>T5 49W 830-sijalke</t>
  </si>
  <si>
    <t>FTS 2000 SET - obešani set z jekleno vrvico, komplet</t>
  </si>
  <si>
    <t>HALLA Ture 53-202L-2x26W TC-DEL EVG - viseča svetilka z visokosijajnim odsevnikom, dimenzije: Ø265x200 mm, kovinsko ohišje sive barve. Oznaka v načrtu A04</t>
  </si>
  <si>
    <t>TC-DEL 26W 830-sijalke</t>
  </si>
  <si>
    <t>53-0024  - obešalni pribor s tremi jeklenimi vrvicami</t>
  </si>
  <si>
    <t>HALLA Bure 50-005P-1x26/32/42W EVG - vgradna stropna svetilka z visokosijajnim odsevnikom in šest prekatno optiko proti bleščanju, z elektronsko multi predstikalno napravo, ohišje bele barve, dimenzije: Ø230x105 mm, potrebni vgradni stropni izrez: Ø215 mm. Oznaka v načrtu A05</t>
  </si>
  <si>
    <t>50-020N-vgradna optika</t>
  </si>
  <si>
    <t>TC-TEL 32W 830-sijalke</t>
  </si>
  <si>
    <t>Beghelli 14128 BS113 1x28W T5 EVG IP65 - svetilka s povišano stopnjo zaščite, dimenzije: 1264x121x82 mm, s priborom za nadgradno montažo, Z UV obstojnima PC ohišjem in transparentnim difuzorjem, z vgrajenim visokosijajnim odsevnikom. Oznaka v načrtu A06</t>
  </si>
  <si>
    <t>T5 28W 830-sijalke</t>
  </si>
  <si>
    <t>MTS Wand A20 Techno LED 12,5W IP65 - nadgradna stenska svetilka s povišano stopnjo zaščite in LED virom svetlobe tople barve 3000K in Ra&gt;80, izhodne svetilnosti svetilke &gt;600 lm, ohišje prašno lakirani tlačno liti aluminij mat srebrno sive barve in varnostno steklo z optiko proti bleščanju,  svetilka odporna na udarce po IK07, dimenzije 200x100x100 mm, komplet z že vgrajenim pretvornikom, v skladu z uredbo o svetlobnem onesnaževanju. Oznaka v načrtu A07</t>
  </si>
  <si>
    <t>LENA 185205 Saturn 1x26W TC-DEL EVG IP54 - nadgradna stropna svetilka s povišano stopnjo zaščite, odporna na udarce po IK10, PC ohišje bele barve in PC opalni difuzor, dimenzije: Ø335x110 mm, komplet. Oznaka v načrtu A08</t>
  </si>
  <si>
    <t>Zumtobel Chiaro2 2x49W T5 EVG IP65 - zaprta nadgradna / viseča svetilka s povišano stopnjo zaščite, ohišje in difuzor oba v celoti iz transparentnega UC obstojnega PC polikarbonata, z direktno in indirekno razpršeno svetlobo, difuzor z notranjo prizmatično optiko, s transparentnimi plastičnimi zapirali, s svetlobnotehničnim izkoristkom svetilke 87%, dimenzije: 1600x147x118 mm, z garancijo 5 let. Oznaka v načrtu A09</t>
  </si>
  <si>
    <t>4266-set za vgradnjo v spuščeni strop</t>
  </si>
  <si>
    <t>4268-spuščena piktogramska tablica, smer naravnost</t>
  </si>
  <si>
    <t>Beghelli 16223 Aestetica LED 11W SA1H IP40-nadgradna zaprta svetilka zasilne razsvetljave z LED virom svetlobe, v trajnem spoju, avtonomije 1h, z negorljivim polikarbonatnim ohišjem, z dvojnim simetričnim odsevnikom, dimenzije: 292x102x34 mm,  komplet z garancijo 4 leta vključno z baterijo. Oznaka v načrtu Z1</t>
  </si>
  <si>
    <t>Beghelli 12183 Logica LED 11W SE 1/2/3P IP65-nadgradna zaprta svetilka zasilne razsvetljave z LED virom svetlobe, v pripravnem spoju, avtonomije 1h, z negorljivim polikarbonatnim ohišjem, z dvojnim mat simetričnim odsevnikom z Aluminijevim nanosom, dimenzije: 406x147x63 mm,  komplet z garancijo 4 leta vključno z baterijo. Oznaka v načrtu Z12</t>
  </si>
  <si>
    <t>12193-set za vgradnjo v spuščeni strop</t>
  </si>
  <si>
    <t>2 ELEKTRO INSTALACIJSKA DELA</t>
  </si>
  <si>
    <t>Instalacijsko stikalo, podometne izvedbe, komplet z razvodnico, nosilnim in okrasnim okvirjem - 250V, 16A, NAVADNO STIKALO</t>
  </si>
  <si>
    <t>Enofazna podometna vtičnica, z zaščitnim kontaktom, komplet z razvodnico, nosilnim in okrasnim okvirjem, 250V, 16A</t>
  </si>
  <si>
    <t xml:space="preserve">Dvojna enofazna podometna vtičnica, z zaščitnim kontaktom, komplet z razvodnico, nosilnim in okrasnim okvirjem, 250V, 16A (10XDIESEL, 7x MREŽA) </t>
  </si>
  <si>
    <t>Dvojna enofazna vtičnica za vgradnjo v parapetni kanal, z zaščitnim kontaktom, 250V, 16A (MREŽA)</t>
  </si>
  <si>
    <t>Dvojna enofazna vtičnica za vgradnjo v parapetni kanal, z zaščitnim kontaktom, 250V, 16A, rdeče barve (DIESEL)</t>
  </si>
  <si>
    <t>Dvojna informacijska vtičnica 2xRJ45 FTP, PowerCat 6A, Molex PN za vgradnjo v parapetni kanal, komplet z razvodnico, nosilnim in okrasnim okvirjem</t>
  </si>
  <si>
    <t>Instalacijski kabel položen, delno na kabelske police in delno uvlečen v parapetni kanal. Upoštevati je potrebno sodelovanje z osebjem ki vzdržije obstoječe omrežje iz SŽ-SVTK.</t>
  </si>
  <si>
    <t>UTP cat 7 PVC Molex PN</t>
  </si>
  <si>
    <t>Enofazni stalni priključek komplet z razvodnico, 16A, 230V, 50Hz</t>
  </si>
  <si>
    <t>Trifazni stalni priključek, komplet z razvodnico, 16A, 400V, 50Hz</t>
  </si>
  <si>
    <t>Dvoprekatni parapetni kanal, pločevinaste izvedbe, komplet s pokrovi, pregradami, koleni, spojkami in pomožnim spojnim materialom, kot tip ELBA AT-130/72</t>
  </si>
  <si>
    <t>Glavna zbiralnica za izenačevanje potencialov</t>
  </si>
  <si>
    <t>Instalacijski kabel položen delno podometno, delno uvlečen v instalacijske cevi in večji del položen na perforirane kabelske police</t>
  </si>
  <si>
    <t xml:space="preserve"> - NYM-J-5x2,5 mm2</t>
  </si>
  <si>
    <t xml:space="preserve"> - NYM-J-3x2,5 mm2</t>
  </si>
  <si>
    <t xml:space="preserve"> - NYM-J-5x1,5 mm2</t>
  </si>
  <si>
    <t xml:space="preserve"> - NYM-J-4x1,5 mm2</t>
  </si>
  <si>
    <t xml:space="preserve"> - NYM-J-3x1,5 mm2</t>
  </si>
  <si>
    <t xml:space="preserve"> - NYM-J-2x1,5mm2</t>
  </si>
  <si>
    <t xml:space="preserve"> - Vodnik P/F-Y 25 mm2</t>
  </si>
  <si>
    <t xml:space="preserve"> - Vodnik P/F-Y 6 mm2</t>
  </si>
  <si>
    <t>Elektroinstalacijska cev, rebrasta, gibljiva, položena  podometno ali v opaž</t>
  </si>
  <si>
    <t xml:space="preserve"> - i. c. Φ 23 mm</t>
  </si>
  <si>
    <t xml:space="preserve"> - i. c. Φ 16 mm</t>
  </si>
  <si>
    <t>Elektroinstalacijska cev, samougasljiva, ravna</t>
  </si>
  <si>
    <t xml:space="preserve"> - PN Φ 23 mm</t>
  </si>
  <si>
    <t xml:space="preserve"> - PN Φ 16 mm</t>
  </si>
  <si>
    <t>PVC kabelski kanal za nadometni inštalacijski razvod</t>
  </si>
  <si>
    <t xml:space="preserve"> - kanal PVC NIK 0 - 30x30</t>
  </si>
  <si>
    <t xml:space="preserve"> - kanal PVC NIK 0 - 40x25</t>
  </si>
  <si>
    <t>Kabelske police, izdelane iz vročecinkane perforirane pločevine, komplet s pokrovi, spojnim, nosilnim in pritrdilnim priborom za obešanje na strop.</t>
  </si>
  <si>
    <t xml:space="preserve"> - kabelska polica PK 200</t>
  </si>
  <si>
    <t xml:space="preserve"> - kabelska polica PK 100</t>
  </si>
  <si>
    <t xml:space="preserve"> - kabelska polica PK 50</t>
  </si>
  <si>
    <t>Protipožarna tesnilna masa za tesnenje prehodov kablov. Prehod velikosti dveh polic; 1 polica PK200 in ena PK100</t>
  </si>
  <si>
    <t>IR senzor (360°stopinj) stropna montaža z regulacijo časa vklopa od 0-30 minut</t>
  </si>
  <si>
    <t>Nadometna plastična razvodnica s štirimi odcepi</t>
  </si>
  <si>
    <t>Ozemljitvene objemke razne</t>
  </si>
  <si>
    <t>Konstrukcijsko železo za izdelavo vertikalnih polic in konzol, obarvano z osnovno in končno barvo</t>
  </si>
  <si>
    <t>Razdelilnik RPP-D (DIESEL) je predviden kot tipska podometna omara  dimenzij 200x400x200, (pred izvedbo preveriti natančno dimenzijo in prilagoditi višini in globini obstoječe omare RPP-M) z vgrajeno opremo</t>
  </si>
  <si>
    <t xml:space="preserve"> - stikalo 160A/3 SCHRACK </t>
  </si>
  <si>
    <t xml:space="preserve"> - stikalo BZ16/1S, 1-0-2 SCHRACK </t>
  </si>
  <si>
    <t xml:space="preserve"> - varovalčno stikalo TYTAN II-3*20A</t>
  </si>
  <si>
    <t xml:space="preserve"> - varovalčno stikalo TYTAN II-3*25A</t>
  </si>
  <si>
    <t xml:space="preserve"> - varovalčno stikalo TYTAN II-3*63A</t>
  </si>
  <si>
    <t xml:space="preserve"> - instalacijski odklopnik B10A/1p</t>
  </si>
  <si>
    <t xml:space="preserve"> - instalacijski odklopnik C16A/3p</t>
  </si>
  <si>
    <t xml:space="preserve"> - enopolni instalacijski kontaktor 20 A</t>
  </si>
  <si>
    <t xml:space="preserve"> - prenapetostni odvodnik DS250VG ali podobno</t>
  </si>
  <si>
    <t xml:space="preserve"> - zbiralnica za glavno</t>
  </si>
  <si>
    <t xml:space="preserve">   izenačevanje potencialov</t>
  </si>
  <si>
    <t xml:space="preserve"> - drobni, vezni in pritrdilni material</t>
  </si>
  <si>
    <t>Razdelilnik RTK-D (DIESEL) je predviden kot tipska naodometna termoplastična omara  dimenzij 850x600x200, z vgrajeno opremo</t>
  </si>
  <si>
    <t xml:space="preserve"> - stikalo A63/3 SCHRACK </t>
  </si>
  <si>
    <t xml:space="preserve"> - motorsko stikalo 3p-6,3 do 10A</t>
  </si>
  <si>
    <t>-ločilni trafo 2kVA, 400/230V</t>
  </si>
  <si>
    <t>Razdelilnik RSV-D (DIESEL) je predviden kot tipska podometna termoplastična omara  dimenzij 850x600x200, z vgrajeno opremo</t>
  </si>
  <si>
    <t>Demontaža obstoječe el. opreme v delu objekta, ki je predmet obravnave, kot so;svetilke, razdelilniki, kabli vtičnice, stikala.</t>
  </si>
  <si>
    <t>Dobava in montaža el. radiatorja v kompletu z enim prostorskim termostatom za ogrevanje čakalnice moči cca 1200W. Termostat naj bo zaščiten z jekleno mrežo.</t>
  </si>
  <si>
    <t>Naprava za dvosmerni pogovor pri blagajni za prodajo vozovnic kot SNP 3001 ali tej ustrezna, kompletno z ožičenjem</t>
  </si>
  <si>
    <t>Izsek obstoječe opečnate stene za vgradnjo razdelilnika RPP-D. Odprtina cca 210*45*25 cm, krpanje in beljenje na prejšnje stanje</t>
  </si>
  <si>
    <t>Priključek klimata, loput, črpalk</t>
  </si>
  <si>
    <t>Začasne prevezave in povezave električnih instalacij, zaradi nemotenega delovanja železniškega tovornega in potniškega prometa.</t>
  </si>
  <si>
    <t>Meritve in preizkusi</t>
  </si>
  <si>
    <t>C.5.) ELEKTRIČNE INŠTALACIJE POŽARNEGA JAVLJANJA</t>
  </si>
  <si>
    <t>1 OPREMA JAVLJANJA POŽARA</t>
  </si>
  <si>
    <t>Adresna centralna naprava SINTESO FC2020, za 2x FDnet adresni zanki, max.252 adresnih elementov. Možnost povezave centralne naprave v mrežo central FCnet. Spomin za 1000 dogodkov. Ethernet priključek RJ45. Možnost oddaljenega dostopa in upravljanja sistema preko Ethernet mreže. Možna integracija na varnostne nadzorne sisteme preko BACnet protokola. V kompletu z upravljalno prikazovalno enoto (grafični LCD prikazovalnik z 8 vrsticami), napajalnikom 24V/150W in z konfortnem ohišjem za AKU max.2x27Ah.
(Ustreza: FC2020-AA)</t>
  </si>
  <si>
    <t>AKU baterija 12 V, 26 Ah, VDS 
(Ustreza: FA2006-A1)</t>
  </si>
  <si>
    <t>Optični javljalnik dima z vgrajeno ASA tehnologijo in vgrajenim izolatorjem zanke; serija S-Line 
(Ustreza: FDO241)</t>
  </si>
  <si>
    <t>Kombinirani, multi senzor javljalnik z vgrajeno ASA tehnologijo in vgrajenim izolatorjem zanke; ima vgrajen dvojni optični, dvojni termični in CO senzor; omogoča ločeno detekcijo plina CO;  serija S-Line
(Ustreza: FDOOTC241)</t>
  </si>
  <si>
    <t>Podnožje javljalnikov za adresibilne javljalnike Sinteso
(Ustreza: FDB221)</t>
  </si>
  <si>
    <t>Dodatno podnožje za javljalnike Sinteso
(Ustreza: FDB291)</t>
  </si>
  <si>
    <t>Ločeni svetlobni indikator Sinteso
(Ustreza: FDAI92)</t>
  </si>
  <si>
    <t>Elektronika ročnega javljalnika Sinteso; direktni način proženja
(Ustreza: FDME221)</t>
  </si>
  <si>
    <t>Ohišje rdeče barve za ročni javljalnik
(Ustreza: FDMH291-R)</t>
  </si>
  <si>
    <t>Štirikanalni vhodni/izhodni modul (4x izhod /4x vhodi) Sinteso; relejski izhodi 4 A
(Ustreza: FDCIO222)</t>
  </si>
  <si>
    <t>Ohišje za modul, IP 65 
(Ustreza: FDCH221)</t>
  </si>
  <si>
    <t>Relejni modul za prenos podatkov na CVP Maribor</t>
  </si>
  <si>
    <t>Rele s podnožjem in zaščitno diodo v ohišju</t>
  </si>
  <si>
    <t xml:space="preserve">Označevalna ploščica za zapisne lističe </t>
  </si>
  <si>
    <t>Označevanje ročnih javljalnikov, hupe po SIST 1013 velikosti 125x125mm</t>
  </si>
  <si>
    <t>Alarmna sirena - notranja  (rdeča) 122 dB@24Vdc
(Ustreza: ROLP/R/S)</t>
  </si>
  <si>
    <t>Prenapetostna zaščita za požarno zanko</t>
  </si>
  <si>
    <t>Drobni montažni nespecifizirani potrošni material</t>
  </si>
  <si>
    <t>Gasilni modul za javljanje požara in krmiljenje sistema avtomatskega gašenja, za 1 cono gašenja; v skladu z standardom EN12094 in EN54; kompatibilen in povezljiv v adresno zanko sistema SINTESO
(Ustreza: XC1005-A)</t>
  </si>
  <si>
    <t>AKU baterija 12 V, 17 Ah, VDS 
(Ustreza: FA2005-A1)</t>
  </si>
  <si>
    <t>Ročni aktivator gašenja; Elektronika kolektivnega ročnega javljalnika; v ohišju rumene barve; v skladu s standardom EN12094-3
(Ustreza: DM1103-L)</t>
  </si>
  <si>
    <t>Stop tipka; Elektronika kolektivnega ročnega javljalnika; v ohišju modre barve; v skladu s standardom EN12094-3
(Ustreza: DM1103-S)</t>
  </si>
  <si>
    <t>Alarmna sirena z LED bliskavico 101dB
(Ustreza: ROLP/SB/RL/R/S )</t>
  </si>
  <si>
    <t>Mikrostikalo za nadzor odprtosti vrat</t>
  </si>
  <si>
    <t>Svetlobno zvočni opozorilni tablo, za sisteme gašenja
(Ustreza: LTE 24B)</t>
  </si>
  <si>
    <t>Označevalna tablica, obstojne, rdeče barve z belim napisom: ROČNI AKTIVATOR GAŠENJA</t>
  </si>
  <si>
    <t>Označevalna tablica, obstojne, rdeče barve z belim napisom: STOP GAŠENJE</t>
  </si>
  <si>
    <t>Označevalne tablica, obstojne, rdeče barve z belim simbolom: POŽARNA HUPA, izdelana skladno s SIST 1013</t>
  </si>
  <si>
    <t>Tablica za na vhodna vrata, z opozorilnim napisom, da je v prostoru avtomatska stabilna gasilna naprava, izdelana skladno s tehničnimi podatki</t>
  </si>
  <si>
    <t>2 OPREMA GAŠENJA POŽARA - ELEKTRO DEL</t>
  </si>
  <si>
    <t>3 OPREMA GAŠENJA POŽARA - STROJNI DEL</t>
  </si>
  <si>
    <t>Sistem avtomatskega gašenja za PROSTOR TK v velikosti 56 m3, ki vključuje: 
- 42 barsko tehnologijo avtomatskega gašenja;
- jeklenke z vso potrebno mehansko opremo,
- gasilno sredstvo Novec 1230 v količini, kot ga predpisuje standard ISO 14520, 
- skupni čas zapolnitve prostora in pogasitve z gasilnim sredstvom do 40 sekund,
- priprava za transport, embaliranje in sam transport opreme na lokacijo montaže,
- hidravlični izračun z ustreznim VDS certificiranim programom,
- ustrezno število gasilno razpršilnih šob</t>
  </si>
  <si>
    <t>Sestavljeno iz:</t>
  </si>
  <si>
    <t>67-litrska jeklenka, mehansko opremljena jeklenka - brez gasilnega sredstva z vključenim transportnimi stroški na lokacijo v SLO
(Ustreza: BAT67-1 EL / MAN)</t>
  </si>
  <si>
    <t>NOVEC 1230 gasilno sredstvo - zmes ekološko prijaznih plinov z vključenim polnjenjem v jeklenko 
(Ustreza: NOVEC)</t>
  </si>
  <si>
    <t>Gasilna šoba za prostor
(Ustreza: NOZ-R)</t>
  </si>
  <si>
    <t>Razbremenilna loputa 0,1 m2
(Ustreza: EVENT0,1)</t>
  </si>
  <si>
    <t>Zaščitna mreža za EVENT0.1
(Ustreza: GRIPRO 0.1)</t>
  </si>
  <si>
    <t>Sistem avtomatskega gašenja za PROSTOR SV v velikosti 155 m3, ki vključuje: 
- 42 barsko tehnologijo avtomatskega gašenja;
- jeklenke z vso potrebno mehansko opremo,
- gasilno sredstvo Novec 1230 v količini, kot ga predpisuje standard ISO 14520, 
- skupni čas zapolnitve prostora in pogasitve z gasilnim sredstvom do 40 sekund,
- priprava za transport, embaliranje in sam transport opreme na lokacijo montaže,
- hidravlični izračun z ustreznim VDS certificiranim programom,
- ustrezno število gasilno razpršilnih šob</t>
  </si>
  <si>
    <t>baterija komplet: 2x67-litrski mehansko opremljeni jeklenki brez gasilnega sredstva
(Ustreza: BAT67-2 EL / MAN)</t>
  </si>
  <si>
    <t>4 INŠTALACIJE</t>
  </si>
  <si>
    <t>Kabel JY (St)Y 1x2x0.8 mm požarni kabel, rdeč, s polaganjem</t>
  </si>
  <si>
    <t>Kabel JE-H(St)H FE180 E90 1x2x0,8mm rdeč, ognjeodporen s pritrdilnim materialom in polaganjem</t>
  </si>
  <si>
    <t>Kabel JE-H(St)H FE180 E90 4x2x0,8mm rdeč, ognjeodporen s pritrdilnim materialom in polaganjem</t>
  </si>
  <si>
    <t>Kabel NHXH 2x1,5 mm2 FE180/E30, ognjeodporen s pritrdilnim materialom in polaganjem</t>
  </si>
  <si>
    <t>Ognjeodporne doze</t>
  </si>
  <si>
    <t>PN zaščitne inštalacijske cevi fi 16mm s pritrdilnim priborom ali NIK kanal različnih dimenzij s polaganjem</t>
  </si>
  <si>
    <t>Kabel NYM-J 3x1,5 mm2; s polaganjem</t>
  </si>
  <si>
    <t>5 STORITVE</t>
  </si>
  <si>
    <t>Montaža centralne naprave in ostalih elementov za javljanje in gašenje požara; povezava v sisterm javljanja požara SINTESO, spuščanje sistema v obratovanje in preizkus delovanja sistema; izdaja internega zapisnika; prevozni stroški</t>
  </si>
  <si>
    <t>Šolanje pooblaščenega osebja za uporabo sistema</t>
  </si>
  <si>
    <t>Pregled delovanje sistema javljanja požara s strani pooblaščene institucije; izdaja zapisnika o pregledu in izdaja potrdila o brezhibnosti sistema za javljanje požara</t>
  </si>
  <si>
    <t>Izvedba strojnih instalacij gasilnega sistema
-montaža jeklenk in ostale strojne opreme,
-dobava in montaža instalacijskih cevi v skladu s hidravličnim izračunom,
-barvanje cevovoda,
-montaža razpršilnih šob,
-izvedba tlačnega preizkusa</t>
  </si>
  <si>
    <t>Podroben hidravlični izračun po vgraditvi kompletne opreme</t>
  </si>
  <si>
    <t>Sodelovanje pri priklopu stabilne gasilne naprave na elektrokrmilni del, sodelovanje pri priklopu na sistem za javljanje požara in funkcionalnem pregledu sistema</t>
  </si>
  <si>
    <t>Izvedba/vgradnja razbremenilne lopute velikosti 0,1m2</t>
  </si>
  <si>
    <t>Pregled delovanje sistema avtomatskega gašenja s strani pooblaščene institucije; izdaja zapisnika o pregledu in izdaja potrdila o brezhibnosti sistema za javljanje požara</t>
  </si>
  <si>
    <t>C.6.) ELEKTRIČNE INŠTALACIJE ZA TEHNIČNO VAROVANJE</t>
  </si>
  <si>
    <t>1 OPREMA PROTIVLOMNEGA SISTEMA</t>
  </si>
  <si>
    <t>Akumulator 12V / 12 Ah</t>
  </si>
  <si>
    <t>2 INŠTALACIJE</t>
  </si>
  <si>
    <t>Alarmni kabel 2x0,5+4x0,22 mm2, s polaganjem</t>
  </si>
  <si>
    <t>Napajalni kabel NYM-J 3x1,5 mm2 s polaganjem</t>
  </si>
  <si>
    <t xml:space="preserve">PN zaščitne inštalacijske cevi brezhalogenske fi 16mm s pritrdilnim priborom </t>
  </si>
  <si>
    <t>Nadometna razvodna doza 100x100mm z vrstnimi sponkami za razvod</t>
  </si>
  <si>
    <t>Vezni in pritrdilni material</t>
  </si>
  <si>
    <t>3 STORITVE</t>
  </si>
  <si>
    <t>Montaža opreme na položene instalacije in zaključene kabelske povezave</t>
  </si>
  <si>
    <t xml:space="preserve">Zagon, nastavitve, programiranje in preizkušanje delovanja sistema </t>
  </si>
  <si>
    <t>Predaja sistema in šolanje uporabnika</t>
  </si>
  <si>
    <t>Alarmna centrala z ohišjem, 8 področij, OSEM PARTICIJ, možnost širitve do 64 področij preko razširitvenih modulov, vgrajen komunikator z možnostjo klica nadzornega centra (Contact ID format..) in privatne linije, 32 uporabniških gesel, 2 duress gesli, glavno geslo, monterjevo geslo, spomin za 256 zadnjih dogodkov, download/upload, daljinski dostop, možnost programiranja preko računalnika z DLS-2002 programsko opremo, programabilna v skladu z EN50131-1 standardom
(Ustreza: PC1864 DSC)</t>
  </si>
  <si>
    <t>Transformator za alarmno centralo, primar 220VAC, sekundar 16VAC, 45VA
(Ustreza: PS45VA)</t>
  </si>
  <si>
    <t>Dodatni napajalnik, 12V, 1.5A
(Ustreza: TE1215)</t>
  </si>
  <si>
    <t>LCD tipkovnica za NewPower linijo central, dvovrstični 32 znakovni prikazovanik, možnost pregleda spomina dogodkov, LCD prikaz stanja sistema, funkcijske tipke, možnost programiranja sistema, pregled napak, enostavna uporaba
(Ustreza: PK5500)</t>
  </si>
  <si>
    <t>Modul za 8 nizkotokovnih izhodov
(Ustreza: PC5208)</t>
  </si>
  <si>
    <t>ANTIMASKING senzor z vgrajenim infrardečim in mikrovalovnim zaznavanjem, ločen alarmni izhod v primeru prekrivanja, digitalna mikroprocesorska obdelava signalov, quad linearna tehnologija, trda leča, ASIC zasnova, temperaturna kompenzacija, nastavitev polja pokritja mikrovalovnega senzorja, 3 led diode prikaza zaznavanja, pokritje 12*12m, napajanje 9.5-14.5V, tokovna poraba: mirovanje 18mA, alarm 25,5 mA. Dva kakovostna senzorja v kombinaciji omogočata izredno zanesljivost delovanja
(Ustreza: LC-103 PIMSK)</t>
  </si>
  <si>
    <t>Stropni/zidni nosilec za senzorje serije LC
(Ustreza: LC MBS)</t>
  </si>
  <si>
    <t>C.7.) KRMILJENJE STIKAL</t>
  </si>
  <si>
    <t>1 Predelave obstoječe krmilne omare =W+EKO</t>
  </si>
  <si>
    <t>Demontaža in odstranitev komandnega polja z vrat omare</t>
  </si>
  <si>
    <t>Izdelava, dobava in montaža novega komandnega polja na vrata krmilne omare EKO</t>
  </si>
  <si>
    <t>Prestavitev elementov iz odstranjenaga komandnega polja na novo komandno polje ter izvedba vseh električnih povezav med elementi polja in elementi znotraj omare</t>
  </si>
  <si>
    <t>Testiranje, preizkušanje in spuščanje v pogon</t>
  </si>
  <si>
    <t>2 Kabelske povezave</t>
  </si>
  <si>
    <t xml:space="preserve">Dobava in montaža novih kovinskih cevi ɸ30 mm, ɸ55/2 mm in ɸ63/2 mm za mehansko zaščito kablov (med kabelskim koritom in omaro RO, med omaro RO in EM pogonom ter med EM pogonom in stikalom na vrhu droga) ter izvedba vseh kabelskih povezav v omari RO </t>
  </si>
  <si>
    <t>Dobava in montaža prostostoječe poliesterske omare, dimenzij 500 x 750 x 320 mm (ŠxVxG), IP65. Kompletno opremljena s podstavkom, montažno ploščo, sponkami za podaljševanje kablov in uvodnicami. Kot npr.: HIMEL PLA 753</t>
  </si>
  <si>
    <t>1</t>
  </si>
  <si>
    <t>D.) TELEKOMUNIKACIJE</t>
  </si>
  <si>
    <t>D.1.) SV NAPRAVE</t>
  </si>
  <si>
    <t>D.2.) TK NAPRAVE</t>
  </si>
  <si>
    <t>D.3.) PRESTAVITEV IN ZAŠČITA SVTK NAPRAV</t>
  </si>
  <si>
    <t>1 KABLI</t>
  </si>
  <si>
    <t>A. LEVI TIR (od km 508+750 do km 511+050)</t>
  </si>
  <si>
    <t>PP 41 3x2,5 mm2</t>
  </si>
  <si>
    <t xml:space="preserve">Trasiranje začasne ali nove kabelske trase zemeljskega kabla, kabelske kanalizacije, cevi ali kabelskih korit </t>
  </si>
  <si>
    <t>Posek drevja in grmovja - predvideno</t>
  </si>
  <si>
    <t>Ročni prečni kontrolni izkop obstoječe kabelske trase - predvideno</t>
  </si>
  <si>
    <t>Izkop in zasip jam za kabelske spojke. Obseg del: izkop do 1,5 m3 v zemljišču IV. ktg. in dobava in položitev štirih zaščitnih betonskih plošč in plastičnih ščitnikov, zasip jame in ureditev okolice</t>
  </si>
  <si>
    <t xml:space="preserve">Razbitje in odstranitev dela obstoječega betonskega temelja ali drugih podobnih ovir v zemlji (na območju kabelskega jarka) - predvideno </t>
  </si>
  <si>
    <t>Dobava in postavitev betonskih smernih kamnov</t>
  </si>
  <si>
    <t>Ročni izkop obstoječih kablov/cevi - do dolžine 4m</t>
  </si>
  <si>
    <t>Ročni izkop in zaščita obstoječih PVC, PE, ... cevi (npr. kabelske kanalizacije - do 10 cevi) z obbetoniranjem, poglobitev cevi, zasip jarka</t>
  </si>
  <si>
    <t>Ročni izkop in zaščita obstoječih SVTK kablov/cevi s PVC polcevmi ali PE prerezanimi cevmi in z obbetoniranjem (do 10 kablov v skupni trasi), poglobitev kablov/cevi, zasip jarka</t>
  </si>
  <si>
    <t>Ročni izkop in zaščita obstoječih SVTK kablov/cevi s PVC polcevmi ali PE prerezanimi cevmi in z obbetoniranjem (do 10 kablov v skupni trasi), začasna prestavitev na teren/brežino in končna prestavitev v nov jarek, vključno z izkopom in zasipom jarka</t>
  </si>
  <si>
    <t>Prestavitev obstoječih SVTK kablov/cevi v skupni že izkopan jarek, zaščita kablov s PVC polcevmi ali PE prerezanimi cevmi in z obbetoniranjem - brez rezanja (do 10 kablov)</t>
  </si>
  <si>
    <t xml:space="preserve">Poglobitev obstoječega kabla/cevi na globino 1,5 m pod GRP - pod progo (ročni izkop kabla ali cevi, zajetje obstoječega kabla s polcevmi, obbetoniranje cevi) </t>
  </si>
  <si>
    <t>Dodatek za ročni izkop pri izkopu za temelj VM zaradi bližine SVTK vodov/naprav</t>
  </si>
  <si>
    <t>Sidranje droga VM s tipskim enojnim sidrom</t>
  </si>
  <si>
    <t>Obnova obstoječega droga VM (barvanje)</t>
  </si>
  <si>
    <t>Čiščenje kabelske trase na mestih, kjer polagamo betonska korita</t>
  </si>
  <si>
    <t>Zamenjava obstoječih poškodovanih betonskih kabelskih korit in pokrovov - ocena</t>
  </si>
  <si>
    <t>- DBK korito tip B ali tip 4</t>
  </si>
  <si>
    <t>Začasna odstranitev betonskih korit in SVTK vodov v njih ter morebitnih cevi pod koriti, začasna prestavitev vodov in cevi na teren/brežino in zaščita kablov s PE prerezanimi cevmi (do 10 kablov v skupni trasi), ponovna položitev obstoječih korit in SVTK vodov ter cevi na enak način, odstranitev zaščite, izkop in zasip</t>
  </si>
  <si>
    <t>Odstranitev betonskih korit in SVTK vodov v njih ter morebitnih cevi pod koriti, začasna prestavitev vodov in cevi na teren/brežino in zaščita kablov s PE prerezanimi cevmi (do 10 kablov v skupni trasi), položitev novih betonskih (DBK) korit in obstoječih SVTK vodov ter cevi, odstranitev zaščite, izkop in zasip</t>
  </si>
  <si>
    <t>Odstranitev betonskih korit in SVTK vodov v njih ter morebitnih cevi pod koriti, začasna prestavitev vodov in cevi na teren/brežino in zaščita kablov s PE prerezanimi cevmi (do 10 kablov v skupni trasi), prestavitev SVTK vodov v končno traso v skupni kabelski jarek</t>
  </si>
  <si>
    <t>Začasna odstranitev kovinskih korit in SVTK vodov v njih iz objekta, začasna prestavitev vodov na teren/brežino in zaščita kablov s PE prerezanimi cevmi (do 10 kablov v skupni trasi), po rekonstrukciji objekta montaža obstoječih korit in nosilcev ter položitev SVTK vodov na enak način, po potrebi prilagoditev korit trasi pred in za objektom</t>
  </si>
  <si>
    <t>Odstranitev kovinskih korit in SVTK vodov v njih iz objekta, začasna prestavitev vodov na teren/brežino in zaščita kablov s PE prerezanimi cevmi (do 10 kablov v skupni trasi), po rekonstrukciji objekta prestavitev obstoječih SVTK vodov v betonska korita na objektu</t>
  </si>
  <si>
    <t>Odstranitev kovinskih korit in SVTK vodov v njih iz objekta, začasna prestavitev vodov nižje na objekt na začasne nosilce ali opore in zaščita kablov s PE prerezanimi cevmi (do 10 kablov v skupni trasi), po rekonstrukciji objekta prestavitev obstoječih SVTK vodov v betonska korita na objektu</t>
  </si>
  <si>
    <t>Odstranitev kovinskih korit na stebričkih in SVTK vodov v njih, začasna prestavitev vodov na teren/brežino in zaščita kablov s PE prerezanimi cevmi (do 10 kablov v skupni trasi), prestavitev SVTK vodov v končno traso v skupni kabelski jarek</t>
  </si>
  <si>
    <t>Odkrivanje asfalta, debeline 6-10 cm, z obojestranskim strojnim rezanjem, nakladanje in odvoz ruševin</t>
  </si>
  <si>
    <t>Izvedba prečkanja železniške proge s podvrtanjem (ali prekopom, če podvrtanje ni izvedljivo), s PVC cevmi na globini 1,5 m pod GRP, obbetoniranje cevi z C12/15</t>
  </si>
  <si>
    <t xml:space="preserve">- 1x2 premera 125 mm </t>
  </si>
  <si>
    <t xml:space="preserve">- 2x2 premera 125 mm </t>
  </si>
  <si>
    <t xml:space="preserve">- 2x3 premera 125 mm </t>
  </si>
  <si>
    <t xml:space="preserve">- 2x4 premera 125 mm </t>
  </si>
  <si>
    <t xml:space="preserve">Izdelava kabelske kanalizacije iz PVC ali alkaten cevi premera 125 mm v zemljišču 50% III. in 50 % IV. ktg. Obseg del: izkop jarka, izdelava podloge za cevi iz peska granulacije 4-8 mm, dobava in polaganje cevi, dobava in vgraditev distančnikov, obbetoniranje cevi z betonom C12/15 v višini 10 cm nad zgornjim temenom cevi, zasip jarka z utrjevanjem po slojih in odvoz odvečnega materiala in ureditev okolice </t>
  </si>
  <si>
    <t>- 2x3 cevna kabelska kanalizacija</t>
  </si>
  <si>
    <t>- 3x3 cevna kabelska kanalizacija</t>
  </si>
  <si>
    <t>- 3x4 cevna kabelska kanalizacija</t>
  </si>
  <si>
    <t>- 4x4 cevna kabelska kanalizacija</t>
  </si>
  <si>
    <t>Zaščita prazne položene cevi, ki se zaključi v zelenici, z Raychem ali ustrezno drugo toploskrčno kapo</t>
  </si>
  <si>
    <t xml:space="preserve">Dodatek za betoniranje cevi in 30 cm zgornjega dela jarka z C16/20 pri prehodu kabelske kanalizacije preko povoznih površin v cestišču, obračun razlike med izkopom in zasipom  </t>
  </si>
  <si>
    <t>Dodatek za oteženo delo (ovire: korenine, podzemne inštalacije, …) pri izkopu za kabelski jarek - predvideno</t>
  </si>
  <si>
    <t xml:space="preserve">Dodatek za ročni izkop kabelskega jarka - predvideno </t>
  </si>
  <si>
    <t>Izdelava armirano betonskega kabelskega jaška tip "A" izmer 1,5x2,0x1,9 (m) v zemljišču IV. ktg. Obseg del: izkop, opaženje za betoniranje jaška, vgraditev štirih plastificiranih soh in pritrdilnih štirih prečnih konzol l=355 mm na sohe, dobava in vgraditev litoželeznega pokrova, uvod cevi v jašek in odvoz izkopanega materiala (ali vgradnja sestavljivega AB kabelskega jaška izmer 2,0x2,0 (m), globine vsaj 1,9 m, npr. Kograd IGEM, d.o.o.)</t>
  </si>
  <si>
    <t>- lahki litoželezni pokrov</t>
  </si>
  <si>
    <t>Izdelava armirano betonskega kabelskega jaška tip "B" izmer 1,2x1,5x1,9 (m) v zemljišču IV. ktg. Obseg del: izkop, opaženje za betoniranje jaška, vgraditev štirih plastificiranih soh in pritrdilnih štirih prečnih konzol l=355 mm na sohe, dobava in vgraditev litoželeznega pokrova, uvod cevi v jašek  in odvoz izkopanega materiala (ali vgradnja sestavljivega AB kabelskega jaška izmer 1,6x1,6 (m), globine vsaj 1,9 m, npr. Kograd IGEM, d.o.o.)</t>
  </si>
  <si>
    <t>- težki litoželezni pokrov</t>
  </si>
  <si>
    <t>Izdelava armirano betonskega kabelskega jaška izmer 1,2x1,2x1,2 (m) v zemljišču IV. ktg. Obseg del: izkop, opaženje za betoniranje jaška, vgraditev štirih plastificiranih soh in pritrdilnih štirih prečnih konzol l=355 mm na sohe, dobava in vgraditev litoželeznega pokrova, uvod cevi v jašek in odvoz izkopanega materiala (ali vgradnja sestavljivega AB kabelskega jaška izmer 1,2x1,2 (m), globine vsaj 1,9 m, npr. Kograd IGEM, d.o.o.)</t>
  </si>
  <si>
    <t>Dodatek pri izdelavi kabelskega jaška z ovirami (korenine, instalacije, obstoječi kabli ali KK), obračun po m2 svetle tlorisne površine jaška,</t>
  </si>
  <si>
    <t>- kabelski jašek 1,5x2,0x1,9 (m) - tip 'A'</t>
  </si>
  <si>
    <t>- kabelski jašek 1,2x1,5x1,9 (m) - tip 'B'</t>
  </si>
  <si>
    <t>- pomožni kabelski jašek 1,2x1,2x1,2 (m)</t>
  </si>
  <si>
    <t>Dodatek pri gradnji kabelskega jaška zaradi prilagoditve širine ali/in dolžine jaška zaradi drugih vodov - predvidoma</t>
  </si>
  <si>
    <t>Dodatek za vgraditev konzol ali lestve v steno jaška za dostop</t>
  </si>
  <si>
    <t>Odstranitev (razbitje) obstoječega kabelskega jaška, izmer do 2,0x2,0x2,0 (m)</t>
  </si>
  <si>
    <t>Prilagoditev pokrova obstoječega kabelskega jaška na novo višino terena, delo in material</t>
  </si>
  <si>
    <t>Izdelava (povečanje) kabelskega uvoda iz uvodnega kabelskega jaška v SV ali TK prostor, z obdelavo odprtin za</t>
  </si>
  <si>
    <t xml:space="preserve">   -  16x cev f125mm </t>
  </si>
  <si>
    <t>Dobava in polaganje PE cevi 2x50/4 mm (dvojček) vključno s stroški za kontrolo kvalitete PE cevi, ki se preverijo pred in med gradnjo, skladno z "Začasnim merilom za nabavo polietilenskih cevi malega premera" PTT Slovenije junij 1994</t>
  </si>
  <si>
    <t>Dobava in polaganje PE cevi 2x50/4 mm med koriti ali kabelskim jaškom ali glavno kabelsko traso in SV ali TK napravo, izkop in zasip jarka</t>
  </si>
  <si>
    <t>Testiranje PE cevi 2x50/4 mm po polaganju ali prestavljanju, tlačni preizkus in prehodnost cevi</t>
  </si>
  <si>
    <t>Dobava in polaganje 30 cm nad PE cevjo 2x50/4 mm opozorilnega metaliziranega traku (z vgrajeno Al folijo) z napisom "POZOR OPTIČNI KABEL"</t>
  </si>
  <si>
    <t>Dobava in vgraditev ploščatega križnega markerja 1255-3M oranžne barve s frekvenco 101,4 KHz (pri optičnih spojkah, spojih na PE ceveh in pri spremembi smeri trase)</t>
  </si>
  <si>
    <t>Dobava tesnilnih čepov za PE cevi, vključno z izvedbo tesnjenja</t>
  </si>
  <si>
    <t>- za premer 50 mm tip Z-50</t>
  </si>
  <si>
    <t xml:space="preserve">Dobava ravnih cevnih plastičnih spojk za alkaten ali PE cevi, vključno z izvedbo spoja </t>
  </si>
  <si>
    <t>- 2x f 50 mm</t>
  </si>
  <si>
    <t xml:space="preserve">Dobava in izvedba tesnjenja med cevjo f125 mm in PE cevmi dvojčka pri vhodu in izhodu iz cevi, s tesnilnim materialom </t>
  </si>
  <si>
    <t>Pritrditev/stabiliziranje začasnih cevi na ne ravnem terenu z lesenimi količki na medsebojni razdalji 1m</t>
  </si>
  <si>
    <t xml:space="preserve">Kompletna izdelava in montaža začasne zračne linije kablov - delo in material: izkop, opaži, betonska in armiranobetonska dela, jeklena konstrukcija, 2x opora, 2x temelj, nosilne vrvi, obešanje kablov v ceveh, po končanih delih demontaža z odvozom in ureditvijo okolice v prvotno stanje - predvidoma </t>
  </si>
  <si>
    <t>- dolžine do 30m</t>
  </si>
  <si>
    <t>- dolžine do 20m</t>
  </si>
  <si>
    <t>Izdelava začasne nosilne lesene konstrukcije preko gradbene jame (za kable in cevi) iz plohov in lesenih količkov na medsebojni razdalji 1m, s pritrditvijo kablov in cevi, po končanih delih demontaža z odvozom</t>
  </si>
  <si>
    <t>Izdelava in postavitev začasnih lesenih opor na medsebojni razdalji do 1,5m za kable in cevi na območju premostitvenega objekta - do razdalje 25m (npr. za čas vgradnje ali izgradnje provizorija ali za dodatno oporo)</t>
  </si>
  <si>
    <t>Začasna zaščita obstoječega signala, po končanih delih ureditev stojišča - predvidoma</t>
  </si>
  <si>
    <t>Začasna zaščita kabelske SV/TK omare, telefonske omare ali stebrička, po končanih delih ureditev stojišča (okolice)</t>
  </si>
  <si>
    <t>Ureditev obstoječega stojišča za uporabnike SVTK naprav v brežini</t>
  </si>
  <si>
    <t>Odstranitev (razbitje) obstoječega stojišča za SVTK naprave (signal, omara), ureditev okolice</t>
  </si>
  <si>
    <t>Izdelava ozemljitve kovinskih elementov ob progi (kovinska korita, …) z izolirano jekleno ozemljilno vrvjo preseka 70 mm2 na neizolirano tirnico - za celotno območje obdelave</t>
  </si>
  <si>
    <t>Popravilo obstoječe ozemljitve naprav oziroma kabelskih omar ob progi, poškodovane zaradi novih izkopov - za celotno območje obdelave (ocena)</t>
  </si>
  <si>
    <t>Stroški ureditve poškodovanih zelenic in trase z neposredno okolico na osnovi dejanskih stroškov - predvideno</t>
  </si>
  <si>
    <t>Odvoz odvečnega obstoječega materiala oziroma zemljine na deponijo - predvideno</t>
  </si>
  <si>
    <t>Položitev in pritrditev začasnih cevi v strmini s stebrički na medsebojni razdalji 2m</t>
  </si>
  <si>
    <t>Označitev vseh kablov v kabelskem jašku in/ali v kabelskem prostoru - ocena</t>
  </si>
  <si>
    <t>Označitev vseh kablov (do 5 kablov) v kabelskem koritu, vsaj na vsakih 100m - ocena</t>
  </si>
  <si>
    <t>Dobava in izvedba tesnjenja med vsemi kabli in cevmi v kabelskem jašku, s tesnilnim materialom</t>
  </si>
  <si>
    <t>Dobava in izdelava kabelske preključitvene spojke na TK kablu, v prometu:</t>
  </si>
  <si>
    <t>Dobava in izdelava svinčene in litoželezne ravne kabelske spojke na progovnem kablu</t>
  </si>
  <si>
    <t>Vzpostavitev provizorija na čuvajniškem vodu - predvideno</t>
  </si>
  <si>
    <t>Dobava in izdelava kabelske preključitvene spojke na energetskem kablu:</t>
  </si>
  <si>
    <t>Električne meritve obstoječih kablov (TK, TD, TF, …) po prestavitvi kabla z izdelavo merilne dokumentacije - vse</t>
  </si>
  <si>
    <t>Električne meritve na bakrenem telekomunikacijskem kablu (TK, TD, TF, …), na bobnu, položene dolžine, končne - vse</t>
  </si>
  <si>
    <t>Električne meritve na obstoječem energetskem kablu po prestavitvi kabla - vse</t>
  </si>
  <si>
    <t>Demontaža in ponovna montaža tirnega magneta in priključne omarice zaradi regulacije tira (do 3x), izključitev, priključitev, ustrezne meritve, nastavitve naprave in preizkus delovanja; delo in material</t>
  </si>
  <si>
    <t>Demontaža in ponovna montaža ozemljitvene vrvi med tirnico in SVTK napravo zaradi regulacije tira (do 3x), delo in material - za vse SVTK naprave na področju regulacije</t>
  </si>
  <si>
    <t>Demontaža in ponovna montaža ozemljitvene vrvi med tirnico in kovinskim elementom ob progi zaradi regulacije tira (do 3x), delo in material - za vse kovinske elemente na področju regulacije (ograje, korita, …)</t>
  </si>
  <si>
    <t>Začasno zapiranje in označitev kabelskih koncev (do 3x) - predvidoma (kos na napravo)</t>
  </si>
  <si>
    <t>Pritrditev optičnega kabla po drogu in zaščita kabla v spodnjem delu z Fe zaščitnim polžlebom, dolžine 3 m</t>
  </si>
  <si>
    <t>Začasna prestavitev obstoječega samonosilnega optičnega kabla in nosilca nižje ali višje na drog, po končani obnovi (barvanju) droga prestavitev kabla in nosilca na prvotno višino</t>
  </si>
  <si>
    <t>Prestavitev/montaža obstoječega samonosilnega optičnega kabla na nov drog vozne mreže, material in delo</t>
  </si>
  <si>
    <t>- konzola tipa M-216-300</t>
  </si>
  <si>
    <t>- konzola tipa M-267-300</t>
  </si>
  <si>
    <t>Začasna prestavitev obstoječega samonosilnega optičnega kabla na začasni lesen drog ustrezne višine, po končanih delih odstranitev začasnega droga in ureditev okolice, po potrebi sidranje droga, delo in material</t>
  </si>
  <si>
    <t>Vpihovanje optičnega kabla v obstoječe in novopoložene PE cevi na principu zračne blazine</t>
  </si>
  <si>
    <t>Izvedba pritrditve optičnega kabla in cevi ob steni kabelskih jaškov</t>
  </si>
  <si>
    <t>Dobava in izvedba tesnjenja med AC, PVC ali PE cevjo in optičnim kablom s termoskrčljivim materialom ATUM 40/13 (cevi navlečemo na PE cevi pred vlečenjem kabla)</t>
  </si>
  <si>
    <t>Označitev kablov in obročkanje kabla v jaških z znakom za optični kabel - znak "POZOR LASERSKI ŽAREK"</t>
  </si>
  <si>
    <t>Izvlečenje optičnega kabla iz cevi na principu  zračne blazine, navitje kabla na boben</t>
  </si>
  <si>
    <t xml:space="preserve">Montaža rezerve optičnega kabla v kabelskem jašku z nabavo ter montažo nosilca za rezervo v kabelskem jašku ter zaščito kabla proti poškodbam glodalcev z gibljivo ALIREX cevjo in pritrditev cevi na steno jaška </t>
  </si>
  <si>
    <t>- dolžine do 30 m</t>
  </si>
  <si>
    <t>Demontaža obstoječega optičnega kabla v TK prostoru (do uvodnega jaška)</t>
  </si>
  <si>
    <t>Ponovni uvod obstoječega optičnega kabla  v TK prostor</t>
  </si>
  <si>
    <t>Dobava in montaža zaključnih optičnih kablov ZK-08S04/FC-015 ali enakovrednih z FC-PC konektorji (l=1,5 m)</t>
  </si>
  <si>
    <t>Spajanje optičnih vlaken v optičnem delilniku (v TK prostoru) na zaključne optične kable</t>
  </si>
  <si>
    <t>Prespajanje optičnih vlaken v TK prostoru</t>
  </si>
  <si>
    <t>- do 36 vlaken</t>
  </si>
  <si>
    <t>Izvedba končnih optičnih meritev vključno z izdelavo knjige "Protokol meritev", do</t>
  </si>
  <si>
    <t>- 36 vlaken</t>
  </si>
  <si>
    <t>Izvedba optičnih meritev po prestavitvi ali izvlečenju obstoječega kabla, do</t>
  </si>
  <si>
    <t>- 72 vlaken</t>
  </si>
  <si>
    <t>Zakoličenje drugih obstoječih podzemnih komunalnih vodov (kanalizacija, voda, elektrika, javna razsvetljava , CATV, plin, ...) in sodelovanje nadzornih organov lastnikov vodov pri izvajanju del, obračun po dejanskih stroških</t>
  </si>
  <si>
    <t>Uskladitev križanj z obstoječimi podzemnimi komunalnimi vodi, obračun po dejanskih stroških, ločeno za vsak posamezni primer - vse</t>
  </si>
  <si>
    <t>Tehnični nadzor pooblaščenega nadzornega organa - predvideno</t>
  </si>
  <si>
    <t>Nadzor osebja komunalnih organizacij</t>
  </si>
  <si>
    <t xml:space="preserve">TD 59         5x4x0,9  M  </t>
  </si>
  <si>
    <t>2 GRADBENA DELA</t>
  </si>
  <si>
    <t>Dobava in polaganje ustreznega PVC opozorilnega traku ("POZOR TK KABEL", "POZOR ENERGETSKI KABEL", …).
OPOMBA: zajeto je v ceni izkopa oziroma zasipa kabelskega jarka.</t>
  </si>
  <si>
    <t>- TD 59          5x4x0,9  M</t>
  </si>
  <si>
    <t>- PP41 3x2,5 mm2</t>
  </si>
  <si>
    <t>B. DESNI TIR (od km 508+750 do km 511+050)</t>
  </si>
  <si>
    <t>3 KABELSKO MONTAŽNA DELA</t>
  </si>
  <si>
    <t>4 OSTALA - SPLOŠNA DELA</t>
  </si>
  <si>
    <t>Ročni izkop in zaščita obstoječih SVTK kablov/cevi s PVC polcevmi ali PE prerezanimi cevmi  in z obbetoniranjem (do 10 kablov v skupni trasi), prestavitev v nov (globji) jarek, vključno z izkopom in zasipom jarka</t>
  </si>
  <si>
    <t>Dobava in montaža kabelskega jaška iz betonske cevi premera 0,8 m (Kograd Dravograd ali ekvivalenten), globine 1 m v zemljišču 50% III. In 50% IV. ktg., z vgraditvijo lahkega litoželeznega pokrova</t>
  </si>
  <si>
    <t>Dobava in montaža kabelskega jaška iz betonske cevi premera 0,8 m (Kograd Dravograd ali ekvivalenten), globine do 2 m, v zemljišču 50% III. in 50% IV. ktg., z vgraditvijo lahkega litoželeznega pokrova</t>
  </si>
  <si>
    <t xml:space="preserve">Testiranje PE cevi 2x50/4 mm po polaganju ali prestavljanju, tlačni preizkus in prehodnost cevi </t>
  </si>
  <si>
    <t>Dobava in izdelava svinčene in litoželezne odcepne kabelske spojke na progovnem kablu</t>
  </si>
  <si>
    <t>E.) INFORMACIJSKE OZNAKE IN OPREMA</t>
  </si>
  <si>
    <t xml:space="preserve">Usmerjevalna tabla za izhod s perona </t>
  </si>
  <si>
    <t>dim. 500 x 500x 40 mm,</t>
  </si>
  <si>
    <t xml:space="preserve">kovinska, enostranska, pločevina, </t>
  </si>
  <si>
    <t>d=1,5mm, nameščena konzolno</t>
  </si>
  <si>
    <t>na drog.</t>
  </si>
  <si>
    <t>Tabla z oznako tira (Tir 1, Tir 2)</t>
  </si>
  <si>
    <t>kovinska tabla, piktogram viden iz obeh strani (dvostranska tabla), pločevina d=1,5mm, nameščene so konzolno na drog zunanje razsvetljave.</t>
  </si>
  <si>
    <t>Krajevna tabla na peronu</t>
  </si>
  <si>
    <t>dim. 1800/300/40 mm,</t>
  </si>
  <si>
    <t>kovinska, dvostranska, nesvetlobna,</t>
  </si>
  <si>
    <t>samostoječa na drogovih</t>
  </si>
  <si>
    <t>Usmerjevalna tabla za izhod s perona - dvigalo dim. 500x500x40 mm, kovinska, enostranska, pločevina, d=1.5mm, nameščena na nosilno konstrukcijo zavetišča.</t>
  </si>
  <si>
    <t>Usmerjevalna tabla za izhod s perona - stopnice dim. 500x500x40 mm, kovinska, enostranska, pločevina, d=1.5mm, nameščena na nosilno konstrukcijo zavetišča.</t>
  </si>
  <si>
    <t>Usmerjevalna tabla  dostop do Tir 1,2 - dvigalo dim. 500x500x40 mm, kovinska, piktogram viden iz obeh strani (dvostranska tabla), pločevina, d=1.5mm, nameščena na nosilno konstrukcijo zavetišča.</t>
  </si>
  <si>
    <t>Usmerjevalna tabla  dostop do Tir 1,2 - stopnice dim. 500x500x40 mm, kovinska, enostranska, pločevina, d=1.5mm, nameščena na nosilno konstrukcijo zavetišča.</t>
  </si>
  <si>
    <t xml:space="preserve">Tabla z napisom in oznako "prepovedano prečkanje tirov" dim. 2480x620x40mm, kovinski, pločevina, d=1.5mm, enostranska (vidna iz obeh strani) nameščene na ograjo v medtirju </t>
  </si>
  <si>
    <t>Koš za odpadke s pepelnikom, kovinski, stenski in prostostoječi tip B 30 - INOX+pepelnik, tip B- kameni (+P)</t>
  </si>
  <si>
    <t>Klop tip - Linus (3 - sedala s hrbtnim naslonjalom montirane na platoju pri postajališčnem objektu)</t>
  </si>
  <si>
    <t>Klop tip - Linus (3 - sedala s hrbtnim naslonjalom in naslonjalom za roke na otočnerm peronu)</t>
  </si>
  <si>
    <t xml:space="preserve">Informacijski pano za vozni red in obvestila (vitrina velikosti DIN format A0) osvetljen, dvostranski, namesti se ga na otočnem peronu, samostojno na drogove </t>
  </si>
  <si>
    <t>Tabla z oznako mesta nakupa vozovnic dim. 500x500x40 mm, kovinska, dvostranska tabla (piktogram viden iz obeh strani), pločevina d=1.5mm, nameščena je konzolno na steno postajnega objekta.</t>
  </si>
  <si>
    <t>Stojalo za koles, tip B5 INOX, kovinski, za 5 koles</t>
  </si>
  <si>
    <t>Tabla - mesto  SOS za klic v sili, kovinski obojestranski, nameščen konzolno na drog, ob stebru, ki omogoča SOS klic v sili. dim. 500 x 500x 40 mm,kovinska,dvostranska, pločevina,barvana RAL 7035, svetlosiva barva.</t>
  </si>
  <si>
    <t>Napisna ploščica iz srebrne eloksirane pločevine, obstojna na atmosferske vplive, pritrjena na stopniščno ograjo. Napisna ploščica vsebuje napis v Braillovi pisavi s kratkim sporočilom z usmerjevalno puščico in napisom za podatke o številki tira. Predvidena je reliefna razlika med puščico in številko.</t>
  </si>
  <si>
    <t>Označevanje prostorov - napisi na steklo</t>
  </si>
  <si>
    <t>Drobni material za pritrditev tabel na drogove javne razsvetljave in zavetišča,objekta (vijaki, objemke, distančniki, …).</t>
  </si>
  <si>
    <t>Temelji za drogove prostostoječih tabel , vgraditev pocinkane cevi fi 63 mm v betonski temelj iz betonske cevi fi 30 cm, globine 80 cm, zalita z betonom, kompletno z dobavo materiala in vgraditvijo.</t>
  </si>
  <si>
    <t>Drogovi za prostostoječe table pocinkana cev fi 63,5 mm, višina 3100 mm,barvana RAL 7035</t>
  </si>
  <si>
    <t>B.) TIRNE NAPRAVE</t>
  </si>
  <si>
    <t>B.1.) LEVI TIR</t>
  </si>
  <si>
    <t>I. PRIPRAVLJALNA DELA</t>
  </si>
  <si>
    <t>Obnova in zavarovanje zakoličbe osi tirov</t>
  </si>
  <si>
    <t>II. ZGORNJI USTROJ</t>
  </si>
  <si>
    <t>a./</t>
  </si>
  <si>
    <t>49E1 na lesenih pragih</t>
  </si>
  <si>
    <t>b./</t>
  </si>
  <si>
    <t>60E1 na lesenih pragih</t>
  </si>
  <si>
    <t>c./</t>
  </si>
  <si>
    <t>60E1 na betonskih pragih</t>
  </si>
  <si>
    <t>Dobava in vgraditev izolirnih stikov  60E1, tip "L" dolžine 2,80 m</t>
  </si>
  <si>
    <t xml:space="preserve">Sproščanje kretnic v NZT </t>
  </si>
  <si>
    <t>III. SPODNJI USTROJ IN ODVODNAVANJE</t>
  </si>
  <si>
    <t>Dobava in polaganje betonskih cevi  Ø 30 cm na betonski podlagi debeline 10 cm s polnim obbetoniranjem. Stiki med cevmi so vodotesno tesnjeni s cementno malto; prečni iztoki pod tirom</t>
  </si>
  <si>
    <t xml:space="preserve">Zasipanje drenažnih cevi z vodopropustnim kamnitim materialom (iz gramoznice), nazivne zrnjavosti 8/31 ali 16/31 mm </t>
  </si>
  <si>
    <t>Drenažni jarek ob podpornih ali opornih zidovih, izveden z vodopropustnim materialom enakomerne zrnjavosti (nad 30 mm), ovit v geotekstil 400 g/m2, obračun po m1</t>
  </si>
  <si>
    <t>Naprava priključka drenažnih cevi na jaške; izsekavanje odprtine ter tesnenje s cementno malto 1:2</t>
  </si>
  <si>
    <t>IV. MONTAŽNI PREPUSTI</t>
  </si>
  <si>
    <t>Obnova in zavarovanje zakoličbe propusta</t>
  </si>
  <si>
    <t xml:space="preserve">Kompletna vgraditev in izgraditev tipskega tirničnega provizorija dolžine 6,50m na voznem tiru, vključno z napravo potrebnih temeljev, najemnino in vzdrževanje </t>
  </si>
  <si>
    <t>Izkop v zemlj. III.ktg z odvozom v stalno deponijo</t>
  </si>
  <si>
    <t>Planiranje in utrjevanje planuma</t>
  </si>
  <si>
    <t>Naprava prodne blazine debljine 20 cm iz gramoza z dobavo in vgraditvijo, utrditev do predpisanega modula stisljivosti</t>
  </si>
  <si>
    <t>Zasipanje za zidovi (zaledni klin-material GW,SW), z dobavo materiala, komprimiranjem v plasteh po 30cm na 100% Proctorjeve gostote (MPP)</t>
  </si>
  <si>
    <t>Podložni beton C12/15 pod talno ploščo, z dobavo, vgraditvijo, zgostitvijo in poravnavanjem; deb.10-20cm</t>
  </si>
  <si>
    <t>Opaž roba podložnega betona, montaža, demontaža, čiščenje, višina cca 20cm</t>
  </si>
  <si>
    <t>Dobava in vgraditev bet.železa - mreže v podložni beton ca 30kg/m3</t>
  </si>
  <si>
    <t>Izdelava, dobava in montaža montažnih arm.bet.elementov - okvirjev sv.m. 100/100cm; deb.sten 20cm z vutami, stiki tesnjeni s tesnilnimi trakovi in kitani; v poševnem delu spoja je vložen stiropor deb.1cm; dolžina elementa 100cm</t>
  </si>
  <si>
    <t>-beton C25/30, vodotesen beton PV-II (sistem "bela kad")</t>
  </si>
  <si>
    <t>Naprava vtočnega dela prepusta s priključkom na odprti jarek (jašek s.v.m. 100/100cm viš. 1,50 m)  v AB izvedbi z vsemi deli.</t>
  </si>
  <si>
    <t>podložni beton C12/15</t>
  </si>
  <si>
    <t>opaž</t>
  </si>
  <si>
    <t xml:space="preserve">m2 </t>
  </si>
  <si>
    <t>beton C25/30</t>
  </si>
  <si>
    <t>armatura, ocena</t>
  </si>
  <si>
    <t>Naprava iztočnega dela prepusta s priključkom na odprti jarek v AB izvedbi z vsemi deli</t>
  </si>
  <si>
    <t>podložni beton</t>
  </si>
  <si>
    <t xml:space="preserve">Dobava, izdelava in vgrajevanje jeklene ograje h=1,0 m, izdelana iz kovinskih profilov - ogrodja iz okroglih cevi Ø 50mm (2 stojki, s tremi horizontalami). Stojke so vgrajene na predhodno izvedenih krilnih zidovih. Kovinski deli so očiščeni in vroče cinkani. </t>
  </si>
  <si>
    <t>Hidroizolacija zasutih vertikalnih bet.površin:</t>
  </si>
  <si>
    <t>-2x osnovni hladni bit.premaz</t>
  </si>
  <si>
    <t>-stene</t>
  </si>
  <si>
    <t>Zaščita hidroizolacije; vertikalno (PP polst) in vodonevpojni stirodur deb.5cm</t>
  </si>
  <si>
    <t>Hidroizolacija na vrhu in delno ob straneh</t>
  </si>
  <si>
    <t>servidek BR Grade / servipak 12 mm BR Grade</t>
  </si>
  <si>
    <t>B.2.) DESNI TIR</t>
  </si>
  <si>
    <t>Dobava in polaganje plastičnih drenažnih cevi DN 200 na betonski podlagi debeline 10 cm. Zgornja površina je zglajena z nagibom proti cevi</t>
  </si>
  <si>
    <t>31.</t>
  </si>
  <si>
    <t>IV. MONTAŽNI PREPUSTI (km 504+190, 505+000)</t>
  </si>
  <si>
    <t>B.3.) UREDITEV NPr BRIŠE</t>
  </si>
  <si>
    <t>Obnova in zavarovanje zakoličbe prehodov</t>
  </si>
  <si>
    <t>II. OBMOČJE NPr</t>
  </si>
  <si>
    <t>a/</t>
  </si>
  <si>
    <t>b/</t>
  </si>
  <si>
    <t>Rezanje asfalta</t>
  </si>
  <si>
    <t>Dobava in polaganje drenažnih cevi DN250, položene na betonsko podlago. Ob cevi je cca 10 cm debel sloj dobro zbitega pustega betona. Zgornja površina je zglajena in nagnjena proti vtočnim odprtinam.</t>
  </si>
  <si>
    <t>Dobava in polaganje plastičnih drenažnih cevi  DN250 v zaščitno drenažno betonsko cev  Ø 30 cm - drenaže na cestih prehodih</t>
  </si>
  <si>
    <t>Dobava in polaganje geotekstila 400 g/m2 za zaščito drenažnega filtra, s preklapljanjem na stikih</t>
  </si>
  <si>
    <t xml:space="preserve">Zasipanje drenažnih cevi in drenažnih jarkov z vodopropustnim kamnitim materialom (iz gramoznice), nazivne zrnjavosti 8/31 ali 16/31 mm </t>
  </si>
  <si>
    <t>Planiranje planuma ceste na nivojskem prehodu predpisane komprimacije</t>
  </si>
  <si>
    <t>Izdelava nevezane nosilne plasti prodca 0/31mm; z dobavo materiala, razgrinjanjem, planiranjem in utrjevanjem do predpisane komprimacije</t>
  </si>
  <si>
    <t>Dobava in vgraditev betonskih "T" elementov na bet.temelju, komplet z zemeljskimi deli kot zaključek med gumo in asfaltno utrditvijo</t>
  </si>
  <si>
    <t>Dobava in vgraditev asfalta  v debelini 17 cm (13 BD in 4 AB)</t>
  </si>
  <si>
    <t xml:space="preserve">Barvanje talnih oznak - bela  črta širine 15 cm </t>
  </si>
  <si>
    <t>III. LOKALNA CESTA</t>
  </si>
  <si>
    <t>Obnova in zavarovanje zakoličbe ceste</t>
  </si>
  <si>
    <t>Izdelava nasipa iz pridobljenega materiala od izkopa</t>
  </si>
  <si>
    <t>Planiranje planuma do predpisane komprimacije</t>
  </si>
  <si>
    <t>Dobava in polaganje betonskih cevi  Ø 30 cm na betonski podlagi debeline 10 cm s polnim obbetoniranjem. Stiki med cevmi so vodotesno tesnjeni s cementno malto; prečni iztok pod cesto</t>
  </si>
  <si>
    <t>Dobava in vgraditev asfalta v debelini 9 cm (6 BD in 3 AB)</t>
  </si>
  <si>
    <t xml:space="preserve">Dobava in vgraditev jeklene varnostne ograje (JVO) ob robu ceste </t>
  </si>
  <si>
    <t>Oprema ceste; dobava in postavitev cesto prometnih oznak na kovinskem drogu vključno z izdelavo betonskega temelja</t>
  </si>
  <si>
    <t xml:space="preserve">Barvanje talnih oznak - bela črta širine 15 cm </t>
  </si>
  <si>
    <t>C.) OBJEKTI SPODNJEGA USTROJA - PREPUSTI</t>
  </si>
  <si>
    <t>C.1.) PREPUST 507+567,08 (507+563)</t>
  </si>
  <si>
    <t>Zakoličenje ter dajanje in preverjanje višin in smeri pri sanaciji in rehabilitaciji objekta s površino 50 - 100 m2</t>
  </si>
  <si>
    <t>Odstranitev vej predhodno posekanega grmovja in dreves</t>
  </si>
  <si>
    <t>Odstranitev peska, mulja in drugioh nečistoč vodnega korita v prepustu, ročno, z uporabo priročnega orodja ali strojno</t>
  </si>
  <si>
    <t>S 12 475</t>
  </si>
  <si>
    <t>Dobava in vgraditev geotekstilije za drenažno plast po načrtu, drenažni sloj ob zasutih vertikalnih površinah saniranih krilnih zidov in novim zidom ob kineti SŽ</t>
  </si>
  <si>
    <t>Obnova izpusta drenaže, po načrtu, ne glede na globino ali oviranje z opažem, premera 15 cm</t>
  </si>
  <si>
    <t>S 51 312</t>
  </si>
  <si>
    <t>Izdelava podprtega opaža za raven zid, visok 2.1 do 4 m</t>
  </si>
  <si>
    <t>S 51 313</t>
  </si>
  <si>
    <t>Izdelava podprtega opaža za raven zid, visok 4,1 do 6 m</t>
  </si>
  <si>
    <t>Dobava in postavitev rebrastega ojačilnega jekla iz naravno trdega jekla B 500(B) vseh premerov, za srednje zahtevno ojačitev</t>
  </si>
  <si>
    <t>Dobava in vgraditev ojačanega cementnega betona C25/30 v prerez 0.16 do 0.30 m3/m2-m1, beton nadbetoniranih kril in obloženih zidov</t>
  </si>
  <si>
    <t>S 53 843</t>
  </si>
  <si>
    <t>Izdelava, dobava, montaža in vgraditev montažnega elementa službenega hodnika iz ojačenega cementnega betona C40/50, za razred izpostavljenosti XC4 in XF1, dolžine 7,62 m, teže 38 kN (3,8 t). 
Element je ojačan z ojačilnim jeklom B 500 (B) in z adhezijsko prednapetimi vrvmi iz jekla kvalitete St 1550/1770 z nizko relaksacijo.</t>
  </si>
  <si>
    <t>V element je vgrajeno:</t>
  </si>
  <si>
    <t>betona                                    1,45 m3</t>
  </si>
  <si>
    <t>armature B 500 (B)                  136 kg</t>
  </si>
  <si>
    <t>ojačilnega jekla St 1550/1570    81 kg</t>
  </si>
  <si>
    <t>s porabo opaža                       10,50 m2</t>
  </si>
  <si>
    <t>Priprava in ročna vgraditev cementne malte z dodatkom umetnih vklaken po navodilih proizvajalca, vtiskovanje v predhodno pripravljene rege v kamnitih zidovih, v razpoke in manjše prazne prostore s končno obdelavo površine zastičenih reg na 30 % vseh površin zidanih iz obdelanega kamna ali betonskih blokov</t>
  </si>
  <si>
    <t>Vgradnja sidrnih želez iz betonskega ojačilnega jekla BSt 500, premera 16 mm, vklepljenih v ALTEX ali enakovredno malto, dolžina sidrnega dela 30 cm</t>
  </si>
  <si>
    <t>C.2.) PREPUST 507+890,05 (507+883)</t>
  </si>
  <si>
    <t>S 41 144</t>
  </si>
  <si>
    <t>Tlakovanje jarka in izpusta prepusta z lomljencem, debelina 20 cm, stiki zapolnjeni s cementno malto, na podložni plasti cementnega betona, debeli 20 cm, na izpustu prepusta na pustem betonu deb. do 1,5 m</t>
  </si>
  <si>
    <t>Izdelava podprtega opaža za ravne temelje, vence, parapete in obložne zidove</t>
  </si>
  <si>
    <t>Dobava in vgraditev ojačanega cementnega betona C25/30 v prerez 0.31 do 0.50 m3/m2-m1, beton nadbetoniranih kril in obloženih zidov, vencev in parapetov</t>
  </si>
  <si>
    <t>Doplačilo za zagotovitev kvalitete cementnega betona C 30/25 za stopnjo izpostavljenosti XC4</t>
  </si>
  <si>
    <t>Doplačilo za zagotovitev kvalitete cementnega betona C 30/25 za stopnjo izpostavljenosti XF1</t>
  </si>
  <si>
    <t>Priprava in ročna vgraditev cementne malte z dodatkom umetnih vklaken po navodilih proizvajalca, vtiskovanje v predhodno pripravljene rege v kamnitih zidovih, v razpoke in manjše prazne prostore s končno obdelavo površine zastičenih reg na 75 % vseh površin zidanih iz obdelanega kamna ali betonskih blokov</t>
  </si>
  <si>
    <t>C.3.) PREPUST 508+278,58 (508+274)</t>
  </si>
  <si>
    <t>Dobava in vgraditev ojačanega cementnega betona C 25/30 v prerez 0.16 do 0.30 m3/m2-m1, beton nadbetoniranih kril</t>
  </si>
  <si>
    <t>Izdelava, dobava, montaža in vgraditev montažnega elementa službenega hodnika iz ojačenega cementnega betona C40/50, za razred izpostavljenosti XC4 in XF1, dolžine 8,00 m, teže 40 kN (4 t). 
Element je ojačan z ojačilnim jeklom B 500 (B) in z adhezijsko prednapetimi vrvmi iz jekla kvalitete St 1550/1770 z nizko relaksacijo.</t>
  </si>
  <si>
    <t>betona                                    1,50 m3</t>
  </si>
  <si>
    <t>armature B 500 (B)                  142 kg</t>
  </si>
  <si>
    <t>ojačilnega jekla St 1550/1570    85 kg</t>
  </si>
  <si>
    <t>s porabo opaža                         11 m2</t>
  </si>
  <si>
    <t>Izdelava, dobava, montaža in vgraditev montažnega elementa službenega hodnika iz ojačenega cementnega betona C40/50, za razred izpostavljenosti XC4 in XF1, dolžine 8,69 m, teže 45 kN (4,5 t). 
Element je ojačan z ojačilnim jeklom B 500 (B) in z adhezijsko prednapetimi vrvmi iz jekla kvalitete St 1550/1770 z nizko relaksacijo.</t>
  </si>
  <si>
    <t>betona                                    1,70 m3</t>
  </si>
  <si>
    <t>armature B 500 (B)                  155 kg</t>
  </si>
  <si>
    <t>ojačilnega jekla St 1550/1570    93 kg</t>
  </si>
  <si>
    <t>s porabo opaža                         12 m2</t>
  </si>
  <si>
    <t>Priprava in ročna vgraditev cementne malte z dodatkom umetnih vklaken po navodilih proizjvajalca, vtiskovanje v predhodno pripravljene rege v kamnitih zidovih, v razpoke in manjše prazne prostore s končno obdelavo površine zastičenih reg, 1 m1/m2 površin zidanih iz obdelanega kamna ali betonkih blokov</t>
  </si>
  <si>
    <t>S 59 742</t>
  </si>
  <si>
    <t>Izdelava izravnalne plasti iz cementne malte 1:4 v debelini 5 cm</t>
  </si>
  <si>
    <t>C.4.) PREPUST 508+442,37 (508+417)</t>
  </si>
  <si>
    <t>Zakoličenje ter dajanje in preverjanje višin in smeri pri sanaciji in rehabilitaciji objekta s površino  50 do 100 m2</t>
  </si>
  <si>
    <t>Izdelava podprtega opaža za ravno ploščo s podporo, visoko 2,1 do 4 m, konzole pod parapetnim zidom</t>
  </si>
  <si>
    <t>Dobava in postavitev rebrastega ojačilnega jekla iz nravno trdega jekla B 500(B) vseh premerom, za srednje zahtevno ojačitev</t>
  </si>
  <si>
    <t>Dobava in vgraditev ojačanega cementnega betona C25/30 v prerez 0.16 do 0.30 m3/m2-m1, beton nadbetoniranih kril</t>
  </si>
  <si>
    <t>Izdelava, dobava, montaža in vgraditev montažnega elementa službenega hodnika iz ojačenega cementnega betona C40/50, za razred izpostavljenosti XC4 in XF1, dolžine 7,12 m, teže 36 kN (3,6 t). 
Element je ojačan z ojačilnim jeklom B 500 (B) in z adhezijsko prednapetimi vrvmi iz jekla kvalitete St 1550/1770 z nizko relaksacijo.</t>
  </si>
  <si>
    <t>betona                                    1,35 m3</t>
  </si>
  <si>
    <t>armature B 500 (B)                  127 kg</t>
  </si>
  <si>
    <t>ojačilnega jekla St 1550/1570    76 kg</t>
  </si>
  <si>
    <t>s porabo opaža                         10 m2</t>
  </si>
  <si>
    <t>Izdelava zaščitne plasti iz cementne malte 1:4 v debelini 5 cm</t>
  </si>
  <si>
    <t>C.5.) PREPUST 508+511,59 (508+506)</t>
  </si>
  <si>
    <t>Odstranitev zaščitne ograje iz jeklenih elemenov</t>
  </si>
  <si>
    <t>Izdelava podprtega opaža za ravne temelje, robni venec in parapete</t>
  </si>
  <si>
    <t>Izdelava podprtega opaža za raven zid, visok 2.1 do 4 m, obložni zidovi</t>
  </si>
  <si>
    <t>C.6.) PREPUST 508+686,25 (508+680)</t>
  </si>
  <si>
    <t>Porušitev in odstranitev zgornjega dela betona portalnega zidu</t>
  </si>
  <si>
    <t>Odstranitev monolitno izvedenega robnega venca s površino prereza do 0,20 m2, odstranitev betonskega robnega venca na manitem portalu in kamnitih krilih</t>
  </si>
  <si>
    <t>Odstranitev cementnega betona, z vodnim curkom pod visokim pritiskom, brez odkrivanja armature, površina horizontalna ali pod nagibom do 20 st. glede na horizontalo, posamična površina prereza nad 10,0 m2, globina do 10 mm, pranje vseh betonskih površin portala, objekta in zunanjega jaška kot priprava za nanos ometa iz mikroarmirane malte</t>
  </si>
  <si>
    <t xml:space="preserve">Ureditev planuma temeljnih tal slabo nosilne zemljine - 2. kategorije, ureditev planuma za temelje novih dobetoniranih krilnih zidov </t>
  </si>
  <si>
    <t>S 41 143</t>
  </si>
  <si>
    <t>Tlakovanje jarka z lomljencem, debelina 20 cm, stiki zapolnjeni s cementno malto, na podložni plasti cementnega betona, debeli 20 cm, obloga položena pod iztočno glavo prečne drenaže</t>
  </si>
  <si>
    <t>Izdelava dvostranskega vezanega opaža za raven zid, visok od 2,1 do 4 m, opaž dobetoniranih kril</t>
  </si>
  <si>
    <t>Izdelava podprtega opaža za ravno ploščo s podporo, visoko 2,1 do 4 m, opaž konzole pod parapetnih zidom in robnim vencem</t>
  </si>
  <si>
    <t>Dobava in vgraditev ojačanega cementnega betona C25/30 v prerez 0.16 do 0.30 m3/m2-m1, beton vencev, nadbetoniranih in dobetoniranih kril in temeljev</t>
  </si>
  <si>
    <t>Ročno ali strojno ohrapavljenje površine cementnega betona z nasekanjem ali štokanjem, površina vertikalna ali nagnjena 21 st. do 70 st. glede na vertikalo, posamične površine 5,1 do 10,0 m2, štokanje stika med portalom in pribetoniranim zidom</t>
  </si>
  <si>
    <t>Sanacija - injektiranje razpok v obstoječem vtočnem portalu, ki potakajo skozi celotni prerez, s cementno suspenzijo, z uporabo površinskih ali globinskih pakerjev, po načrtu in navodilih proizvajalca in projektanta, površina vertikalna, obračun po m2 neamiranega betona portala</t>
  </si>
  <si>
    <t>Priprava in vgraditev cementne malte z dodatkom umetnih vlaken po navodilih proizvajalca, površina nagnjena 71 st. in 90 st., posamične površine do 1,0 m2, debelina do 20 mm</t>
  </si>
  <si>
    <t>C.7.) PREPUST P1 503+181,24 (503+180)</t>
  </si>
  <si>
    <t>Detajlni posnetek tlorisnih mer in višin obstoječega objekta, zaradi detajlne prilagoditve izvedbenega projekta dejanskemu stanju objekta</t>
  </si>
  <si>
    <t>Odstranitev zaščitne ograje iz jeklenih elementov.</t>
  </si>
  <si>
    <t>S 12 133</t>
  </si>
  <si>
    <t>Odstranitev peska, mulja in drugih nečistoč pred vtočnim in iztočnim portalom objekta in z dna notranjosti objekta, ročno ali strojno, z uporabo priročnega orodja in z izpiranjem</t>
  </si>
  <si>
    <t>Porušitev in odstranitev elementa (temelj, stena, plošča) iz cementnega betona</t>
  </si>
  <si>
    <t>N 14 879</t>
  </si>
  <si>
    <t>Priprava betonskih površin (pranje) za obnovo opornikov, sten in drugih elementov iz betona.
Postavka zajema pranje umazanije, mahov in sige z visokotlačnim vodnim curkom, ročno ali strojno.  Postopek zajema vso obstoječo betonsko površino (100%)</t>
  </si>
  <si>
    <t>N 14 889</t>
  </si>
  <si>
    <t>Priprava betonskih površin (dolbenje) za obnovo opornikov, sten in drugih elementov iz betona. Postavka zajema dolbenje lokalnih poškodb betona globine 10  do 50 mm z visokotlačnim vodnim curkom, ročno ali strojno, s posamičlnimi površinami do 1,0m2</t>
  </si>
  <si>
    <t>Priprava za obnovo zidanih elementov (pranje) parapetnih zidov, zidov opornikov in oboka iz obdelanega kamna in iz betonskih blokov, fugiranih s cementno malto. Postavka zajema pranje umazanije, alg in sige z visokotlačnim vodnim curkom, ročno ali strojno, vključno z izruvanjem korenin vseh vrst zarasti. Postopek zajema vse vidne in odkopane zidane površine</t>
  </si>
  <si>
    <t>Priprava za obnovo zidanih elementov (žlebljenje površin in fug zidakov) parapetnih zidov, zidov opornikov in krilnih zidov ter oboka iz obdelanega kamna, in iz cementnih blokov fugiranih s cementno malto. Postavka zajema poglabljanje (žlebljenje) propadlih fug, ročno ali strojno odstranjevanje do zdrave osnove slabih površin kamnov</t>
  </si>
  <si>
    <t>Površinski izkop plodne zemljine - 1. kategorije  - strojno z odrivom do 20 m, odriv humusa z deponiranjem za kasnejšo končno ureditev brežin na območju objekta</t>
  </si>
  <si>
    <t>Izkop slabo vezljive zemljine/zrnate kamnine - 3. kategorije - strojno, planiranje dna ročno,
* Opomba: izkop za temelje podaljškov parapetnih zidcev, zaledja vseh zasutih delov vencev, kril in kamnitih zidov</t>
  </si>
  <si>
    <t>Dobava in vgraditev geotekstilije za drenažno plast po načrtu,
* Opomba: drenažni sloj nad horizontalno položeno čepasto folijo kot zaščita oboka in opornikov objekta</t>
  </si>
  <si>
    <t>Zasip z zrnato kamnino - 3. kategorije z dobavo iz gramoznice
*Opomba: zasip z notranje strani do nivoja planuma in z zunanje strani ob obnovljenih krilih, robnih vecih, slopih</t>
  </si>
  <si>
    <t>S 42 211</t>
  </si>
  <si>
    <t>Izdelava vzdolžne in prečne drenaže, globoke do 1,0 m, iz zmesi kamnitih zrn, na planumu izkopa
*Opomba: drenažno rebro iz enakomerno zrnatega materiala ovitega v geotekstilijo</t>
  </si>
  <si>
    <t>S 42 142</t>
  </si>
  <si>
    <t>Izdelava vzdolžne in prečne drenaže, globoke do 1,0 m, na planumu izkopa, s trdimi plastičnimi cevmi premera 10 cm, * Opomba: 110 mm, vključno z vgradnjo filtrnega telesa iz drenažnega prodca, ovitega v polst</t>
  </si>
  <si>
    <t>S 42 452</t>
  </si>
  <si>
    <t>Izdelava izcednice (barbakane) iz trde plastične cevi, premera 8 cm, dolžine 51 do 100 cm, *Opomba: premera 7 cm</t>
  </si>
  <si>
    <t>Izdelava vseh vrst delovnega, po potrebi lovilnega odra za izvedbo obnovitvenih del, postavitev, vzdrževanje in demontaža odra potrebne višine in nosilnosti, tudi oder za podpiranje robnih vencev</t>
  </si>
  <si>
    <t>Izdelava podprtega opaža za temelje</t>
  </si>
  <si>
    <t>S 51 314</t>
  </si>
  <si>
    <t>Izdelava podprtega opaža za raven zid</t>
  </si>
  <si>
    <t>Izdelava dvostranskega vezanega opaža za raven zid</t>
  </si>
  <si>
    <t>Dobava in postavitev rebrastega ojačilnega jekla iz naravno trdega jerkla S 500 (B) vseh premerov, za srednje zahtevno ojačitev</t>
  </si>
  <si>
    <t>S 52 763</t>
  </si>
  <si>
    <t>Izvedba ozemljitve za ojačilno jeklo iz predhodnih postavk, z dobavo Fe-Zn trakov 25/4 mm, z vgradnjo v robne vence ali ploščo</t>
  </si>
  <si>
    <t>S 53 116</t>
  </si>
  <si>
    <t>Dobava in vgraditev cementnega betona C12/15 v prerez do 0,15 m3/m2-m1</t>
  </si>
  <si>
    <t>Dobava in vgraditev ojačanega cementnega betona C 30/37 v prerez 0,16 do 0,30 m3/m2-m1, beton venca in nadbetoniranih kril</t>
  </si>
  <si>
    <t>Doplačilo za zagotovitev kvalitete cementnega  betona C 30/37 za stopnjo izpostavljenosti XC4</t>
  </si>
  <si>
    <t>Doplačilo za zagotovitev kvalitete cementnega  betona C 30/37 za stopnjo izpostavljenosti XF4</t>
  </si>
  <si>
    <t>S 53 853</t>
  </si>
  <si>
    <t>Dobava in vgraditev montažnega elementa iz ojačenega cementnega betona C../.. , prerez do 0,50 m3/m2-m1, največje dimenzije 5,1 do 10 m, *Opomba C45/55</t>
  </si>
  <si>
    <t>S 73 311</t>
  </si>
  <si>
    <t>Izdelava kabelske kanalizacije iz blokov iz cementnega betona
*Opomba: kineta</t>
  </si>
  <si>
    <t>Priprava in ročna vgraditev cementne malte (vtiskovanje v spojnice) z dodatkom umetnih vlaken po navodilih proizvajalca, vtiskovanje v predhodno pripravljerne rege v kamnitih zidovih, v razpoke in manjše prazne prostore, s končno obdelavo površine zastičenih reg</t>
  </si>
  <si>
    <t>Prezidava kamnitih vzporednih krilnih zidov - čelene stene, kril in vtočnih objektov z delno obdelanim kamnom na eno lice v cementni malti, prerez do 0,50 m3/m2</t>
  </si>
  <si>
    <t xml:space="preserve">Metlanje površine cementnega betona na površini parapetnih zidov </t>
  </si>
  <si>
    <t>Sanacija - injektiranje globinskih razpok in razpok, ki potekajo skozi celoten prerez, z nizkoviskozno epoksidno smolo, cementno suspenzijo ali poliuretansko smolo, z uporabo površinskih in globinskih pakerjev, po načrtih in navodilih proizvajalca, površin pod vsemi nagibi, širina razpok 1,1 do 3 mm
*Opomba: injektiranje stika pri naleganju oboka na betonske stene</t>
  </si>
  <si>
    <t>Sanacija - injektiranje globinskih razpok in razpok, ki potekajo skozi celoten prerez, z nizkoviskozno epoksidno smolo, cementno suspenzijo ali poliuretansko smolo, z uporabo površinskih in globinskih pakerjev, po načrtih in navodilih proizvajalca, površin pod vsemi nagibi, širina razpok 1,1 do 20 mm, injektiranje zidanih konstrukcij iz obdelanega kamna ali in iz betonskih zidakov konstrukcij
*Opomba: razpoka v temenu</t>
  </si>
  <si>
    <t>Priprava in vgraditev cementne malte z dodatkom umetnih vlaken po navodilih proizvajalca, za horizontalne, poševne, vertikalne in površine nad glavo, posamične površine od 1 do 10 m2, debeline do 10 mm
*Opomba: reprofiliranje vseh betonskih površin</t>
  </si>
  <si>
    <t>S 55 762</t>
  </si>
  <si>
    <t>Priprava in vgraditev cementne malte z dodatkom umetnih vlaken po navodilih proizvajalca, za horizontalne, poševne, vertikalne in površine nad glavo, debeline od 10 do 60 mm
*Opomba: popravila poškodb na betonskih površinah na posamičnih površinah do 2 m2
 ocenjeno na 15 % vseh betonskih površin</t>
  </si>
  <si>
    <t>Priprava in vgraditev cementne malte z dodatkom umetnih vlaken po navodilih proizvajalca, za horizontalne, poševne, vertikalne in površine nad glavo, posamične površine od 1 do 10 m2, debeline do 10 mm, 
*Opomba: reprofiliranje zidanih površin oboka, parapetnih zidov, opornih zidov in krilnih zidov</t>
  </si>
  <si>
    <t>S 55 764</t>
  </si>
  <si>
    <t>Priprava in vgraditev cementne malte z dodatkom umetnih vlaken po navodilih proizvajalca, za horizontalne, poševne, vertikalne in površine nad glavo, posamične površine od 1 do 10 m2, debeline do 10 do 60 mm 
*Opomba: popravila poškodb na zidanih kamnitih ali betonskih površinah na posamičnih površinah do 2 m2</t>
  </si>
  <si>
    <t>Vrtanje lukenj za vgradnjo sider v navadnem ali ojačanem cementnem betonu ali v kamnitem zidu, premera do 24 mm, globine 40 ali 50 cm, v vertikalnih ali horizontalnih površinah z nagibi do 20°, z izpihovanjem ali izpiranjem</t>
  </si>
  <si>
    <t>Vgradnja sidrnih želez iz betonskega ojačilnega jekla BSt 500, premera 18 mm, vlepljenih v ALTEX ali enakovredno malto, dolžina sidrnega dela 40 ali 50 cm</t>
  </si>
  <si>
    <t>S 59 453</t>
  </si>
  <si>
    <t>S 59 746</t>
  </si>
  <si>
    <t>Izdelava zaščitne plasti iz cementnega betona v debelini 10 cm z vloženo armaturno mrežo</t>
  </si>
  <si>
    <t>N 79 136</t>
  </si>
  <si>
    <t>C.8.) PREPUST P2 503+698,40 (503+699)</t>
  </si>
  <si>
    <t>S 42 483</t>
  </si>
  <si>
    <t>Izdelava izpusta drenaže, po načrtu, ne glede na globino ali oviranje z opažem, premera 10 cm, *Opomba: 110 mm</t>
  </si>
  <si>
    <t>C.9.) PREPUST P3 504+491,14 (504+490)</t>
  </si>
  <si>
    <t>S 25 281</t>
  </si>
  <si>
    <t>Zaščita brežine s kamnito zložbo, izvedeno s cementnim betonom
*Opomba: vtočna in iztočna stran objekta</t>
  </si>
  <si>
    <t>S 53 128</t>
  </si>
  <si>
    <t>Dobava in vgraditev cementnega betona C20/25 v prerez 0,31 do 0,50 m3/m2-m1
*Opomba: polnilni beton</t>
  </si>
  <si>
    <t>Dobava in vgraditev ojačanega cementnega betona C 30/37 v prerez 0,16 do 0,30 m3/m2-m1</t>
  </si>
  <si>
    <t>C.10.) PREPUST P4 505+193,81 (505+194)</t>
  </si>
  <si>
    <t>C.11.) PREPUST P5 505+328,33 (505+327)</t>
  </si>
  <si>
    <t>C.12.) PREPUST P6 505+494,24 (505+493)</t>
  </si>
  <si>
    <t>C.13.) PREPUST P7 505+686,33 (505+685)</t>
  </si>
  <si>
    <t>S 14 281</t>
  </si>
  <si>
    <t>Odstranitev cementnega betona , z dletom, ročno ali strojno, brez odkrivanja armature, površina pod nagibom 20° do 70° glede na horizontalo, posamična površina prereza nad 10,0 m2 globina do 10 mm
*Opomba: odstranjevanje brizganega betona na dolvodnem podpornem zidu</t>
  </si>
  <si>
    <t>Zaščita brežine s kamnito zložbo, izvedeno s cementnim betonom
*Opomba: dno vtočnega objekta in teren na iztoku</t>
  </si>
  <si>
    <t>N 43197</t>
  </si>
  <si>
    <t>Izdelava kanalizacije iz cevi iz polietilena, premera 80 cm, v globini do 1,0 m
*Opomba: saniranje obstoječih betonskih cevi, vključno z uvlačenjem cevi v sanirano betonsko cev premera 100 cm, centriranjem in injektiranjem s cementno injekcijsko maso in obdelavo glave na vtoku in iztoku, lcevi=2x13m, 0,15m3/m1 injekcijske mase</t>
  </si>
  <si>
    <t>Priprava in vgraditev cementne malte z dodatkom umetnih vlaken po navodilih proizvajalca, površina nagnjena 71˚ in 90˚, posamične površine do 1,0 m2, debelina nad 60 mm
*Opomba: popravila poškodb na obstoječih betonskih ceveh na posamičnih površinah do 1 m2</t>
  </si>
  <si>
    <t>C.14.) PREPUST P8 505+824,05 (505+823)</t>
  </si>
  <si>
    <t>N 58 642</t>
  </si>
  <si>
    <t>Dobava in vgraditev jeklene montažne rešetke *Opomba: Odprtina 1m2 do 1,5 m2</t>
  </si>
  <si>
    <t>S 58 614</t>
  </si>
  <si>
    <t>Dobava in vgraditev vzpenjalnega železa</t>
  </si>
  <si>
    <t>C.15.) PREPUST P9 505+890,06 (505+891)</t>
  </si>
  <si>
    <t>Zaščita brežine s kamnito zložbo, izvedeno s cementnim betonom
*Opomba: iztočna stran objekta</t>
  </si>
  <si>
    <t>C.16.) PREPUST P10 505+930,86 (505+930)</t>
  </si>
  <si>
    <t>C.17.) PREPUST P11 505+971,58 (505+970)</t>
  </si>
  <si>
    <t>Sanacija - injektiranje globinskih razpok in razpok, ki potekajo skozi celoten prerez, z nizkoviskozno epoksidno smolo, cementno suspenzijo ali poliuretansko smolo, z uporabo površinskih in globinskih pakerjev, po načrtih in navodilih proizvajalca, površin pod vsemi nagibi, širina razpok 1,1 do 20 mm, injektiranje zidanih konstrukcij iz obdelanega kamna ali in iz betonskih zidakov konstrukcij
*Opomba: razpoka v čelni steni</t>
  </si>
  <si>
    <t>C.18.) PREPUST P12 506+015,46 (506+012)</t>
  </si>
  <si>
    <t>C.19.) PREPUST P13 506+293,72 (506+294)</t>
  </si>
  <si>
    <t>C.20.) PREPUST P14 506+470,98 (506+461)</t>
  </si>
  <si>
    <t>C.21.) PREPUST P15 506+578,58 (506+574)</t>
  </si>
  <si>
    <t>C.22.) PREPUST P16 506+788,52 (506+789)</t>
  </si>
  <si>
    <t>N 54 215</t>
  </si>
  <si>
    <t>Zidanje z lomljencem iz kamna v betonu, na eno lice, prerez nad 0,50 m3/m2
*Opomba: zidanje kamnitobetonskega zidu v razmerju kamen/beton=60% / 40%</t>
  </si>
  <si>
    <t>D.) OBJEKTI SPODNJEGA USTROJA - MOSTOVI</t>
  </si>
  <si>
    <t>D.1.) MOST M1 V KM 503+279.98 (503+280)</t>
  </si>
  <si>
    <t>S 41 241</t>
  </si>
  <si>
    <t>Utrditev jarka s kanaletami na preklop iz cementnega betona, dolžine 110 cm in notranje širine dna kanalete 40 cm, na podložni plasti iz zmesi zrn drobljenca, debeli 10 cm</t>
  </si>
  <si>
    <t>D.2.) PODVOZ M2 V KM 506+858.70 (506+859)</t>
  </si>
  <si>
    <t>D.3.) MOST M3 V KM 507+441.83 (507+436)</t>
  </si>
  <si>
    <t>S 11 512</t>
  </si>
  <si>
    <t>Zakoličenje ter dajanje in preverjanje višin in smeri pri sanaciji in rehabilitaciji objekta s površino 201 do 500 m2</t>
  </si>
  <si>
    <t>S 12 298</t>
  </si>
  <si>
    <t>Porušitev in odstranitev stebra
*Opomba: porušitev stebra VM</t>
  </si>
  <si>
    <t>Izkop slabo vezljive zemljine/zrnate kamnine - 3. kategorije - strojno, planiranje dna ročno,
* Opomba: izkop za temelje podaljškov parapetnih zidcev, zaledja vseh zasutih delov vencev, kril in kamnitih zidov, upoštevati oviran izkop zaradi dotoka vode vodotoka Gračnica</t>
  </si>
  <si>
    <t>Zaščita brežine s kamnito zložbo, izvedeno s cementnim betonom
*Opomba: poravki obstoječe kamnite zložbe</t>
  </si>
  <si>
    <t>Izdelava izcednice (barbakane) iz trde plastične cevi, premera 10 cm, dolžine 101 do 140 cm</t>
  </si>
  <si>
    <t>N 58 113</t>
  </si>
  <si>
    <t>Izdelava in priprava za vgraditev nosilne konstrukcije droga vozne mreže na objektu (po načrtu-glej detajl), vključno z ozemljilom</t>
  </si>
  <si>
    <t>E.) OBJEKTI SPODNJEGA USTROJA - ZIDOVI</t>
  </si>
  <si>
    <t>E.1.) PODPORNI ZID PZ 1-1 (od 503+200 do km 503+515)</t>
  </si>
  <si>
    <t>Zaščita brežine s kamnito zložbo, izvedeno s cementnim betonom
*Opomba: zaščita temeljev zidu in brežine</t>
  </si>
  <si>
    <t>Izdelava izcednice (barbakane) iz trde plastične cevi, premera 10 cm, dolžine 51 do 100 cm</t>
  </si>
  <si>
    <t>Sanacija - injektiranje globinskih razpok in razpok, ki potekajo skozi celoten prerez, z nizkoviskozno epoksidno smolo, cementno suspenzijo ali poliuretansko smolo, z uporabo površinskih in globinskih pakerjev, po načrtih in navodilih proizvajalca, površin pod vsemi nagibi, širina razpok 1,1 do 3 mm
*Opomba: injektiranje stika betonskih sten</t>
  </si>
  <si>
    <t>Sanacija - injektiranje globinskih razpok in razpok, ki potekajo skozi celoten prerez, z nizkoviskozno epoksidno smolo, cementno suspenzijo ali poliuretansko smolo, z uporabo površinskih in globinskih pakerjev, po načrtih in navodilih proizvajalca, površin pod vsemi nagibi, širina razpok 1,1 do 20 mm, injektiranje zidanih konstrukcij iz obdelanega kamna ali in iz betonskih zidakov konstrukcij
*Opomba: razpoke v kamnu</t>
  </si>
  <si>
    <t>Priprava in vgraditev cementne malte z dodatkom umetnih vlaken po navodilih proizvajalca, za horizontalne, poševne, vertikalne in površine nad glavo, posamične površine od 1 do 10 m2, debeline do 10 mm, 
*Opomba: reprofiliranje zidanih površin, parapetnih zidov, opornih zidov in krilnih zidov</t>
  </si>
  <si>
    <t>Priprava in vgraditev cementne malte z dodatkom umetnih vlaken po navodilih proizvajalca, za horizontalne, poševne, vertikalne in površine nad glavo, posamične površine od 1 do 10 m2, debeline do 10 do 60 mm 
*Opomba: razpadanje kamnov</t>
  </si>
  <si>
    <t>S 55 115</t>
  </si>
  <si>
    <t>Izdelava vrtine v mehki kamnini - ali zemljini premera min 145mm
*Opomba: po ca 14 in 18m/kos za trajna prednapeta geotehnična sidra slopov (27 sider)</t>
  </si>
  <si>
    <t>S 55 384</t>
  </si>
  <si>
    <t>Nabava, dostava in vgradnja trajnega  geotehničnega tri vrvnega sidra 3x0.6'', kvalitete jekla fy/fu=1670/1860 kN/mm2, dolžine 18m (Lp=11m in Lv=7m) in 14m (Lp=9m in Lv=5m)  , vključno s prednapenjanjem in zaklinjanjem na projektno silo zaklinjanja. Trajno geotehnično sidro mora imeti Slovensko tehnično soglasje (STS). 25 kosov (od tega 2 sidra opremiti za kontrolna sidra)</t>
  </si>
  <si>
    <t>Nabava, dostava in vgradnja trajnega  geotehničnega štiri (4) vrvnega sidra 4x0.6'', kvalitete jekla fy/fu=1670/1860 kN/mm2, dolžine 18m (Lp=11m in Lv=7m), vključno z modificirano preiskavo sidra (sidro ostane v konstrukciji) in zaklinjanjem na projektno silo zaklinjanja. Trajno geotehnično sidro mora imeti Slovensko tehnično soglasje (STS). 3 kom (2 sidri opremiti z merskimi celicami- mersko sidro)</t>
  </si>
  <si>
    <t>S 55 621</t>
  </si>
  <si>
    <t>Nabava merilne celice</t>
  </si>
  <si>
    <t>E.2.) PODPORNI ZID PZ 1-4 (od 505+614 do km 505+780)</t>
  </si>
  <si>
    <t>Izdelava vrtine v mehki kamnini - ali zemljini premera min 145mm
*Opomba: po ca 15 in 22m/kos za trajna prednapeta geotehnična sidra slopov (19 sider)</t>
  </si>
  <si>
    <t>Nabava, dostava in vgradnja trajnega  geotehničnega tri vrvnega sidra 3x0.6'', kvalitete jekla fy/fu=1670/1860 kN/mm2, dolžine 22m (Lp=15m in Lv=7m) in 15m (Lp=10m in Lv=5m)  , vključno s prednapenjanjem in zaklinjanjem na projektno silo zaklinjanja. Trajno geotehnično sidro mora imeti Slovensko tehnično soglasje (STS). 18 kosov (od tega 1 sidro opremiti za kontrolna sidra)</t>
  </si>
  <si>
    <t>Nabava, dostava in vgradnja trajnega  geotehničnega štiri (4) vrvnega sidra 4x0.6'', kvalitete jekla fy/fu=1670/1860 kN/mm2, dolžine 18m (Lp=11m in Lv=7m), vključno z modificirano preiskavo sidra (sidro ostane v konstrukciji) in zaklinjanjem na projektno silo zaklinjanja. Trajno geotehnično sidro mora imeti Slovensko tehnično soglasje (STS). 3 kom (1 sidro opremiti z merskimi celicami- mersko sidro)</t>
  </si>
  <si>
    <t>E.3.) PODPORNI ZID PZ 1-5 (od 505+800 do km 506+000)</t>
  </si>
  <si>
    <t>Izdelava vrtine v mehki kamnini - ali zemljini premera min 145mm
*Opomba: po ca 19 in 242m/kos za trajna prednapeta geotehnična sidra slopov (2x19=38 sider+2)</t>
  </si>
  <si>
    <t>Nabava, dostava in vgradnja trajnega  geotehničnega tri vrvnega sidra 3x0.6'', kvalitete jekla fy/fu=1670/1860 kN/mm2, dolžine 24m (Lp=17m in Lv=7m) in 19m (Lp=14m in Lv=5m)  , vključno s prednapenjanjem in zaklinjanjem na projektno silo zaklinjanja. Trajno geotehnično sidro mora imeti Slovensko tehnično soglasje (STS). 19 kosov (od tega 2 sidri opremiti za kontrolna sidra)</t>
  </si>
  <si>
    <t>E.4.) PODPORNI ZID PZ 1-6 (od 506+050 do km 506+500)</t>
  </si>
  <si>
    <t>N 42 464</t>
  </si>
  <si>
    <t>Čiščenje, izpiranje in obnova izcednice (barbakane) v betonskem, zidanem kamnitem ali ometanem zidu
*Opomba: s podaljšanjem skozi kamnitobetonski zid</t>
  </si>
  <si>
    <t>S 42 471</t>
  </si>
  <si>
    <t>Izdelava izcednice (barbakane) iz …cevi, premera … cm, dolžine …cm
Opomba: Premera 100 mm, dolžine 2,70 m</t>
  </si>
  <si>
    <t>E.5.) PODPORNI ZID PZ 1-7 (od 506+780 do km 506+870)</t>
  </si>
  <si>
    <t>Izdelava izcednice (barbakane) iz …cevi, premera … cm, dolžine …cm
Opomba: Premera 100 mm, dolžine 1,90 m</t>
  </si>
  <si>
    <t>E.6.) OPORNI ZID OZ1-11 (od 504+200 do km 504+380)</t>
  </si>
  <si>
    <t>Sistematsko injektiranje zalednega dela zidu (kjer so lamniti bloki slabo sprijeti ali nesprijeti) s cementno injekcijsko maso, vključno s prevrtavanjem zidov in vgradnjo injekcijskih nastavkov (ca 4 kosi na m2 )</t>
  </si>
  <si>
    <t>Izvedba geodetskega opazovanja 3D pomikov zidu (3kom reperjev) in priprava delnih in končnega poročila o monitoringu (0. in  5.kontrolnih meritev v 3 letih)</t>
  </si>
  <si>
    <t>B. SANACIJA TIP 1</t>
  </si>
  <si>
    <t>C. SANACIJA TIP 2</t>
  </si>
  <si>
    <t>E.7.) OPORNI ZID OZ1-12 (od 504+480 do km 504+490)</t>
  </si>
  <si>
    <t>E.8.) OPORNI ZID OZ1-13 (od 504+725 do km 504+745)</t>
  </si>
  <si>
    <t>Utrditev jarka s kanaletami na stik iz cementnega betona, dolžine 100 cm in notranje širine dna kanalete 30 cm, na podložni plasti iz cementnega betona C 8/10 v debelini 10 cm(trikotna mulda)</t>
  </si>
  <si>
    <t xml:space="preserve">Vrtanje φ 30mm l=30cm za sidranje robnega venca v beton z zalivanjem sidrc z epoksidno maso po 2kom/30cm , 132kom                                 (Dobava in vgraditev ojačenega cementnega betona C 25/30 v vezno gredo podpornih ali opornih konstrukcijah, obstoječih ali novih,) </t>
  </si>
  <si>
    <t>H. SANACIJA TIP 7</t>
  </si>
  <si>
    <t>E.9.) OPORNI ZID OZ1-14 (od 504+754 do km 504+930)</t>
  </si>
  <si>
    <t>E.10.) OPORNI ZID OZ1-15 (od 505+017 do km 505+597)</t>
  </si>
  <si>
    <t>Izvedba geodetskega opazovanja 3D pomikov zidu (9kom reperjev) in priprava delnih in končnega poročila o monitoringu (0. in  5.kontrolnih meritev v 3 letih)</t>
  </si>
  <si>
    <t>E.11.) OPORNI ZID OZ1-16 (od 505+745 do km 505+891)</t>
  </si>
  <si>
    <t>Določitev in preverjanje položajev, višin in smeri pri gradnji objekta s površino nad 200 do 500 m2, prenos geometrije zidu iz projekta na gradbišče (piloti, sidra, obloge in ureditve)</t>
  </si>
  <si>
    <t>S 12 131a</t>
  </si>
  <si>
    <t>Odstranitev grmovja in dreves z debli premera do 10 cm ter vej na redko porasli površini - ročno (med osjo pilotne stene in osjo proge)</t>
  </si>
  <si>
    <t>12 112</t>
  </si>
  <si>
    <t>Posek in odstranitev dreves z debli od 15 do 50 cm premera ter odstranitev vej (ocena 1 drevo na 10m2)</t>
  </si>
  <si>
    <t>Rušenje vseh vrst zidov</t>
  </si>
  <si>
    <t>S 21 112a</t>
  </si>
  <si>
    <t>Površinski izkop plodne zemljine - 1. kategorije  - strojno z odrivom do 50 m, odriv humusa z deponiranjem za kasnejšo končno ureditev brežin na zaledju zidu (območje med novim zidom in progo)</t>
  </si>
  <si>
    <t>21 363</t>
  </si>
  <si>
    <t>Izkopi za temelje, kanalske rove, prepuste, jaške in drenaže širine 1,0 m do 2,0 m in globine 1,0 do 2,0 m v zemljini 3.kategorije - nasip delovnega platoja, izkop oviran z armaturo pilotov in odvečnim betonom</t>
  </si>
  <si>
    <t>Izkop zrnate kamnine - 3. kategorije za gradbene jame za objekte, globine nad 2,1 do 4,0 m - strojno, planiranje dna ročno,  izkop v zaledju porušenih zidov za vgradnjo novega zidu  (pri novem zidu upoštevano območje zidu in zaledja zidu)- za delovni plato</t>
  </si>
  <si>
    <t>S 21 443a</t>
  </si>
  <si>
    <t>Izkop zrnate kamnine - 3. kategorije za gradbene jame za objekte, globine nad 2,1 do 4,0 m - strojno, planiranje dna ročno,  izkop v zaledju porušenih zidov za vgradnjo novega zidu  (območje med novim zidom in progo)</t>
  </si>
  <si>
    <t>Izdelava nasipa iz zrnate zemljine - 3.kategorije iz izkopa (za delovni plato)</t>
  </si>
  <si>
    <t>24 114*</t>
  </si>
  <si>
    <t>Nabava materialov in vgrajevanje kamnolomskega materiala - kamniti bloki za ureditev delovnega platoja</t>
  </si>
  <si>
    <t>24 114</t>
  </si>
  <si>
    <t>Nabava materialov in vgrajevanje kamnolomskega materiala - nasipni material za ureditev delovnega platoja</t>
  </si>
  <si>
    <t>24 313</t>
  </si>
  <si>
    <t>Vgrajevanje klinov iz naravno pridobljenih kamnitih materialov - kamnolomski material za ureditev brežine nad pilotno steno</t>
  </si>
  <si>
    <t>Zaščita brežine s kamnito zložbo, debeline do 20 cm, izvedeno v suho, obloga brežine izza niše stebra vozne mreže in pred pilotno steno</t>
  </si>
  <si>
    <t>27 113</t>
  </si>
  <si>
    <t>Vgraditev uvrtanih navpičnih pilotov iz armiranega cementnega betona sistema Benotto f 100 cm, vrtanje v gruščantih materialih s samicami 24kom po 11m, 106kom po 15m in 15 kom po 11m vrtanja</t>
  </si>
  <si>
    <t>27 163</t>
  </si>
  <si>
    <t xml:space="preserve">Obsekanje uvrtanih kolov iz armiranega cementnega betona       f 100 cm </t>
  </si>
  <si>
    <t>Izdelava izcednice (barbakane) iz trde plasične cevi, premera 10cm dolžine 51 do 100cm (60cm)</t>
  </si>
  <si>
    <t>Izdelava podprtega opaža za ravne temelje, opaž temeljev zidu in raztežilne konzole venca - sidrno gredo</t>
  </si>
  <si>
    <t>Izdelava vertikalnih in horizontalnih dilatacij višine do 1m  (16kos)- sidrna greda</t>
  </si>
  <si>
    <t>S 52 211</t>
  </si>
  <si>
    <t>Dobava in postavitev rebrastih žic iz visokovrednega naravno trdega jekla S500 vseh premerov do 12 mm, za enostavno ojačitev,piloti</t>
  </si>
  <si>
    <t>Dobava in postavitev rebrastih žic iz visokovrednega naravno trdega jekla S500 vseh premerov do 12 mm, za enostavno ojačitev, sidrna greda</t>
  </si>
  <si>
    <t>52 231</t>
  </si>
  <si>
    <t>Dobava in postavitev rebrastih žic iz visokovrednega naravno trdega jekla S500 vseh premerov nad 14 mm, za enostavno ojačitev, piloti</t>
  </si>
  <si>
    <t>Dobava in postavitev rebrastih žic iz visokovrednega naravno trdega jekla S500 vseh premerov nad 14 mm, za enostavno ojačitev, sidrna greda</t>
  </si>
  <si>
    <t>52 511</t>
  </si>
  <si>
    <t>Priprava in postavitev tulca z armaturo sidrne glave trajnega prednapetega geotehničnega sidra. (Tulec mora ustrezati izbranemu sidru) 53 tulcev za predvidena sidra + 19 rezervnih sidrišč</t>
  </si>
  <si>
    <t>52 311</t>
  </si>
  <si>
    <t>Priprava in postavitev armaturnih mrež za izvedbo zapolnitev med piloti, mreža širine 1m Q196  ( 10x 10cm, 3,07kg/m2)</t>
  </si>
  <si>
    <t>Dobava in vgraditev cementnega betona C 8/10 v prerez do 0,10 m3/m2-m1, podbetoni</t>
  </si>
  <si>
    <t>Dobava in vgraditev ojačenega cementnega betona C 25/30  - za pilote črpni beton  Benotto φ100 cm, 24kom po 10m, 106kom po 14m in 15 kom po 10m betoniranja skupaj 1874m</t>
  </si>
  <si>
    <t>Dobava in vgraditev ojačenega cementnega betona C 25/30 v hodnike in robne vence na premostitvenih objektih in podpornih ali opornih konstrukcijah, vencev na obstoječem zidu ali novem - za sidrno gredo na pilotni steni</t>
  </si>
  <si>
    <t>Izdelava brizganega cementnega betona C20/25 prerez 0,11 do 0,20m3/m2 skupaj z armaturo za začasno varovanje izkopa (V KOLIKOR NE BO MOGOČA IZVEDBA BREZ VAROVANJA) (ca1500m2 10cm debeline)) strošek 68.400,00eur ni upoštevan v seštevku</t>
  </si>
  <si>
    <t xml:space="preserve"> Izdelava kamnite zložbe - kamen v betonu (40% kamen, 60% beton), velikost kamna 20 - 30 cm za oblogo med piloti. Kamnito zložbo bo treba s pomočjo bagra izvajati v obliko oboka. Pasivna sidra povezana z armaturno mrežo položeno v zaledju bodo skupaj s kamnom v betonu tvorili oblogo med piloti. Na vsako oblogo je predvidena izvedba ca 2 barbakan. </t>
  </si>
  <si>
    <t>55 111</t>
  </si>
  <si>
    <t xml:space="preserve">Izdelava vrtine v nevezani zemljini premera 45mm po ca 4m/kos za sidrano oblogo med piloti, 1 sidro na 4m2   (ca 250 sider po 4m)  </t>
  </si>
  <si>
    <t>55 115</t>
  </si>
  <si>
    <t>Izdelava vrtine v mehki kamnini - ali zemljini premera min 145mm po ca 20m/kos za trajna prednapeta geotehnična sidra pilotne stene, 1 sidro na 3m grede  (ca 53 sider)</t>
  </si>
  <si>
    <t xml:space="preserve">Dobava in vgraditev pasivni sider nosilnosti 250kN ali rebrastih palic φ28, dolžine 4m , zajeti vsi potrebni deli sider in potrebni postopki za vgradnjo  (ca 250 sider po 4m)  </t>
  </si>
  <si>
    <t>55 384</t>
  </si>
  <si>
    <t>Nabava, dostava in vgradnja trajnega  geotehničnega pet vrvnega sidra 5x0.6'', kvalitete jekla fy/fu=1670/1860 kN/mm2, dolžine 21m (Lp=14m in Lv=7m), vključno s prednapenjanjem in zaklinjanjem na projektno silo zaklinjanja. Trajno geotehnično sidro mora imeti Slovensko tehnično soglasje (STS). 50 kom (od tega 3 sidra opremiti za kontrolna sidra)</t>
  </si>
  <si>
    <t>Nabava, dostava in vgradnja trajnega  geotehničnega šest vrvnega sidra 6x0.6'', kvalitete jekla fy/fu=1670/1860 kN/mm2, dolžine 21m (Lp=14m in Lv=7m), vključno s modificirano preiskavo sidra (sidro ostane v konstrukciji) in zaklinjanjem na projektno silo zaklinjanja. Trajno geotehnično sidro mora imeti Slovensko tehnično soglasje (STS). 3 kom (tri sidra opremiti z merskimi celicami- mersko sidro)</t>
  </si>
  <si>
    <t>55 621</t>
  </si>
  <si>
    <t>Nabava, priprava in vgradnja inklinacijske cevi v pilote in gredo, skupaj z pokrovom, 3x 15m in 2 x 11m</t>
  </si>
  <si>
    <t>S 79 361</t>
  </si>
  <si>
    <t>Meritve zveznosti na ca 25% pilotov , to je 36pilotov skupno z končnim poročilom</t>
  </si>
  <si>
    <t>79 340</t>
  </si>
  <si>
    <t>Vzpostavitev monitoringa in meritve po programu 26 reperjev 0.i n 5 kontrolnih meritev z vmesnimi in končnim poročilom</t>
  </si>
  <si>
    <t>79 341</t>
  </si>
  <si>
    <t>Vzpostavitev monitoringa in meritve po programu 3 sidrne sile  0.i n 5 kontrolnih meritev z vmesnimi in končnim poročilom</t>
  </si>
  <si>
    <t>79 342</t>
  </si>
  <si>
    <t>Vzpostavitev monitoringa in meritve po programu 5 inklinometrov  0.i n 5 kontrolnih meritev z vmesnimi in končnim poročilom</t>
  </si>
  <si>
    <t>E.13.) OPORNI ZID OZ1-18 (od 506+350 do km 506+400)</t>
  </si>
  <si>
    <t>E. SANACIJA TIP 4</t>
  </si>
  <si>
    <t>E.14.) OPORNI ZID OZ1-19 (od 507+200 do km 507+322)</t>
  </si>
  <si>
    <t>E.15.) OPORNI ZID OZ1-20 (od 507+450 do km 507+470)</t>
  </si>
  <si>
    <t>Površinski izkop plodne zemljine - 1. kategorije  - strojno z odrivom do 50 m, odriv humusa z deponiranjem za kasnejšo končno ureditev brežin pod zidom</t>
  </si>
  <si>
    <t>Rušenje vseh vrst zidov v območju izbočenega zidu.  (sanacija TIP 2B) obstoječa ograja</t>
  </si>
  <si>
    <t>Ponovno zidanje s kamnitimi bloki starega zidu, v cementni malti. Uporabi se obstoječe  kamnite bloke ostali materiali novi. (sanacija TIP 2A) prestavljena ograja</t>
  </si>
  <si>
    <t>E.16.) OPORNI ZID OZ1-21 (od 507+770 do km 506+810)</t>
  </si>
  <si>
    <t>E.17.) OPORNI ZID OZ1-22 (od 507+950 do km 505+045)</t>
  </si>
  <si>
    <t>Izdelava premičnega odra višine  do 10 m (oziroma montaža, demontaža in najemnina delovnih odrov)</t>
  </si>
  <si>
    <t>Rušenje vseh vrst zidov vcelotni debelini ca zgornji 1m. Izkop zalednega materiala ni zajet v tem načrtu.</t>
  </si>
  <si>
    <t>Izkop vezljive zemljine/zrnate kamnine - 3. kategorije za gradbene jame za objekte, globine do 2 m - strojno,  izkop za temelje zidu PO KAMPADAH</t>
  </si>
  <si>
    <t>Izdelava izcednice (barbakane) iz trde plasične cevi, premera 10cm dolžine 151 do 200cm (podaljševanje obstoječih barbakan, ocena 1kos/4m2)</t>
  </si>
  <si>
    <t>42 463</t>
  </si>
  <si>
    <t xml:space="preserve">Izdelava izcednice (barbakane) iz trde plasične cevi, premera 7cm dolžine  100cm </t>
  </si>
  <si>
    <t>Izdelava podprtega enostranskega opaža za na mestu betoniran del krone zidu 1.delovna faza</t>
  </si>
  <si>
    <t>Izdelava podprtega dvostransega opaža za na mestu betoniran del krone zidu in povezovalne AB grede 2.delovna faza</t>
  </si>
  <si>
    <t>Izdelava podprtega enostranskega opaža za na mestu betoniran del krone zidu  3.delovna faza po vgraditvi montažnih hodnikov in kinet</t>
  </si>
  <si>
    <t>Izdelava tesnitve delovnih stikov s trakom</t>
  </si>
  <si>
    <t>S 52 213</t>
  </si>
  <si>
    <t>Dobava in postavitev rebrastih žic iz visokovrednega naravno trdega jekla S500 vseh premerov nad 14 mm, za enostavno ojačitev, ojačilno jeklo krone zidu in venca obstoječega zidu ter sten niš ob stebrih vozne mreže</t>
  </si>
  <si>
    <t>Dobava in vgraditev ojačenega cementnega betona C 30/37 v vezno gredo in na mestu betonirana dela krone zidu(1.in 2.delovna faza) podpornih ali opornih konstrukcijah, obstojiših ali novih</t>
  </si>
  <si>
    <t>Dobava in vgraditev ojačenega cementnega betona C 30/37 v hodnike in robne vence na podpornih ali opornih konstrukcijah na obstoječem zidu ali novem zidu, tudi za povezavo montažnih elementov hodnika in kinete, vidni betoni</t>
  </si>
  <si>
    <t>Dodatek za in vgraditev ojačenega cementnega betona C 30/37 za ureditev zgornjega roba temelja stebra vozne mreže, za boljšo povezavo med starim in novim betonom se uporabi ustrezen premaz  tudi za povezavo montažnih elementov hodnika in kinete, vidni betoni površina stika ca 1m2/kos</t>
  </si>
  <si>
    <t>Doplačilo za zagotovitev kvalitete cementnega betona C 30/37za stopnjo izpostavljenosti XF2</t>
  </si>
  <si>
    <t>Izdelava transport in vgradnja montažnih elementov kinete, posamezne dolžine do 10m (0,4  x 0,2m)</t>
  </si>
  <si>
    <t>Izdelava transport in vgradnja montažnih elementov hodnika , posamezne dolžine do 10m (0,5 do 0,9m x 0,4m)</t>
  </si>
  <si>
    <t xml:space="preserve">Izdelava kamnite zložbe - kamen v betonu (60% kamen, 40% beton). Velikost kamna 40 - 60 cm. Kamnito zložbo izvajamo  s pomočjo bagra. </t>
  </si>
  <si>
    <t xml:space="preserve">Hladni bitumenski premaz zaledja krone zidu </t>
  </si>
  <si>
    <t>Ročna ali strojna odstranitev rastlinja iz površin zidov in znotraj zaraščenih barbakan (kar ni zajeto v sanaciji TIP1 in morebitno vmesno čiščenje)</t>
  </si>
  <si>
    <t>E.19.) OPORNI ZID PZ1-3 (od 505+380 do km 505+500)</t>
  </si>
  <si>
    <t>E.20.) OPORNI ZID PZ1-8 (od 507+340 do km 508+500)</t>
  </si>
  <si>
    <t>E.21.) OPORNI ZID PZ1-9 (od 508+080 do km 508+120)</t>
  </si>
  <si>
    <t>E.22.) OPORNI ZID PZ1-10 (od 508+250 do km 508+510)</t>
  </si>
  <si>
    <t>Izvedba geodetskega opazovanja 3D pomikov zidu (5kom reperjev) in priprava delnih in končnega poročila o monitoringu (0. in  5.kontrolnih meritev v 3 letih)</t>
  </si>
  <si>
    <t>F.) VOZNA MREŽA</t>
  </si>
  <si>
    <t>F.1.) LEVI TIR</t>
  </si>
  <si>
    <t>1.1 Temelji drogov M57</t>
  </si>
  <si>
    <t xml:space="preserve">Izdelava armiranobetonskega temelja droga </t>
  </si>
  <si>
    <t>tip M 57vp, ki se bo namestil v tirni krivini,</t>
  </si>
  <si>
    <t>predvidena nosilnost tal  je 400 kN/m2  in način</t>
  </si>
  <si>
    <t xml:space="preserve">vkopa B, glede na novi "Katalog temeljev stebrov </t>
  </si>
  <si>
    <t>vozne mreže" (SŽ-Projektivno podjetje, 2007)</t>
  </si>
  <si>
    <t>po katalogu določene dimenzije temelja so</t>
  </si>
  <si>
    <t>90x90x140(190) cm): Pozicija obsega zavarovanje</t>
  </si>
  <si>
    <t>gramozne grede, odmetavanje tolčenca, izkop za</t>
  </si>
  <si>
    <t>temelj v materialu III. kategorije, odvoz odvečnega</t>
  </si>
  <si>
    <t xml:space="preserve">materiala na deponijo, začasno zavarovanje izkopanih </t>
  </si>
  <si>
    <t>jam, izdelavo in postavitev opaža za del temelja, ki gleda</t>
  </si>
  <si>
    <t>izven terena ter armature in vlitje temelja z betonom marke</t>
  </si>
  <si>
    <t xml:space="preserve">C 25/30 (MB 30), finalno obdelavo površine temelja, ki gleda </t>
  </si>
  <si>
    <t xml:space="preserve">izven terena in postavitev (privijačenje) droga na temelj, vključno </t>
  </si>
  <si>
    <t>z izvedbo električne izolacije med drogom in temeljem.</t>
  </si>
  <si>
    <t xml:space="preserve">Dimenzije temelja in armature so, glede na zgornje </t>
  </si>
  <si>
    <t>podatke, razvidne iz navedenega kataloga</t>
  </si>
  <si>
    <t xml:space="preserve">(temelji drogov št. 135, 137, 139, 141). </t>
  </si>
  <si>
    <t>1.1.2</t>
  </si>
  <si>
    <t xml:space="preserve">Isto kot pozicija 1.1.1, le  da se temelj izdela </t>
  </si>
  <si>
    <t>v tleh z nosilnostjo 200 kN/m2  in so zato dim</t>
  </si>
  <si>
    <t>temelja 110x110x160(210) cm (temelij drogov</t>
  </si>
  <si>
    <t>št. 25, 27 133).</t>
  </si>
  <si>
    <t>1.1.3</t>
  </si>
  <si>
    <t>v tleh z nosilnostjo 300 kN/m2  in so zato dim</t>
  </si>
  <si>
    <t>temelja 90x90x160(210) cm (temelij drogov</t>
  </si>
  <si>
    <t>št. 13, 15, 17, 183).</t>
  </si>
  <si>
    <t>1.2 Temelji drogov M110k</t>
  </si>
  <si>
    <t>tip M110kvp, ki se bo namestil v tirni krivini,</t>
  </si>
  <si>
    <t>predvidena nosilnost tal  je 200 kN/m2  in način</t>
  </si>
  <si>
    <t xml:space="preserve">vkopa A, glede na novi "Katalog temeljev stebrov </t>
  </si>
  <si>
    <t>130x150x200(250) cm): Pozicija obsega zavarovanje</t>
  </si>
  <si>
    <t>temelj v materialu III.-IV. kategorije, odvoz odvečnega</t>
  </si>
  <si>
    <t>izven terena in postavitev (privijačenje) droga na temelj,</t>
  </si>
  <si>
    <t>vključno z namestitvijo izolacijskih tulcev na vijake in</t>
  </si>
  <si>
    <t>spodnjih izolacijskih podložk (zgornje izolacijske podložke</t>
  </si>
  <si>
    <t>se v tej fazi ne nameščajo).</t>
  </si>
  <si>
    <t xml:space="preserve">podatke, razvidne iz navedenega </t>
  </si>
  <si>
    <t>kataloga (temelj droga št. 203).</t>
  </si>
  <si>
    <t xml:space="preserve">Isto kot pozicija 1.2.1, le  da se temelj izdela </t>
  </si>
  <si>
    <t xml:space="preserve">v tleh z nosilnostjo 400 kN/m2  in način vkopa </t>
  </si>
  <si>
    <t xml:space="preserve">B so zato dimenzije temelja 110x110x160(210) </t>
  </si>
  <si>
    <t>cm (temelj droga   št. 143).</t>
  </si>
  <si>
    <t>1.3 Temelji enojnih sider</t>
  </si>
  <si>
    <t>Izdelava armiranobetonskaga temelja enojnega</t>
  </si>
  <si>
    <t>sidra Tse:</t>
  </si>
  <si>
    <t>Pozicija obsega zavarovanje gramozne</t>
  </si>
  <si>
    <t>grede, odmetavanje tolčenca,  izkop</t>
  </si>
  <si>
    <t>za temelj v materialu III. kategorije,</t>
  </si>
  <si>
    <t>odvoz odvečnega materiala na deponijo,</t>
  </si>
  <si>
    <t>začasno zavarovanje izkopanih jam,</t>
  </si>
  <si>
    <t>izdelavo in postavitev opaža, izdelavo in</t>
  </si>
  <si>
    <t xml:space="preserve">namestitev armature in sidrne zanke in </t>
  </si>
  <si>
    <t xml:space="preserve">vlitje temelja z betonom marke C 25/30 (MB 30), </t>
  </si>
  <si>
    <t xml:space="preserve">ter finalno obdelavo površine temelja, ki </t>
  </si>
  <si>
    <t xml:space="preserve">gleda izven terena. Dimenzije temelja in </t>
  </si>
  <si>
    <t>armature so razvidne iz že omenjenega</t>
  </si>
  <si>
    <t>kataloga.</t>
  </si>
  <si>
    <t>1.4 Temelji dvojnih sider</t>
  </si>
  <si>
    <t xml:space="preserve">Izdelava armiranobetonskega temelja </t>
  </si>
  <si>
    <t>dvojnega sidra Tsd:</t>
  </si>
  <si>
    <t xml:space="preserve">namestitev armature in sidrnih zank in vlitje </t>
  </si>
  <si>
    <t xml:space="preserve">temelja z betonom marke C 25/30 (MB 30), </t>
  </si>
  <si>
    <t xml:space="preserve">kataloga. </t>
  </si>
  <si>
    <t>1.5 Sanacija obstoječih temeljev</t>
  </si>
  <si>
    <t xml:space="preserve">Sanacija obstoječih tipskih temeljev drogov </t>
  </si>
  <si>
    <t>vozne mreže: Postavka zajema odklesanje</t>
  </si>
  <si>
    <t xml:space="preserve">površine obstoječega temelja do zdravega </t>
  </si>
  <si>
    <t>betona (predvidoma cca 200 mm), izdelavo</t>
  </si>
  <si>
    <t>izvrtin za armaturo in armature, čiščenje površine</t>
  </si>
  <si>
    <t xml:space="preserve">temelja z peskanjem ali vodnim curkom pod </t>
  </si>
  <si>
    <t xml:space="preserve">pritiskom in nanos premaza za spoj obstoječega </t>
  </si>
  <si>
    <t>in novega betona, dobetoniranje temelja do kote GRP</t>
  </si>
  <si>
    <t>ter delno antikorozijsko zaščito dela droga, ki bo zalit v</t>
  </si>
  <si>
    <t>povišani temelj in izvedbo trajno elastičnega stika</t>
  </si>
  <si>
    <t>med drogom in temeljem, izvedba po priloženi</t>
  </si>
  <si>
    <t>risbi:</t>
  </si>
  <si>
    <t>Temelji drogovM34, M46:</t>
  </si>
  <si>
    <t>Temelji drogov M110, M110k:</t>
  </si>
  <si>
    <t>1.5.2</t>
  </si>
  <si>
    <t xml:space="preserve">Isto kot pozicija 1.5.1, le da je obstoječi temelj </t>
  </si>
  <si>
    <t>nepravilne oblike zaradi česar je potrebno</t>
  </si>
  <si>
    <t xml:space="preserve">obbetoniranje izkopanega dela temelja ob straneh </t>
  </si>
  <si>
    <t xml:space="preserve">z dobavo ustrezne armature in opaženjem, da se </t>
  </si>
  <si>
    <t>zagotovi pravilna oblika temelja in dvig novega</t>
  </si>
  <si>
    <t>tlorisa temelja do kote GRP, izvedba po priloženi</t>
  </si>
  <si>
    <t>1.5.3</t>
  </si>
  <si>
    <t>nameščen v brežini zaradi česar je potrebno</t>
  </si>
  <si>
    <t xml:space="preserve">sidranje droga spredaj ali ob straneh (zaradi </t>
  </si>
  <si>
    <t xml:space="preserve">brežine se temelj na zadnji strani ne odkopava) </t>
  </si>
  <si>
    <t xml:space="preserve">v brežino s po eno tirnico dolžine 3-4 m na vsaki </t>
  </si>
  <si>
    <t xml:space="preserve">strani temelja in obbetoniranje izkopanega </t>
  </si>
  <si>
    <t xml:space="preserve">dela temelja ob straneh z dobavo ustrezne armature in </t>
  </si>
  <si>
    <t>opaženjem, da se zagotovi pravilna oblika temelja</t>
  </si>
  <si>
    <t>in ustrezno zalitje tirnic ter dvig novega tlorisa</t>
  </si>
  <si>
    <t xml:space="preserve">temelja do kote GRP,  izvedba kot v poziciji </t>
  </si>
  <si>
    <t>1.5.2:</t>
  </si>
  <si>
    <t>1.5.4</t>
  </si>
  <si>
    <t xml:space="preserve">Sanacija obstoječih tipskih temeljev dvojnih sider </t>
  </si>
  <si>
    <t>drogov vozne mreže: Postavka zajema klesanje</t>
  </si>
  <si>
    <t xml:space="preserve">betona (predvidoma cca 200 mm), odstranitev </t>
  </si>
  <si>
    <t>obstoječih sidrnih zank, izdelava izvrtin  za</t>
  </si>
  <si>
    <t>nove siderne zanke, ki morajo segati 0,5 m v</t>
  </si>
  <si>
    <t xml:space="preserve">obstoječi temelj, namestitev novih zank ustrezne </t>
  </si>
  <si>
    <t xml:space="preserve">dolžine glede na predvideno povišanje temeljev </t>
  </si>
  <si>
    <t xml:space="preserve"> do kote GRP (zanke izdelane iz nerjavnega jekla </t>
  </si>
  <si>
    <t xml:space="preserve">X5CrNi18-10), čiščenje površine obstoječega </t>
  </si>
  <si>
    <t xml:space="preserve">temelja s peskanjem ali vodnim curkom pod </t>
  </si>
  <si>
    <t xml:space="preserve">pritiskom, premazanje očiščene površine z </t>
  </si>
  <si>
    <t xml:space="preserve">vezivnim premazom za spoj novega betona </t>
  </si>
  <si>
    <t>na obstoječi, in dobetoniranje temelja do kote</t>
  </si>
  <si>
    <t>GRP, vključno dobava in namestitev armature,</t>
  </si>
  <si>
    <t xml:space="preserve">enake kot pri sanaciji droga in armature enake </t>
  </si>
  <si>
    <t xml:space="preserve">kot pri novem temelju. </t>
  </si>
  <si>
    <t>1.5.5</t>
  </si>
  <si>
    <t xml:space="preserve">Isto kot pozicija 1.5.4, le da je obstoječi temelj </t>
  </si>
  <si>
    <t xml:space="preserve">tlorisa temelja do kote GRP, izvedba po enakem </t>
  </si>
  <si>
    <t>postopku kot pri temelju droga nepravilne oblike</t>
  </si>
  <si>
    <t>(postavka 1.5.2).</t>
  </si>
  <si>
    <t>1.5.6</t>
  </si>
  <si>
    <t xml:space="preserve">sidranje temelja spredaj ali ob straneh (zaradi </t>
  </si>
  <si>
    <t xml:space="preserve">brežine se temelj nastrani nasproti tira ne odkopava) </t>
  </si>
  <si>
    <t xml:space="preserve">temelja do kote GRP. </t>
  </si>
  <si>
    <t>1.5.7</t>
  </si>
  <si>
    <t>Izdelava temeljev in dobava ter postavitev</t>
  </si>
  <si>
    <t>nadomestnih drogov za drogove oziroma</t>
  </si>
  <si>
    <t>temelje katerih sanacija ni smiselna (za obseg</t>
  </si>
  <si>
    <t>zajetih del glej postavke gradbenega dela tega</t>
  </si>
  <si>
    <t>predračuna):</t>
  </si>
  <si>
    <t>drog tip M57vp s temeljem dimenzij 120x120</t>
  </si>
  <si>
    <t>x150(200)cm.</t>
  </si>
  <si>
    <t>drog tip M110kvp s temeljem dimenzij 130x</t>
  </si>
  <si>
    <t>130x190(240)cm.</t>
  </si>
  <si>
    <t>1.5.8</t>
  </si>
  <si>
    <t>Izdelava nadomestnega temelja dvojnega</t>
  </si>
  <si>
    <t xml:space="preserve">sidra za temelje katerih sanacija ni smiselna </t>
  </si>
  <si>
    <t xml:space="preserve">(za obseg zajetih del glej postavke gradbenega </t>
  </si>
  <si>
    <t>dela tega predračuna).</t>
  </si>
  <si>
    <t>1.6 Ostala gradbena dela</t>
  </si>
  <si>
    <t xml:space="preserve">Rušenje in odstranitev obstoječih </t>
  </si>
  <si>
    <t xml:space="preserve">temeljev do cca 0,2 m pod nivojem </t>
  </si>
  <si>
    <t>terena ter sanacija nastalih jam:</t>
  </si>
  <si>
    <t>Temelj drogov.</t>
  </si>
  <si>
    <t>Temelj sider.</t>
  </si>
  <si>
    <t>1.6.2</t>
  </si>
  <si>
    <t>1.6.3</t>
  </si>
  <si>
    <t>2.1 Dobava drogov</t>
  </si>
  <si>
    <t>M57vp</t>
  </si>
  <si>
    <t>M110kvp</t>
  </si>
  <si>
    <t>Končna regulacija drogov po vertikali po</t>
  </si>
  <si>
    <t>obremenitvi le teh.</t>
  </si>
  <si>
    <t xml:space="preserve">Namestitev ploščice za ozemljitev obstoječega </t>
  </si>
  <si>
    <t xml:space="preserve">droga višje na drogu zaradi povišanja </t>
  </si>
  <si>
    <t>temelja.</t>
  </si>
  <si>
    <t>Nosilec enega voznega voda</t>
  </si>
  <si>
    <t>nad enim tirom.</t>
  </si>
  <si>
    <t>Dva nosilca voznega voda nameščena</t>
  </si>
  <si>
    <t>na istem drogu eden poleg drugega.</t>
  </si>
  <si>
    <t xml:space="preserve">Dva nosilca voznega voda </t>
  </si>
  <si>
    <t>nameščena na istem drogu eden</t>
  </si>
  <si>
    <t>nad drugim</t>
  </si>
  <si>
    <t>Nosilec napajalnega voda z enim</t>
  </si>
  <si>
    <t>izolatorjem (kratki).</t>
  </si>
  <si>
    <t>Premik nosilne in poligonacijske</t>
  </si>
  <si>
    <t xml:space="preserve">opreme voznega voda 320 mm2 po </t>
  </si>
  <si>
    <t>konzoli.</t>
  </si>
  <si>
    <t>2.3 Zatezna oprema vodov</t>
  </si>
  <si>
    <t xml:space="preserve">Zatezna oprema VM 320 mm2 s </t>
  </si>
  <si>
    <t xml:space="preserve"> </t>
  </si>
  <si>
    <t>škripčevjem 1:5 v polnokompenzirani</t>
  </si>
  <si>
    <t>izvedbi.</t>
  </si>
  <si>
    <t xml:space="preserve">Čvrsta točka polnokompenziranega voznega </t>
  </si>
  <si>
    <t>voda 320 mm2 kompletno.</t>
  </si>
  <si>
    <t>Sidranje droga z enojnim</t>
  </si>
  <si>
    <t>sidrom (izolirni člen).</t>
  </si>
  <si>
    <t>Sidranje droga z enojnim sidrom</t>
  </si>
  <si>
    <t>izjemne dolžine(l=12m, izolirni člen).</t>
  </si>
  <si>
    <t>2.4.3</t>
  </si>
  <si>
    <t>izjemne dolžine(l=18m, izolirni člen).</t>
  </si>
  <si>
    <t>2.4.4</t>
  </si>
  <si>
    <t xml:space="preserve">Sidranje droga z dvojnim </t>
  </si>
  <si>
    <t>Dobava in namestitev voznega voda ,</t>
  </si>
  <si>
    <t>320 mm2 z obešalkami in električnimi</t>
  </si>
  <si>
    <t>vezmi v polnokompenzirani izvedbi.</t>
  </si>
  <si>
    <t xml:space="preserve">Vpetje obstoječega voznega voda </t>
  </si>
  <si>
    <t>320 mm2 na novi opremi za</t>
  </si>
  <si>
    <t>nošenje in poligonacijo.</t>
  </si>
  <si>
    <t xml:space="preserve">Tokovna vez v medzateznem </t>
  </si>
  <si>
    <t xml:space="preserve">polju VV 320 mm2. </t>
  </si>
  <si>
    <t xml:space="preserve">Odklop električnih vezi (2x185) stikala na  </t>
  </si>
  <si>
    <t>vozni vod 320 mm2 in ponovni priklop na</t>
  </si>
  <si>
    <t>vozni vod enakega preseka.</t>
  </si>
  <si>
    <t xml:space="preserve">Napajalni vod iz dveh bakrenih vrvi </t>
  </si>
  <si>
    <t>95 mm2.</t>
  </si>
  <si>
    <t xml:space="preserve">Podaljšanje napajalnega voda 2x </t>
  </si>
  <si>
    <t xml:space="preserve">95 mm2. </t>
  </si>
  <si>
    <t xml:space="preserve">Vpetje novega obhodnega ali napajalnega </t>
  </si>
  <si>
    <t>voda iz dveh vrvi 95 mm2  na M drogu.</t>
  </si>
  <si>
    <t xml:space="preserve">Tokovna vez 2 x 86,5 mm2 med napajalnim </t>
  </si>
  <si>
    <t>vodom iz dveh vrvi 95 mm2  in voznim vodom</t>
  </si>
  <si>
    <t>preseka 320 mm2.</t>
  </si>
  <si>
    <t>Namestitev regulacijskih sponk v obešalke</t>
  </si>
  <si>
    <t>VV v krivinah z polmiri pod 300 m (sponke</t>
  </si>
  <si>
    <t>se namestijo v dve obešalki na vsaki strani</t>
  </si>
  <si>
    <t>nosilca VV) in v razpetinah medzateznih polj</t>
  </si>
  <si>
    <t>voznega voda in izvedba fine regulacije</t>
  </si>
  <si>
    <t>obešalke.</t>
  </si>
  <si>
    <t xml:space="preserve">Natančen pregled lege voznih vodov (poligonacije) </t>
  </si>
  <si>
    <t xml:space="preserve">nad novimi tiri in smerna ter višinska regulacija </t>
  </si>
  <si>
    <t xml:space="preserve">le teh po vsaki od treh predvidenih regulacij tirov </t>
  </si>
  <si>
    <t>(trojna dolžina novih in reguliranih tirov).</t>
  </si>
  <si>
    <t>Meritve temeljnih geometrijskih lastnosti voznih</t>
  </si>
  <si>
    <t xml:space="preserve">vodov (višina in gradient pri spremembah le te, </t>
  </si>
  <si>
    <t>poligonacija, varnostne razdalje na objektih,</t>
  </si>
  <si>
    <t>lega nosilcev VV glede na temperaturo okolice,</t>
  </si>
  <si>
    <t>lega uteži ali vzmeti zateznih naprav glede na</t>
  </si>
  <si>
    <t>temperaturo okolica).</t>
  </si>
  <si>
    <t xml:space="preserve">Ločitev voznega voda 320 mm2 z vgradnjo </t>
  </si>
  <si>
    <t>izolatorjev- namestitev izolatorjev v postajni</t>
  </si>
  <si>
    <t>vozni vod nad koncem območja izvajanja del</t>
  </si>
  <si>
    <t>in ozemljitev ločenega dela voznega voda do</t>
  </si>
  <si>
    <t xml:space="preserve">ločišča z bakreno vrvjo preseka 120 mm2  </t>
  </si>
  <si>
    <t xml:space="preserve">napeljano po nosilcu VV in drogu in povezano </t>
  </si>
  <si>
    <t xml:space="preserve">na tirnico povratnega voda. Pozicija obsega </t>
  </si>
  <si>
    <t>tudi demontažo ozemljitve in izolatorjev po</t>
  </si>
  <si>
    <t>končanih delih.</t>
  </si>
  <si>
    <t>Zaščitna vez med vsemi tirnicami</t>
  </si>
  <si>
    <t>dvotirne proge izvedena z jekleno</t>
  </si>
  <si>
    <t>pocinkano izolirano vrvjo</t>
  </si>
  <si>
    <t xml:space="preserve">70 mm2. </t>
  </si>
  <si>
    <t>Bakrena tirna vezica 50 mm2</t>
  </si>
  <si>
    <t>privarjena na tirnico.</t>
  </si>
  <si>
    <t>Dobava in namestitev kratkostičnega</t>
  </si>
  <si>
    <t xml:space="preserve">zaščitnega vodnika Al 1 x 150 mm2 </t>
  </si>
  <si>
    <t>kompletno s pritrdilno opremo.</t>
  </si>
  <si>
    <t>Vpetje kratkostičnega zaščitnega vodnika</t>
  </si>
  <si>
    <t>Al 1 x 150 mm2  na drogu skupaj z galvansko</t>
  </si>
  <si>
    <t>povezavo na drog.</t>
  </si>
  <si>
    <t>Vpetje obstoječe ozemljilne vrvi FeZn</t>
  </si>
  <si>
    <t>1 x 70 mm2  na drogu.</t>
  </si>
  <si>
    <t>Ločitev kratkostičnega zaščitnega vodnika</t>
  </si>
  <si>
    <t>Al 1 x 150 mm2  z vgradnjo izolatorja.</t>
  </si>
  <si>
    <t xml:space="preserve">Dobava in namestitev tiristorske </t>
  </si>
  <si>
    <t>naprave za zemljostično zaščito.</t>
  </si>
  <si>
    <t>naprave za kontrolo povratnega</t>
  </si>
  <si>
    <t>voda.</t>
  </si>
  <si>
    <t xml:space="preserve">Izvedba paličnega ozemljila z zabijanjem </t>
  </si>
  <si>
    <t>cevi f 51mm, debeline stene minimalno</t>
  </si>
  <si>
    <t>4 mm in  dolžine 3 m iz nerjavečega</t>
  </si>
  <si>
    <t>jekla (drogovi št. 277-283).</t>
  </si>
  <si>
    <t>Izvedba paličnega ozemljila z vrtanjem in</t>
  </si>
  <si>
    <t>vstavljanjem cevi f 51/47 mm, dolžine 3 m</t>
  </si>
  <si>
    <t xml:space="preserve">iz nerjavnega jekla v kvaliteti A4, v izvrtino, </t>
  </si>
  <si>
    <t>kompletno z objemko za priključek ozemljilne</t>
  </si>
  <si>
    <t>vrvi (drogovi št. 1-5, 11-275 razen 207,</t>
  </si>
  <si>
    <t>285-297).</t>
  </si>
  <si>
    <t>vstavljanjem cevi f 51/47 mm, dolžine 6 m</t>
  </si>
  <si>
    <t>vrvi (drog št. 7).</t>
  </si>
  <si>
    <t xml:space="preserve">Povezava kovinskih objektov med seboj ali </t>
  </si>
  <si>
    <t xml:space="preserve">na drog vozne mreže z izolirano jekleno </t>
  </si>
  <si>
    <t xml:space="preserve">pocinkano vrvjo 70 mm2 , do oddaljenosti </t>
  </si>
  <si>
    <t>5 m.</t>
  </si>
  <si>
    <t>Povezava kovinskih objektov na drog vozne</t>
  </si>
  <si>
    <t xml:space="preserve">mreže z izolirano jekleno pocinkano </t>
  </si>
  <si>
    <t>vrvjo 70 mm2 , do oddaljenosti 10 m</t>
  </si>
  <si>
    <t>vrvjo 70 mm2 , do oddaljenosti 20 m</t>
  </si>
  <si>
    <t>vrvjo 70 mm2  do oddaljenosti 30 m</t>
  </si>
  <si>
    <t>Zaščitna vez droga na tirnico z</t>
  </si>
  <si>
    <t>jekleno pocinkano izolirano vrvjo</t>
  </si>
  <si>
    <t xml:space="preserve">Zaščitna vez kovinskih objektov </t>
  </si>
  <si>
    <t xml:space="preserve">z jekleno pocinkano izolirano </t>
  </si>
  <si>
    <t xml:space="preserve">vrvjo 70 mm2 na tirnico. </t>
  </si>
  <si>
    <t>Povezava dveh zaščitnih tiristorskih naprav</t>
  </si>
  <si>
    <t>na drogu med seboj z izolirano bakreno</t>
  </si>
  <si>
    <t>vrvjo 120 mm2</t>
  </si>
  <si>
    <t xml:space="preserve">Povezava zaščitnih tiristorskih naprav na </t>
  </si>
  <si>
    <t xml:space="preserve">drogu z dvojno izolirano bakreno vrvjo 120 </t>
  </si>
  <si>
    <t>mm2 na obe tirnici</t>
  </si>
  <si>
    <t>Povezava med drogom vozne mreže</t>
  </si>
  <si>
    <t>in ozemljilom z neizolirano pocinkano</t>
  </si>
  <si>
    <t xml:space="preserve">jekleno vrvjo 70 mm2  </t>
  </si>
  <si>
    <t xml:space="preserve">Varjenje ozemljilnih ploščic na </t>
  </si>
  <si>
    <t>kovinske objekte.</t>
  </si>
  <si>
    <t>2.7.22</t>
  </si>
  <si>
    <t xml:space="preserve">Izvedba električnih meritev ozemljil, upornosti </t>
  </si>
  <si>
    <t>med kratkostično zaščitno vrvjo in povratnim</t>
  </si>
  <si>
    <t>vodom, odstranitev vseh galvanskih povezav</t>
  </si>
  <si>
    <t>med njima in  kontrola tiristorskih naprav.</t>
  </si>
  <si>
    <t>2.7.23</t>
  </si>
  <si>
    <t>Izvedba višinskega profila s tipsko opozorilno</t>
  </si>
  <si>
    <t>tablico na nivojskem prehodu, razpetina med</t>
  </si>
  <si>
    <t>nosilnimi drogovi 5m do 10 m.</t>
  </si>
  <si>
    <t>M46</t>
  </si>
  <si>
    <t>Nosilec dveh voznih vodov</t>
  </si>
  <si>
    <t>nad dvema tiroma.</t>
  </si>
  <si>
    <t xml:space="preserve">Zatezna oprema VM 320 mm2  </t>
  </si>
  <si>
    <t>v polkompenzirani izvedbi.</t>
  </si>
  <si>
    <t>Čvrsto vpetje napajalnega voda</t>
  </si>
  <si>
    <t>2x95 mm2.</t>
  </si>
  <si>
    <t>Čvrsta točka polnkompenziranega</t>
  </si>
  <si>
    <t>voznega voda 320 mm2.</t>
  </si>
  <si>
    <t>Demontaža voznega</t>
  </si>
  <si>
    <t>voda 320 mm2.</t>
  </si>
  <si>
    <t xml:space="preserve">Demontaža tokovne vezi v medzateznem </t>
  </si>
  <si>
    <t>polju VV 320 mm2.</t>
  </si>
  <si>
    <t>Demontaža tokovne vezi napajalnega voda</t>
  </si>
  <si>
    <t>na VV 320 mm2.</t>
  </si>
  <si>
    <t>Jeklena pocinkana vrv nameščena</t>
  </si>
  <si>
    <t>vzdolž drogov.</t>
  </si>
  <si>
    <t>Zaščitna vez kovinskega objekta na</t>
  </si>
  <si>
    <t xml:space="preserve"> tirnico.</t>
  </si>
  <si>
    <t xml:space="preserve">Čiščenje površine drogov in </t>
  </si>
  <si>
    <t>izvedba zaščite:</t>
  </si>
  <si>
    <t>Drog tip M34</t>
  </si>
  <si>
    <t>Drog tip M46</t>
  </si>
  <si>
    <t>Drog tip M110k</t>
  </si>
  <si>
    <t>Drog tip M110, 135</t>
  </si>
  <si>
    <t>Pritrditev ploščic za oštevilčenje drogov in</t>
  </si>
  <si>
    <t xml:space="preserve"> izvedbo ostalih oznak na drogovih.</t>
  </si>
  <si>
    <t>Izvedba oznak za oddaljenost osi tira,</t>
  </si>
  <si>
    <t>niveleto tira in geometrijske elemente</t>
  </si>
  <si>
    <t>tira na drogovih VM.</t>
  </si>
  <si>
    <t>4.4</t>
  </si>
  <si>
    <t xml:space="preserve">Čiščenje površine zateznih uteži in izvedba </t>
  </si>
  <si>
    <t xml:space="preserve">prvega sloja zaščite po enakem postopku </t>
  </si>
  <si>
    <t>kot je predpisan za drogove VM.</t>
  </si>
  <si>
    <t>4.5</t>
  </si>
  <si>
    <t>Zaključno barvanje setov uteži zateznih</t>
  </si>
  <si>
    <t>naprav na drogovih po končni sestavi le teh:</t>
  </si>
  <si>
    <t xml:space="preserve">- set 12 uteži premera 220 mm </t>
  </si>
  <si>
    <t xml:space="preserve">  in višine 98 mm</t>
  </si>
  <si>
    <t xml:space="preserve">- set 8 uteži premera 220 mm </t>
  </si>
  <si>
    <t>F.2.) DESNI TIR</t>
  </si>
  <si>
    <t>predvidena nosilnost tal  je 300 kN/m2  in način</t>
  </si>
  <si>
    <t>120x120x150(210) cm): Pozicija obsega zavarovanje</t>
  </si>
  <si>
    <t xml:space="preserve">podatke, razvidne iz navedenega kataloga (temelj </t>
  </si>
  <si>
    <t>droga št. 226).</t>
  </si>
  <si>
    <t>tip M110kvp, ki se bo namestil v tirni premi,</t>
  </si>
  <si>
    <t>90x90x160(210) cm): Pozicija obsega zavarovanje</t>
  </si>
  <si>
    <t xml:space="preserve">kataloga (temelji drogov št. 164, 166, </t>
  </si>
  <si>
    <t>in 168).</t>
  </si>
  <si>
    <t xml:space="preserve">Isto kot pozicija 1.2.1, le  temelj izdelan v tirni </t>
  </si>
  <si>
    <t xml:space="preserve">krivini in način vkopa A so zato dimenzije </t>
  </si>
  <si>
    <t xml:space="preserve">temelja 130x130x190(240) cm (temelj droga   </t>
  </si>
  <si>
    <t>št. 182).</t>
  </si>
  <si>
    <t>v tleh z nosilnostjo 400 kN/m2  in so zato dim</t>
  </si>
  <si>
    <t>temelja 130x130x170(220) cm (temelj droga</t>
  </si>
  <si>
    <t>št. 204).</t>
  </si>
  <si>
    <t>1.3 Temelji drogov M110</t>
  </si>
  <si>
    <t>130x130x160(210) cm): Pozicija obsega zavarovanje</t>
  </si>
  <si>
    <t>(temelji drogov št. 130, 146, 148, 150,</t>
  </si>
  <si>
    <t>in 152).</t>
  </si>
  <si>
    <t>1.4 Temelji enojnih sider</t>
  </si>
  <si>
    <t>1.5 Temelji dvojnih sider</t>
  </si>
  <si>
    <t>1.6 Sanacija obstoječih temeljev</t>
  </si>
  <si>
    <t xml:space="preserve">Isto kot pozicija 1.6.1, le da je obstoječi temelj </t>
  </si>
  <si>
    <t>1.6.2:</t>
  </si>
  <si>
    <t>1.6.4</t>
  </si>
  <si>
    <t>1.6.5</t>
  </si>
  <si>
    <t xml:space="preserve">Isto kot pozicija 1.6.4, le da je obstoječi temelj </t>
  </si>
  <si>
    <t>(postavka 1.6.2).</t>
  </si>
  <si>
    <t>1.6.6</t>
  </si>
  <si>
    <t>1.6.7</t>
  </si>
  <si>
    <t>1.6.8</t>
  </si>
  <si>
    <t>nad drugim.</t>
  </si>
  <si>
    <t>Sidranje droga z dvojnim sidrom</t>
  </si>
  <si>
    <t>izjemne dolžine(l=15m, izolirni člen).</t>
  </si>
  <si>
    <t>2.4.5</t>
  </si>
  <si>
    <t>jekla (drogovi št. 278-284).</t>
  </si>
  <si>
    <t>vrvi (drogovi št. 2-6, 10-276 razen 208,</t>
  </si>
  <si>
    <t>286-298).</t>
  </si>
  <si>
    <t>vrvi (drog št. 8).</t>
  </si>
  <si>
    <t>M110</t>
  </si>
  <si>
    <t>Nosilec štirih voznih vodov</t>
  </si>
  <si>
    <t>F.3.) ZAČASNO STANJE LEVI TIR (DEVIACIJA)</t>
  </si>
  <si>
    <t xml:space="preserve">(temelji drogov št. 3, 215 in 243).  </t>
  </si>
  <si>
    <t>2.3 Dobava in namestitev vodov</t>
  </si>
  <si>
    <t xml:space="preserve">nad tirom in smerna ter višinska regulacija </t>
  </si>
  <si>
    <t xml:space="preserve">le teh. </t>
  </si>
  <si>
    <t>2.4 Dobava in namestitev opreme povratnega voda</t>
  </si>
  <si>
    <t>tira izvedena z jekleno pocinkano</t>
  </si>
  <si>
    <t xml:space="preserve"> izolirano vrvjo 70 mm2. </t>
  </si>
  <si>
    <t>2.5 Dobava in namestitev zaščitne in opozorilne opreme</t>
  </si>
  <si>
    <t>M57</t>
  </si>
  <si>
    <t>3.3 Demontaža opreme povratnega voda</t>
  </si>
  <si>
    <t>3.4 Demontaža zaščitne in opozorilne opreme</t>
  </si>
  <si>
    <t>1.1 KABLI</t>
  </si>
  <si>
    <t xml:space="preserve">  TK 59          3x4x0,8   M</t>
  </si>
  <si>
    <t>1.2 GRADBENA DELA</t>
  </si>
  <si>
    <t>Ročni izkop in zaščita obstoječih SVTK kablov/cevi s PVC polcevmi ali PE prerezanimi cevmi  in z obbetoniranjem (do 10 kablov v skupni trasi), poglobitev kablov/cevi, zasip jarka</t>
  </si>
  <si>
    <t>Ročni izkop in zaščita obstoječih SVTK kablov/cevi s PVC polcevmi ali PE prerezanimi cevmi in z obbetoniranjem (do 10 kablov v skupni trasi), prestavitev v nov jarek, vključno z izkopom in zasipom jarka</t>
  </si>
  <si>
    <t>Ročni izkop kablov in/ali cevi na mestu izgradnje temelja, začasna zaščita kablov in/ali cevi proti vdiranju v gradbeno jamo temelja VM, podrivanje "ploha" (2 kosa) v dolžini do 4 m, po vgraditvi temelja povrnitev prvotnega stanja - vse</t>
  </si>
  <si>
    <t>Začasna odstranitev kovinskih korit na območju vgradnje temeljev VM, po vgradnji ponovna položitev, v dolžini do 4m</t>
  </si>
  <si>
    <t>Zaščita obstoječih betonskih kabelskih korit s položitvijo desk ("plohov") na teren nad koriti, na območju dovozov na gradbišče, po končanih delih odstranitev zaščite iz desk, z odvozom in ureditvijo okolice v prvotno stanje - vse</t>
  </si>
  <si>
    <t>Zamenjava obstoječih poškodovanih betonskih kabelskih korit in pokrovov - ocena:
- DBK korito tip B ali tip 4</t>
  </si>
  <si>
    <t>Začasna odstranitev kovinskih korit in SVTK vodov v njih iz objekta, začasna prestavitev vodov nižje na objekt na začasne nosilce ali opore in zaščita kablov s PE prerezanimi cevmi (do 10 kablov v skupni trasi), po rekonstrukciji objekta montaža obstoječih korit in nosilcev ter položitev SVTK vodov na enak način, po potrebi prilagoditev korit trasi pred in za objektom</t>
  </si>
  <si>
    <t>Začasna odstranitev kovinskih korit in SVTK vodov v njih iz objekta, začasna prestavitev vodov na teren/brežino in zaščita kablov s PE prerezanimi cevmi (do 10 kablov v skupni trasi), po odstranitvi objekta montaža obstoječih korit na nove stebričke ter položitev SVTK vodov v korita, po potrebi prilagoditev korit obstoječi trasi</t>
  </si>
  <si>
    <t>Začasna odstranitev kovinskih korit na stebričkih in SVTK vodov v njih, začasna odstranitev vodov - izdelava rezervne dolžine kabla (do 10 kablov v skupni trasi), ponovna montaža obstoječih korit in nosilcev ter položitev SVTK vodov na enak način</t>
  </si>
  <si>
    <t>Dobava in polaganje ustreznega PVC opozorilnega traku ("POZOR TK KABEL", "POZOR ENERGETSKI KABEL", …). zajeto je v ceni izkopa oziroma zasipa kabelskega jarka</t>
  </si>
  <si>
    <t>Začasna zaščita obstoječega cestnega signala in/ali zaporniškega pogona proti vdiranju v gradbeno jamo, po končanih delih ureditev stojišča</t>
  </si>
  <si>
    <t>Izdelava (ali obnova) obbetoniranih stojišč za uporabnike SVTK naprav z izravnavo terena na višino GRP, nasutje ali vkop, obbetoniranje stojišča (izmer 2x2 m)</t>
  </si>
  <si>
    <t>Dobava in montaža zaščitne INOX ograje na stojiščih, ozemljitev ograje</t>
  </si>
  <si>
    <t xml:space="preserve">Izdelava ozemljitve za ozemljitev kabelskih razvodišč (omar). Obseg del: dobava in vkop pocinkanega valjanca 25x4 (mm) v zemljišču IV. ktg., v globini 0,6 m in dolžine 2x25 m, spojitev valjanca s kabelskim čevljem in vijakom ter bituminiziranje spojev, spajanje Cu pletenice 16 mm2, pritrditev s kabelskim čevljem v omarici, dovoz zemlje po ozemljilu in ureditev okolice </t>
  </si>
  <si>
    <t>Popravilo obstoječe ozemljitve naprav oziroma kabelskih omar ob progi, poškodovane zaradi novih izkopov -za celotno območje obdelave (ocena)</t>
  </si>
  <si>
    <t>1.3 KABELSKO MONTAŽNA DELA</t>
  </si>
  <si>
    <t>Prestavitev kabla ali cevi v začasno ali končno traso - do 10 kablov v skupni trasi</t>
  </si>
  <si>
    <t>Izvedba rezerve kabla dolžine do 100m</t>
  </si>
  <si>
    <t>Predelava obstoječe odcepne kabelske spojke na progovnem kablu (sprememba tipa odcepa)</t>
  </si>
  <si>
    <t>Merjenje ponikalnih upornosti ozemljil (SV prostor, TK prostor, telefonska omara, hiška NPr, APB, RDZ, …)</t>
  </si>
  <si>
    <t>Dobava in montaža tipskega betonskega podstavka za telefonski stebriček TS</t>
  </si>
  <si>
    <t>Dobava in montaža telefonskega stebrička TS (npr. Krone, tip KSS) z vso opremo, ob progi ali na postaji/postajališču, povezava na ozemljitev</t>
  </si>
  <si>
    <t>Dobava in montaža tipskega betonskega podstavka za omaro KRO (npr. PAP BOX)</t>
  </si>
  <si>
    <t>Dobava in montaža plastične omare KRO (npr. PAP BOX) z vso opremo na betonski podstavek</t>
  </si>
  <si>
    <t>Odstranitev telefonske omare ali stebrička, s temeljem, odvoz v skladišče SVTK naprav</t>
  </si>
  <si>
    <t>Izključitev in ponovna priključitev gretja kretnice in priključne omarice zaradi regulacije tira (do 3x), ustrezne meritve in preizkus delovanja; delo in material</t>
  </si>
  <si>
    <t>Dobava in montaža nosilca na drog za optični kabel - nosilno kolo</t>
  </si>
  <si>
    <t>1.4 OSTALA - SPLOŠNA DELA</t>
  </si>
  <si>
    <t>2.1 KABLI</t>
  </si>
  <si>
    <t>Ročni izkop obstoječih SVTK kablov/cevi (do 10 kablov v skupni trasi), prestavitev v nov jarek, vključno z izkopom in zasipom jarka</t>
  </si>
  <si>
    <t>Ročni izkop in zaščita obstoječih SVTK kablov/cevi s PVC polcevmi ali PE prerezanimi cevmi (do 10 kablov v skupni trasi), prestavitev v začasno traso na teren</t>
  </si>
  <si>
    <t>Prestavitev in zaščita obstoječih SVTK kablov/cevi s PVC polcevmi ali PE prerezanimi cevmi (do 10 kablov v skupni trasi), prestavitev v začasno traso na teren</t>
  </si>
  <si>
    <t>Začasna zaščita kovinskih korit in/ali cevi proti vdiranju v gradbeno jamo temelja VM, v dolžini do 4 m</t>
  </si>
  <si>
    <t>Izdelava betonske posteljice za betonska korita na delih trase, kjer ni mogoč izkop jarka - ocena</t>
  </si>
  <si>
    <t>Dobava in polaganje dvodelnih betonskih kabelskih korit tip B ali tip 4 (DBK), izmer 400x160x1000 (mm), z dvema pokrovoma tip SŽ in ustrezno vrvico, ureditev podlage</t>
  </si>
  <si>
    <t>Dobava in vgradnja betonske cevi ustreznega premera v odvodni jarek za polaganje dvodelnih betonskih kabelskih korit in PEHD cevi čez jarek - dolžine do 2m</t>
  </si>
  <si>
    <t>Izvedba razširitve kabelskih korit na mestu izvedbe spojke v koritu, v dolžini 4m - predvideno</t>
  </si>
  <si>
    <t>Dodatek za povečan izkop jarka za betonska kabelska korita zaradi polaganja PEHD cevi pod njimi</t>
  </si>
  <si>
    <t>Zamenjava obstoječih poškodovanih betonskih kabelskih korit in pokrovov - ocena
- DBK korito tip B ali tip 4</t>
  </si>
  <si>
    <t>Prilagoditev obstoječih betonskih korit z SVTK vodi predvideni višini terena (dvig ali poglobitev), izkop in zasip</t>
  </si>
  <si>
    <t>Začasna odstranitev kovinskih korit in SVTK vodov v njih iz objekta, začasna prestavitev vodov na začasne lesene nosilce ali opore in zaščita kablov s PE prerezanimi cevmi (do 10 kablov v skupni trasi), po rekonstrukciji objekta montaža obstoječih korit in nosilcev ter položitev SVTK vodov na enak način, po potrebi prilagoditev korit trasi pred in za objektom</t>
  </si>
  <si>
    <t>Začasna odstranitev kovinskih korit in SVTK vodov v njih iz objekta, začasna prestavitev vodov nižje na objekt na začasne nosilce ali opore in zaščita kablov s PE prerezanimi cevmi (do 10 kablov v skupni trasi), po rekonstrukciji objekta montaža obstoječih korit in novih nosilcev ter položitev SVTK vodov na enak način, po potrebi prilagoditev korit trasi pred in za objektom</t>
  </si>
  <si>
    <t>Izvedba prehoda PE cevi 2x50/4 mm izpod betonskega kabelskega korita v kabelsko korito</t>
  </si>
  <si>
    <t>Dobava in polaganje ustreznega PVC opozorilnega traku ("POZOR TK KABEL", "POZOR ENERGETSKI KABEL", …)
zajeto je v ceni izkopa oziroma zasipa kabelskega jarka</t>
  </si>
  <si>
    <t>Predelava obstoječe odcepne kabelske spojke na progovnem kablu v ravno spojko</t>
  </si>
  <si>
    <t>Dobava in izdelava kabelske preključitvene spojke na energetskem kablu:
  PP41 3x2,5 mm2</t>
  </si>
  <si>
    <t>Dobava in montaža tipskega betonskega podstavka za telefonsko omaro TO</t>
  </si>
  <si>
    <t>Dobava in montaža telefonske omare TO (npr. Krone, tip KOS) z vso opremo, ob progi (uvozni signal), povezava na ozemljitev</t>
  </si>
  <si>
    <t>Dobava in montaža telefonske omare TO (npr. Krone, tip KOM) z vso opremo, ob progi (APB signal ali NPr), povezava na ozemljitev</t>
  </si>
  <si>
    <t>- konzola tipa M-133-300</t>
  </si>
  <si>
    <t>001</t>
  </si>
  <si>
    <t>Optični kabel (1x2) 9/125 z zaščito proti glodalcem, samougasljiv (CL 2xSM R).
Opomba: video, vizualno obv.</t>
  </si>
  <si>
    <t>002</t>
  </si>
  <si>
    <t>Optični kabel (1x4) 9/125 z zaščito proti glodalcem, samougasljiv (CL 4xSM R).
Opomba: vizualno obveščanje.</t>
  </si>
  <si>
    <t>003</t>
  </si>
  <si>
    <t>TK 59 M 1x4x0,8 mm
Opomba: peronska ura</t>
  </si>
  <si>
    <t>004</t>
  </si>
  <si>
    <t>TK 59 M 3x4x0,8 mm
Opomba: SOS</t>
  </si>
  <si>
    <t>005</t>
  </si>
  <si>
    <t>TK 59 M 3x4x0,8 mm
Opomba: dvigala</t>
  </si>
  <si>
    <t>006</t>
  </si>
  <si>
    <t>TD 59 M 1x4x1,2 mm
Opomba: ozvočenje</t>
  </si>
  <si>
    <t>007</t>
  </si>
  <si>
    <t>TD 59 M 3x4x1,2 mm
Opomba: ozvočenje</t>
  </si>
  <si>
    <t>008</t>
  </si>
  <si>
    <t>TD 59 M 5x4x1,2 mm
Opomba: ozvočenje</t>
  </si>
  <si>
    <t>009</t>
  </si>
  <si>
    <t>EE kabel NYY 3x1,5 mm2</t>
  </si>
  <si>
    <t>010</t>
  </si>
  <si>
    <t>EE kabel NYY 3x2,5 mm2</t>
  </si>
  <si>
    <t>011</t>
  </si>
  <si>
    <t>EE kabel NYY 4x10 mm2
Opomba: transformator</t>
  </si>
  <si>
    <t>012</t>
  </si>
  <si>
    <t>EE kabel NYY 5x10 mm2
Opomba: transformator</t>
  </si>
  <si>
    <t>013</t>
  </si>
  <si>
    <t>EE kabel NYM 2x1,5 mm2</t>
  </si>
  <si>
    <t>014</t>
  </si>
  <si>
    <t>EE kabel NYM 3x1,5 mm2</t>
  </si>
  <si>
    <t>015</t>
  </si>
  <si>
    <t>EE kabel NYM 2x2,5 mm2</t>
  </si>
  <si>
    <t>016</t>
  </si>
  <si>
    <t>EE kabel NYM 3x2,5 mm2</t>
  </si>
  <si>
    <t>017</t>
  </si>
  <si>
    <t>EE kabel NYM 3x4 mm2</t>
  </si>
  <si>
    <t>018</t>
  </si>
  <si>
    <t>EE kabel NYM 3x6 mm2
Opomba: R-TK - UPS</t>
  </si>
  <si>
    <t>019</t>
  </si>
  <si>
    <t>EE kabel NYM 5x6 mm2
Opomba: R-TK - usmernik</t>
  </si>
  <si>
    <t>020</t>
  </si>
  <si>
    <t>EE kabel NYM 2x16 mm2
Opomba: za razdelilni polji DC</t>
  </si>
  <si>
    <t>021</t>
  </si>
  <si>
    <t>UTP cat. 6
Opomba: video, vizualno obv.</t>
  </si>
  <si>
    <t>Izdelava temelja za steber LED prikazovalnika, priprava ozemljitve stebra</t>
  </si>
  <si>
    <t>Dobava in vgradnja 7 m FeZn droga za cestno svetilko, skrajšanega na 4,6 m z izdelanimi
luknjami za izvod kablov in kovinskimi 
uvodnicami in ozemljitev droga na pripravljeno ozemljilo</t>
  </si>
  <si>
    <t>Izdelava temelja za pritrditev pritrdilne plošče za SOS stebriček, priprava ozemljitve stebrička</t>
  </si>
  <si>
    <t>Video shranjevalnik, 32 kanalov, ločljivost snemanja 480p, 1080p, 3MP, 4MP, 5MP in 4K. Z 4K HDMI  izhodom za ultra HD resoltion display (1080P VGA).  Z notranjim HDD kapacitete za do 8 diskov do 8TB.</t>
  </si>
  <si>
    <t>Dnevno nočna 1080P HD Vari-Focaln IR IP Camera; Objektiv: 2.8 mm - 12 mm, IR osvetlitev: 55m (30st.), temperaturno odporno steklo, 0.1 Lux at F1.4 ,With Infrared 0.0 lux, Frame rates: H.264 : up to 15 fps @ 1920 x 1080 , 30fps @ 1280 x 720 , 30fps @ 720 x 480 / Motion JPEG : up to 15 fps @ 1920 x 1080 , 30 fps @ 720 x 480 , 30 fps @ 352 x 240, IP 66, Temperatura delovanja: -40? to 50?, Napajanje: AC24V(±10%)?Power over Ethernet+ (IEEE 802.3at compliant)</t>
  </si>
  <si>
    <t>Zunanja Bullet IR IP Camera 2Mpx, H264 ali MjPEG, Objektiv: 5.0mm - 50mm, IR osvetlitev 60m, 10X Optical zoom, 0.02 lux at F1.6 Low Light Mode (Colour) , With Infrared 0.0 lux, IP66, Napajanje: DC12V (±10%)?Power over Ethernet+ (IEEE 802.3at compliant), Poraba 18W</t>
  </si>
  <si>
    <t>Kamera diskretna doom 2Mpix (Full HD) kamera z vgrajeno dodatno nocno IR osvetlitvijo do 25m, CMOS,OBJEKTIV 3.3-12 mm, H264/M-JPGE do 15 slik/sek, IP67/IK10, WDR, 3D NR ONVIF podpora. Napajanje 12V ali POE.
OPOMBA:
vgradnja v podhod in čakalnico</t>
  </si>
  <si>
    <t>Nosilec za na steber ulične razsvetljave in nadstrešek</t>
  </si>
  <si>
    <t>Ethernet/optični pretvornik za SM + SFP modul,primeren za vgradnjo v ohišje kamere</t>
  </si>
  <si>
    <t>PoE napajalnik za IP / megapixel kamere</t>
  </si>
  <si>
    <t>Razvod kablov po nadstrešnici skupaj s pritrdilnim priborom in zaščitnimi cevmi na mehansko nezaščitenih mestih</t>
  </si>
  <si>
    <t>Zaključevanje optičnih inštalacij</t>
  </si>
  <si>
    <t>Dobava in montaža priključnega optičnega kabla (l=1,5m)</t>
  </si>
  <si>
    <t>Meritve optičnih inštalacij</t>
  </si>
  <si>
    <t>Samolepilna nalepka ''Video nadzor'', 100x80 mm.</t>
  </si>
  <si>
    <t>Profesionalna delovna postaja, Intel i5 ali Xeon 4 jedrni procesor srednjega razreda, 8GB RAM, sistemski disk SSD, PCIe grafična kartica, 2 x VGA/DVI, 1 x 10/100/1000 Mbit LAN, Windows 10, namenjen za 24/7 delovanje (opcijsko dodana DVD-RW enota)</t>
  </si>
  <si>
    <t>LCD monitor AOC 27'', format 16:9, ločljivost 1920×1080, odzivni čas 5 ms, kontrast: 50000000:1, svetilnost 300 cd/m2, VGA, DVI-D, HDMI, možnost stenske montaže</t>
  </si>
  <si>
    <t xml:space="preserve">Preklopnik za podaljševanje PS2 KVM linij (zaslon, miška, tipkovnica) , Model Aten CE-250
Največja ločljivost 1014 x 768, Za razdalje do dolžine 150 m
Uporablja standardne RJ45 UTP/FTP kable Cat 5/6 
Podpora za VGA/ SVGA/Multisync zaslone
Emulacija miške in tipkovnice, Vmesniki na lokalni enoti
- 1x PS2 Mini Din ženski za priklop tipkovnice
- 1x PS2 Mini Din ženski za priklop miške
- 1x VGA HDB15 ženski za priklop zaslona 
- 1x PS2 Mini Din ženski za priklop računalika
- 1x PS2 Mini Din ženski za priklop računalika
- 1x VGA HDB15 moški za priklop računalika
- 1x 8P8C (RJ45) za UTP povezavo z oddaljeno enoto
Vmesniki na oddaljeni enoti
- 1x PS2 Mini Din ženski za priklop tipkovnice
- 1x PS2 Mini Din ženski za priklop miške
- 1x VGA HDB15 ženski za priklop zaslona
 -1x 8P8C (RJ45) za UTP povezavo z lokalno enoto.
</t>
  </si>
  <si>
    <t xml:space="preserve">KM (keyboard, mouse) </t>
  </si>
  <si>
    <t xml:space="preserve"> razdelilna omarica skupaj z montažno plošco, za zunanjo montažo IP66</t>
  </si>
  <si>
    <t>Programiranje sistema</t>
  </si>
  <si>
    <t>Zagon sistema in poizkusno delovanje.</t>
  </si>
  <si>
    <t>Poučevanje porabnika in primopredaja</t>
  </si>
  <si>
    <t>022</t>
  </si>
  <si>
    <t>Finomontaža elementov sistemov</t>
  </si>
  <si>
    <t>023</t>
  </si>
  <si>
    <t>Drobni material, razd. doze, vezni in pritrdilni material</t>
  </si>
  <si>
    <t>024</t>
  </si>
  <si>
    <t>Povezovalni in drobni montažni material, tesnenje uvodov, označevanje kablov</t>
  </si>
  <si>
    <t>Zvočniška tromba za peronsko ozvočenje s konzolo za pritrditev 100V/25W (RCF, HD 216/ST ali ustrezna)</t>
  </si>
  <si>
    <t>Zvočnik za stensko ali stropno montažo, 
100V/5W</t>
  </si>
  <si>
    <t>Vgradni zvočnik za spuščene stropove 100V/5W (SEA, SNZ 2105 ali ustrezen)</t>
  </si>
  <si>
    <t xml:space="preserve">Odcepna kabelska spojka za potrebe ozvočenja na TD 59 do 5x4x1,2 </t>
  </si>
  <si>
    <t>Uvod kabla v steber zunanje razsvetljave</t>
  </si>
  <si>
    <t>Zaključevanje TK (TD) kabla</t>
  </si>
  <si>
    <t>10-parna ločilna letvica LSA-PLUS 2/10 tip Krone s podnožjem za ranžiranje kablov preseka do 1,2 mm2</t>
  </si>
  <si>
    <t>Modul za ozvočenje (Dat-Con OPS 08-IP ali ustrezen)</t>
  </si>
  <si>
    <t>Multiplexer MUX-OPS</t>
  </si>
  <si>
    <t>Linijska zaščita</t>
  </si>
  <si>
    <t>Demontaža obstoječe enote OPS 08 skupaj s prevezavami</t>
  </si>
  <si>
    <t>Demontaža obstoječega zunanjega zvočnika</t>
  </si>
  <si>
    <t xml:space="preserve">Matična ura (MobaLine, impulzna linija, sinhronizacija preko NTP, DCF 77 in GPS, 230AC napajanje, 48V rezervno napajanje) </t>
  </si>
  <si>
    <t>GPS satelitski sprejemnik točnega časa, prenapetostna zaščita, dovodni kabel</t>
  </si>
  <si>
    <t>Dvostranska peronska ura z osvetlitvijo, MobaLine sinhronizacija, primerna za zunanjo montažo, fi500</t>
  </si>
  <si>
    <t>Nosilec za peronsko uro</t>
  </si>
  <si>
    <t>10-parna ločilna letvica tip LSA-PLUS 2/10, Krone</t>
  </si>
  <si>
    <t>Povezava obstoječih ur postajnega poslopja na matično uro</t>
  </si>
  <si>
    <t>Demontaža obstoječe matične ure z anteno</t>
  </si>
  <si>
    <t>Dobava in montaža zaščite proti pticam</t>
  </si>
  <si>
    <t>Izvedba notranjih povezav od delilnika v TK prostoru do mesta javljanja</t>
  </si>
  <si>
    <t>Dobava in montaža 19'' telekomunikacijske omare (600x600x2200 mm), s pleksi vrati spredaj</t>
  </si>
  <si>
    <t>Polica, do 30kg, 19''</t>
  </si>
  <si>
    <t>Izvlečna polica, do 30kg, 19''</t>
  </si>
  <si>
    <t>Vmesni panel, 19''</t>
  </si>
  <si>
    <t>Letev z vtičnicami, 19''</t>
  </si>
  <si>
    <t>Optični delilnik z vključenimi 24 spojniki, 19''</t>
  </si>
  <si>
    <t>Dobava in montaža priključnih optičnih kablov SM LC/LC 1m</t>
  </si>
  <si>
    <t>Optična ranžirna kaseta (za 12 zvarov)</t>
  </si>
  <si>
    <t>Drobni vezni in pritrdilni material, zaključevanje kablov, označevanje panelov</t>
  </si>
  <si>
    <t>Kabelske lestve širine 200 mm</t>
  </si>
  <si>
    <t>Nadometni inštalacijski kanal (NIK) 40x40</t>
  </si>
  <si>
    <t>Podnožje za ločilne letvice (za 25 letvic)</t>
  </si>
  <si>
    <t>Napisna letvica (za delilnik)</t>
  </si>
  <si>
    <t>Električne meritve na bakrenem telekomunikacijskem kablu (TK, …), na bobnu, položene dolžine, končne - vse</t>
  </si>
  <si>
    <t>3.1 VIDEO NADZOR</t>
  </si>
  <si>
    <t>3.2 OZVOČENJE</t>
  </si>
  <si>
    <t>3.3 URNI SISTEM</t>
  </si>
  <si>
    <t>3.4 DVIGALA</t>
  </si>
  <si>
    <t>3.5 TELEKOMUNIKACIJSKA OMARA</t>
  </si>
  <si>
    <t>3.6 OSTALO</t>
  </si>
  <si>
    <t>-ureditev tlaka v prostoru</t>
  </si>
  <si>
    <t>-svetilka zasilne razsvetljave</t>
  </si>
  <si>
    <t>-ponovno pleskanje prostora</t>
  </si>
  <si>
    <t>-ureditev in čiščenje</t>
  </si>
  <si>
    <t>- nivo hrupa ne sme presegati 70dB/7m</t>
  </si>
  <si>
    <t>-avtomatskim preklopom omrežje -diesel</t>
  </si>
  <si>
    <t>Premikalni mejnik</t>
  </si>
  <si>
    <t>Priprava kretnic za montažo pogona</t>
  </si>
  <si>
    <t>Demontaža obstoječega kretniškega pogona</t>
  </si>
  <si>
    <t>Demontaža pogona za raztirnik</t>
  </si>
  <si>
    <t>Demontaža raztirnika R1</t>
  </si>
  <si>
    <t>Demontaža obstoječega EGK</t>
  </si>
  <si>
    <t>Kabel AG(St) GF 2X2X0,75</t>
  </si>
  <si>
    <t>Kabel A-2Y(st) Ybc 2x2x0,8</t>
  </si>
  <si>
    <t>Pritrditev cevi ali kabla na prag</t>
  </si>
  <si>
    <t>Demontaža obstoječih tirnih magnetov</t>
  </si>
  <si>
    <t>Dodatne  letvice tip KRONE v TOUS</t>
  </si>
  <si>
    <t>Signalni kabel SPZ 5 x 0,9</t>
  </si>
  <si>
    <t>Signalni kabel SPZ 10 x 0,9</t>
  </si>
  <si>
    <t>Signalni kabel SPZ 16 x 0,9</t>
  </si>
  <si>
    <t>Signalni kabel SPZ 33 x 0,9</t>
  </si>
  <si>
    <t>Signalni kabel SPZ 80 x 0,9</t>
  </si>
  <si>
    <t>Signalni kabel SPZ 108 x 0,9</t>
  </si>
  <si>
    <t>Signalni kabel SPZ 24 x 1,4</t>
  </si>
  <si>
    <t>Signalni kabel SPZ 48 x 1,4</t>
  </si>
  <si>
    <t>TK 59 M 5x4x0,8 TK naprave</t>
  </si>
  <si>
    <t>Izdelava betonskih stojišč za KO</t>
  </si>
  <si>
    <t>Izdelava betonskih stojišč za kabelske razdelilce</t>
  </si>
  <si>
    <t>Oznaka kabla s kovinskim trakom</t>
  </si>
  <si>
    <t xml:space="preserve">Meritve kablov </t>
  </si>
  <si>
    <t>Označevanje KODZ</t>
  </si>
  <si>
    <t>Označevanje kabelskih razdelilcev</t>
  </si>
  <si>
    <t>Izgradnja obstoječih KO</t>
  </si>
  <si>
    <t>Izgradnja obstoječih KR</t>
  </si>
  <si>
    <t>Izgradnja obstoječih omaric GK</t>
  </si>
  <si>
    <t xml:space="preserve">  m</t>
  </si>
  <si>
    <t>Zaščitna cev 2 x PEHD 2x50/4</t>
  </si>
  <si>
    <t>Izkop in zasip zemljišča III. kategorije z ovirami</t>
  </si>
  <si>
    <t>Izkop in zasip zemljišča IV. kategorije z ovirami</t>
  </si>
  <si>
    <t>PVC trak, GAL zaščita + delo</t>
  </si>
  <si>
    <t>Izkop in zasip kabelskega jarka</t>
  </si>
  <si>
    <t xml:space="preserve">  m3</t>
  </si>
  <si>
    <t>Posipanje mivke drobni pesek</t>
  </si>
  <si>
    <t>Izgradnja obstoječih tras</t>
  </si>
  <si>
    <t>Demontaža obstoječega Diesel agregata</t>
  </si>
  <si>
    <t xml:space="preserve">Demontaža zunanjih elementov SV </t>
  </si>
  <si>
    <t>naprav NPr 509.9 ki obsega:</t>
  </si>
  <si>
    <t>-demontaža zaporniških pogonov 2 kos</t>
  </si>
  <si>
    <t>-demontaža cestno svetlobnih signalov 2 kos</t>
  </si>
  <si>
    <t>-demontaža relejnega stojala</t>
  </si>
  <si>
    <t>-demontaža napajalnega dela in AKU</t>
  </si>
  <si>
    <t>-demontaža hiške NPr z avto dvigalom</t>
  </si>
  <si>
    <t xml:space="preserve">- ureditev okolice </t>
  </si>
  <si>
    <t>Kabelska polica montirana pod strop</t>
  </si>
  <si>
    <t>A. POSTAJNE SV NAPRAVE</t>
  </si>
  <si>
    <t>B. NAPAJALNE NAPRAVE</t>
  </si>
  <si>
    <t>C. ZUNANJE NAPRAVE</t>
  </si>
  <si>
    <t>D. VMESNA ZAVAROVANJA</t>
  </si>
  <si>
    <t>1,01</t>
  </si>
  <si>
    <t>1,02</t>
  </si>
  <si>
    <t>Ureditev prometnega urada ki obsega:</t>
  </si>
  <si>
    <t xml:space="preserve">Perforirana kabelska polica z nosilci montirana pod stop ali bližnjo steno </t>
  </si>
  <si>
    <t>Diesel agregat kontejnerske izvedbe z močjo 160kVA, ki mora ustrezati najmanj naslednjim pogojem:</t>
  </si>
  <si>
    <t>- rezervoar za gorivo za 24 ur delovanja pri 50 % moči</t>
  </si>
  <si>
    <t>- avtomatika s 3 faznimi kontrolniki napetosti z možnostjo priklopa na SCADO</t>
  </si>
  <si>
    <t>1 SIGNALI</t>
  </si>
  <si>
    <t>Označevanje visokih signalov</t>
  </si>
  <si>
    <t>Barvanje in označevanje premikalnih signalov</t>
  </si>
  <si>
    <t>Izdelava betonskega stojišča za  glavne signale z opornim zidom in z ograjo iz INOX jeklenih cevi</t>
  </si>
  <si>
    <t>Izdelava betonskega stojišča za  premikalne signale z opornim zidom in z ograjo iz INOX jeklenih cevi</t>
  </si>
  <si>
    <t xml:space="preserve">Demontaža obstoječih glavnih signalov komplet s temeljem </t>
  </si>
  <si>
    <t xml:space="preserve">Demontaža obstoječega glavnega signala polmostne konstrukcije z dvigalom in izklopom VV - tirni izvozni 12
komplet s temeljem </t>
  </si>
  <si>
    <t>Demontaža obstoječih premikalnih signalov
komplet s temeljem</t>
  </si>
  <si>
    <t>Rušenje obstoječih stojišč  uvoznih signalov</t>
  </si>
  <si>
    <t>2 KRETNICE</t>
  </si>
  <si>
    <t>1,10</t>
  </si>
  <si>
    <t>Zaščita kretniškega pogona, obloga iz betoskih robnikov ali lesenih pragov</t>
  </si>
  <si>
    <t>Označevanje  kretniških pogonov</t>
  </si>
  <si>
    <t>Izdelava betonskega stojišča za kretniški pogon z opornim zidom in z ograjo iz INOX jeklenih cevi</t>
  </si>
  <si>
    <t>3 ELEMENTI ZA KONTROLO TIROV IN KRETNIC OJP</t>
  </si>
  <si>
    <t>2,10</t>
  </si>
  <si>
    <t>Demontaža ozemljilne vrvi z objemkami in čeveljčki</t>
  </si>
  <si>
    <t>Izgradnja obstoječih TPO s priključnimi vrvmi in dolgo prevezjo ter ozemljitvijo</t>
  </si>
  <si>
    <t>3,01</t>
  </si>
  <si>
    <t>3,02</t>
  </si>
  <si>
    <t>4 AVTOSTOP NAPRAVE</t>
  </si>
  <si>
    <t>5 TK NAPRAVE</t>
  </si>
  <si>
    <t>Dobava in montaža tipskega betonskega  podstavka za telefonski stebriček TS</t>
  </si>
  <si>
    <t>Rušenje obstoječih stojišč  TOUS</t>
  </si>
  <si>
    <t>Meritve in dopolnitev ozemljila za TK naprave R&lt;od 2Ω</t>
  </si>
  <si>
    <t>6 KABLI</t>
  </si>
  <si>
    <t>5,01</t>
  </si>
  <si>
    <t>5,02</t>
  </si>
  <si>
    <t>5,03</t>
  </si>
  <si>
    <t>5,04</t>
  </si>
  <si>
    <t>5,05</t>
  </si>
  <si>
    <t>5,06</t>
  </si>
  <si>
    <t>5,07</t>
  </si>
  <si>
    <t>6,01</t>
  </si>
  <si>
    <t>6,02</t>
  </si>
  <si>
    <t>6,03</t>
  </si>
  <si>
    <t>6,04</t>
  </si>
  <si>
    <t>6,05</t>
  </si>
  <si>
    <t>6,06</t>
  </si>
  <si>
    <t>6,07</t>
  </si>
  <si>
    <t>6,08</t>
  </si>
  <si>
    <t>6,09</t>
  </si>
  <si>
    <t>7 KABELSKA OPREMA</t>
  </si>
  <si>
    <t>Kabelska omara AFK 5H z vrstnimi sponkami</t>
  </si>
  <si>
    <t>Kabelski razdelilec AFK 3H z vrstnimi sponkami</t>
  </si>
  <si>
    <t>Kabelska spojka za SV kable  do 24x0,9</t>
  </si>
  <si>
    <t>Kabelska spojka za SV kable od 24x09 do 61x0,9</t>
  </si>
  <si>
    <t>Kabelska spojka za SV kable od 61x09 do 108x0,9</t>
  </si>
  <si>
    <t>Kabelska spojka za TK kable  do 10x4x0,8</t>
  </si>
  <si>
    <t>7,01</t>
  </si>
  <si>
    <t>7,02</t>
  </si>
  <si>
    <t>7,03</t>
  </si>
  <si>
    <t>7,04</t>
  </si>
  <si>
    <t>7,05</t>
  </si>
  <si>
    <t>7,06</t>
  </si>
  <si>
    <t>7,07</t>
  </si>
  <si>
    <t>7,08</t>
  </si>
  <si>
    <t>7,09</t>
  </si>
  <si>
    <t>7,10</t>
  </si>
  <si>
    <t>7,11</t>
  </si>
  <si>
    <t>7,12</t>
  </si>
  <si>
    <t>7,13</t>
  </si>
  <si>
    <t>7,14</t>
  </si>
  <si>
    <t>7,15</t>
  </si>
  <si>
    <t>7,16</t>
  </si>
  <si>
    <t>8 ZEMELJSKA DELA</t>
  </si>
  <si>
    <t xml:space="preserve">Prekop proge z 2 x fi 125 globine 1.5 m z betonsko podlago </t>
  </si>
  <si>
    <t xml:space="preserve">Prekop proge s 4 x fi 125 globine 1.5 m z betonsko podlago </t>
  </si>
  <si>
    <t xml:space="preserve">Prekop proge s 6 x fi 125 globine 1.5 m z betonsko podlago </t>
  </si>
  <si>
    <t xml:space="preserve">Peron. kanalizacija 12 x fi 125 globine 1.2 m z betonsko podlago </t>
  </si>
  <si>
    <t>Prehodni pomožni kabelski jašek (BC) dimenzije 0,8 x 0,8 x 2,0</t>
  </si>
  <si>
    <t xml:space="preserve">Kabelski jašek tip "B" (KJ B) dimenzije 1,2 x 1,5 x 1,9 </t>
  </si>
  <si>
    <t xml:space="preserve">Uvodni kabelski jašek (UKJ) dimenzije 2,5 x 2,5 x 1,9 </t>
  </si>
  <si>
    <t>Pomožni kabelski jašek (PKJ) dimenzije 1,2 x 1,2 x 1,2</t>
  </si>
  <si>
    <t>Dvodelna kabelska korita  tip B, z dvema pokrovoma in ureditvijo podlage</t>
  </si>
  <si>
    <t>Enodelna kabelska korita  tip A, z dvema pokrovoma in ureditvijo podlage</t>
  </si>
  <si>
    <t>Elektronsko lociranje  kabelskih tras ter površinska oznaka  z barvo ali tras. količki (ocena)</t>
  </si>
  <si>
    <t>8,01</t>
  </si>
  <si>
    <t>8,02</t>
  </si>
  <si>
    <t>8,03</t>
  </si>
  <si>
    <t>8,04</t>
  </si>
  <si>
    <t>8,05</t>
  </si>
  <si>
    <t>8,06</t>
  </si>
  <si>
    <t>8,07</t>
  </si>
  <si>
    <t>8,08</t>
  </si>
  <si>
    <t>8,09</t>
  </si>
  <si>
    <t>8,10</t>
  </si>
  <si>
    <t>8,11</t>
  </si>
  <si>
    <t>8,12</t>
  </si>
  <si>
    <t>8,13</t>
  </si>
  <si>
    <t>8,15</t>
  </si>
  <si>
    <t>8,16</t>
  </si>
  <si>
    <t>8,17</t>
  </si>
  <si>
    <t>8,18</t>
  </si>
  <si>
    <t>8,19</t>
  </si>
  <si>
    <t>Oznaka uvoznih in izvoznega  signala 11 s SZ 201 "signal se ne upošteva"</t>
  </si>
  <si>
    <t>Zaporno bruno s ključavico ki preprečujejo prehod vozil, pešcev in kolesarjev preko NPr 509.9</t>
  </si>
  <si>
    <t>1 VGRADNJA DIESEL AGREGATA IN NOVE AKU BATERIJE</t>
  </si>
  <si>
    <t>2 VGRADNJA IN PREVEZAVA NOVE SV NAPRAVE</t>
  </si>
  <si>
    <t>2,01</t>
  </si>
  <si>
    <t>2,02</t>
  </si>
  <si>
    <t>2,03</t>
  </si>
  <si>
    <t>2,04</t>
  </si>
  <si>
    <t>2</t>
  </si>
  <si>
    <t>G.) TELEKOMUNIKACIJE</t>
  </si>
  <si>
    <t>LEVI TIR (OD KM 502+900 DO KM 508+750)</t>
  </si>
  <si>
    <t>DESNI TIR (OD KM 502+900 DO KM 508+750)</t>
  </si>
  <si>
    <t>G.1.) APB NAPRAVE</t>
  </si>
  <si>
    <t>APB 1 v km 504+763</t>
  </si>
  <si>
    <t>1.0 Zunanje naprave</t>
  </si>
  <si>
    <t>Izdelava platoja za hiško z drenažnimi cevmi</t>
  </si>
  <si>
    <t>utrjenim nasutjem , ureditvijo</t>
  </si>
  <si>
    <t>okolice s pralnimi betonskimi ploščami,</t>
  </si>
  <si>
    <t>opornim zidom in Fe-Zn ograjo</t>
  </si>
  <si>
    <t>Postaviteh hiške z avto dvigalom</t>
  </si>
  <si>
    <t>ali z drezino z dvigalom</t>
  </si>
  <si>
    <t>Ozemljitev vseh zunanjih naprav in</t>
  </si>
  <si>
    <t>kovinskih konstrukcij (ograje)</t>
  </si>
  <si>
    <t>kabelskim končnikom, signalnim kablom,</t>
  </si>
  <si>
    <t>betonskim temeljem, s signalno omarico,</t>
  </si>
  <si>
    <t xml:space="preserve">oznako stebra in oznako signala </t>
  </si>
  <si>
    <t>"dobava in postavitev signala brez električne priključitve signalne omarice na dovodni kabel"</t>
  </si>
  <si>
    <t xml:space="preserve">Izdelava betonskega stojišča za </t>
  </si>
  <si>
    <t>ograjo iz inox cevi</t>
  </si>
  <si>
    <t>Plošča predsignala PO tip 1</t>
  </si>
  <si>
    <t>Predsignalni naznanilki (3kos)</t>
  </si>
  <si>
    <t>Dobava in montaža tipskega betonskega</t>
  </si>
  <si>
    <t xml:space="preserve"> podstavka za telefonsko omaro TO</t>
  </si>
  <si>
    <t>Montaža telefonske omare</t>
  </si>
  <si>
    <t xml:space="preserve"> TO (npr. Krone, tip KOM) z vso opremo, </t>
  </si>
  <si>
    <t>TO omaro z ograjo iz inox cevi</t>
  </si>
  <si>
    <t xml:space="preserve">Obnova betonskega stojišča </t>
  </si>
  <si>
    <t>po končanih delih na obnovi</t>
  </si>
  <si>
    <t>tirnih naprav na medpostajnem odseku</t>
  </si>
  <si>
    <t>za povezavo AS naprav</t>
  </si>
  <si>
    <t xml:space="preserve">Kabelska spojka za energ. kable </t>
  </si>
  <si>
    <t>Označevanje kabelske trase</t>
  </si>
  <si>
    <t>z betonskimi stebrički in markerji</t>
  </si>
  <si>
    <t>Elektronsko trasiranje ali</t>
  </si>
  <si>
    <t>oznaka obstoječih vodov</t>
  </si>
  <si>
    <t xml:space="preserve">Izkop zemljišča do IV. kategorije </t>
  </si>
  <si>
    <t>z ovirami ( na območju APB)</t>
  </si>
  <si>
    <t xml:space="preserve"> m3</t>
  </si>
  <si>
    <t xml:space="preserve">Prekop dvotirne proge v globini </t>
  </si>
  <si>
    <t>najmanj 150 cm, iz vinidurit cevi</t>
  </si>
  <si>
    <t xml:space="preserve">4xΦ125, površinsko </t>
  </si>
  <si>
    <t>obetonirano z 10 cm MB10</t>
  </si>
  <si>
    <t>Izvedba prečkanja železniške proge s podvrtanjem (ali prekopom, če podvrtanje ni izvedljivo), s PVC ali PE cevmi na globini 1,5 m pod GRP, obbetoniranje cevi z C12/15</t>
  </si>
  <si>
    <t>Kab. kanalizacija 2 x fi 125 globine 1.2 m</t>
  </si>
  <si>
    <t xml:space="preserve">z betonsko podlago </t>
  </si>
  <si>
    <t>Kab. kanalizacija 4 x fi 125 globine 1.2 m</t>
  </si>
  <si>
    <t>Izkop kabelskega jarka, posipanje mivke, polaganje GAL zaščite in opozorilnega traku, zasip kabelskega jarka ter odvoz odvečnega materiala in ureditev okolice</t>
  </si>
  <si>
    <t>Vse kable na območju hiške APB</t>
  </si>
  <si>
    <t>zaščitimo s cevjo PEHD 2xφ50/4</t>
  </si>
  <si>
    <t xml:space="preserve">Kabelski jašek tip B </t>
  </si>
  <si>
    <t>z litoželeznim pokrovom</t>
  </si>
  <si>
    <t xml:space="preserve">Prehodni pomožni kabelski jašek </t>
  </si>
  <si>
    <t>premera 0,8 m (prekopi pod progo)</t>
  </si>
  <si>
    <t>Demontaža obstoječe hiške</t>
  </si>
  <si>
    <t>APB 1 in APB 2, ki obsega:</t>
  </si>
  <si>
    <t>hiška APB  z vso notr. opremo</t>
  </si>
  <si>
    <t>z uporabo dvigala</t>
  </si>
  <si>
    <t>ureditev terena v prvotno stanje</t>
  </si>
  <si>
    <t xml:space="preserve">odvoz materiala </t>
  </si>
  <si>
    <t>2.0 Kabli in kabelski pribor</t>
  </si>
  <si>
    <t>3.0 Zemeljska dela</t>
  </si>
  <si>
    <t xml:space="preserve">4.0 Demontaže </t>
  </si>
  <si>
    <t>G.2.) PRESTAVITEV IN ZAŠČITA SVTK NAPRAV</t>
  </si>
  <si>
    <t>APB 2 v km 504+763</t>
  </si>
  <si>
    <t>oznako stebra in oznako signala</t>
  </si>
  <si>
    <t>z ograjo iz inox cevi</t>
  </si>
  <si>
    <t>Kabelski jašek tip B</t>
  </si>
  <si>
    <t xml:space="preserve">1.0 Zunanje naprave </t>
  </si>
  <si>
    <t xml:space="preserve">2.0 Kabli in kabelski pribor </t>
  </si>
  <si>
    <t xml:space="preserve">3.0 Zemeljska dela </t>
  </si>
  <si>
    <t>A.1.) KRAJINSKA ARHITEKTURA</t>
  </si>
  <si>
    <t>1 PRIPRAVLJALNA DELA</t>
  </si>
  <si>
    <t>NASTAVITEV AREALOV SADITVE PO SADILNIH VZORCIH</t>
  </si>
  <si>
    <t>HUMUZIRANJE BREŽIN BREZ VALJANJA V DEBELINI &lt; 15 CM - STROJNO (GREJDER)</t>
  </si>
  <si>
    <t>ZAOKROŽTEV ROBOV NA NASIPNIH IN VKOPNIH OBMOČJIH Z RADIJEM 5m OZ. SKLADNO S PROSTORSKIMI MOŽNOSTMI</t>
  </si>
  <si>
    <t>NABAVA, DOSTAVA,NASUTJE IN PLANUM ŽIVICE +-5 CM NA OBMOČJIH ZATRAVITVE V DEBELINI CCA 10 CM</t>
  </si>
  <si>
    <t>NABAVA, DOSTAVA IN NASUTJE SUBSTRATA A NA OBMOČJIH ZASADITVE DREVES V DEBELINI 80 CM</t>
  </si>
  <si>
    <t>NABAVA, DOSTAVA IN NASUTJE SUBSTRATA A NA OBMOČJIH ZASADITVE GRMOVNIC V DEBELINI 40 CM</t>
  </si>
  <si>
    <t>3 SADITVENA DELA</t>
  </si>
  <si>
    <t>NABAVA IN DOSTAVA  DREVESA V SESTOJU SALIX ALBA VELIKOSTI 250-300V SADILNE JAME VELIKOSTI  1,5 x VEČJE OD KORENINSKE GRUDE, Z MINIMALNIM NASTAVKOM KROŠNJE 1,5 MKUPAJ Z OPORNIM  KOLIČKOM (min 1,5m) DALJŠE ŽIV. DOBE.</t>
  </si>
  <si>
    <t>NABAVA IN DOSTAVA SOLITERNEGA DREVESA ALNUS GLUTINOSA VELIKOSTI 150-200 V SADILNE JAME VELIKOSTI  1,5 x VEČJE OD KORENINSKE GRUDE, Z MINIMALNIM NASTAVKOM KROŠNJE 1,5 M SKUPAJ Z OPORNIM  KOLIČKOM (min 1,5m) DALJŠE ŽIV. DOBE.</t>
  </si>
  <si>
    <t>NABAVA IN DOSTAVA SOLITERNEGA DREVESA FRAXINUS EXCELSIOR VELIKOSTI 150-200 V SADILNE JAME VELIKOSTI  1,5 x VEČJE OD KORENINSKE GRUDE, Z MINIMALNIM NASTAVKOM KROŠNJE 1,5 M SKUPAJ Z OPORNIM  KOLIČKOM (min 1,5m) DALJŠE ŽIV. DOBE.</t>
  </si>
  <si>
    <t>NABAVA IN DOSTAVA GRMOVNICE CORNUS SANGUINEA VELIKOSTI 60-80 V SADILNE JAME VELIKOSTI 30x30x30 cm.</t>
  </si>
  <si>
    <t>SADITEV GRMOVNICE FRANGULA ALNUS 40-60 V SADILNE JAME VELIKOSTI 30x30x30 cm,  DODAJANJEM GNOJILA 3 L/SADIKO IN ZALIVANJEM.</t>
  </si>
  <si>
    <t>SADITEV GRMOVNICE LIGUSTRUM VULGARE 40-60 V SADILNE JAME VELIKOSTI 30x30x30 cm,  DODAJANJEM GNOJILA 3 L/SADIKO IN ZALIVANJEM.</t>
  </si>
  <si>
    <t>NABAVA IN DOSTAVA GRMOVNICE PRUNUS SPINOSA VELIKOSTI 80-100 V SADILNE JAME VELIKOSTI 30x30x30 cm.</t>
  </si>
  <si>
    <t>NABAVA IN DOSTAVA GRMOVNICE VIBURNUM OPULUS VELIKOSTI 60-80 V SADILNE JAME VELIKOSTI 30x30x30 cm.</t>
  </si>
  <si>
    <t>NABAVA IN DOSTAVA GRMOVNICE SALIX CAPREA - PODTAKNJENCA POD MOTKO.</t>
  </si>
  <si>
    <t>NABAVA IN DOSTAVA GRMOVNICE SALIX PURPUREA - PODTAKNJENCA POD MOTKO.</t>
  </si>
  <si>
    <t>NABAVA IN DOSTAVA VRBOVIH PODTAKNJENCEV ZA IZVEDBO BIOINŽENIRSKE ZASADITVE ŽIVIH ŠČETK PO DETAJLU.</t>
  </si>
  <si>
    <t>NABAVA, DOSTAVA, SETEV TRAVNIH MEŠANIC IN OSKRBA ZA OBDOBJE ENEGA LETA</t>
  </si>
  <si>
    <t>STROJNA SETEV TRAVNE MEŠANICE NA TRATNIH POVRŠINAH IN BREŽINAH PO SPECIFIKACIJI 25 g/m2 Z DODATKOM GNOJILA 20 g/m2 IN Z ZALIVANJEM MIN 3 l/m2.</t>
  </si>
  <si>
    <t>PAV</t>
  </si>
  <si>
    <t>M²</t>
  </si>
  <si>
    <t>M³</t>
  </si>
  <si>
    <t>KOM</t>
  </si>
  <si>
    <t>KOS</t>
  </si>
  <si>
    <t>M2</t>
  </si>
  <si>
    <t>URA</t>
  </si>
  <si>
    <t>4</t>
  </si>
  <si>
    <t>5</t>
  </si>
  <si>
    <t>6</t>
  </si>
  <si>
    <t>16</t>
  </si>
  <si>
    <t>17</t>
  </si>
  <si>
    <t>18</t>
  </si>
  <si>
    <t>19</t>
  </si>
  <si>
    <t>20</t>
  </si>
  <si>
    <t>21</t>
  </si>
  <si>
    <t>22</t>
  </si>
  <si>
    <t>23</t>
  </si>
  <si>
    <t>KPL</t>
  </si>
  <si>
    <t>B.1.) REGIONALNE CESTE</t>
  </si>
  <si>
    <t>Obnova in zavarovanje zakoličbe osi trase ostale javne ceste v gričevnatem terenu</t>
  </si>
  <si>
    <t>KM</t>
  </si>
  <si>
    <t>Postavitev in zavarovanje prečnega profila ostale javne ceste v gričevnatem terenu</t>
  </si>
  <si>
    <t>Ponovno zakoličenje in zavarovanje zakoličbe trase ostale javne ceste med delom</t>
  </si>
  <si>
    <t>Odstranitev grmovja na redko porasli površini (do 50 % pokritega tlorisa) - strojno</t>
  </si>
  <si>
    <t>Odstranitev grmovja in dreves z debli premera do 10 cm ter vej na gosto porasli površini - ročno</t>
  </si>
  <si>
    <t>Posek in odstranitev drevesa z deblom premera 11 do 30 cm ter odstranitev vej</t>
  </si>
  <si>
    <t>Posek in odstranitev drevesa z deblom premera 31 do 50 cm ter odstranitev vej</t>
  </si>
  <si>
    <t>Posek in odstranitev drevesa z deblom premera nad 50 cm ter odstranitev vej</t>
  </si>
  <si>
    <t>Odstranitev panja s premerom 11 do 30 cm z odvozom na deponijo na razdaljo nad 1000 m</t>
  </si>
  <si>
    <t>Odstranitev panja s premerom 31 do 50 cm z odvozom na deponijo na razdaljo nad 1000 m</t>
  </si>
  <si>
    <t>Odstranitev panja s premerom nad 50 cm z odvozom na deponijo na razdaljo nad 1000 m</t>
  </si>
  <si>
    <t>Demontaža jeklene varnostne ograje</t>
  </si>
  <si>
    <t>M1</t>
  </si>
  <si>
    <t>Porušitev in odstranitev makadamskega vozišča v debelini nad 20 cm</t>
  </si>
  <si>
    <t>M3</t>
  </si>
  <si>
    <t>Porušitev in odstranitev asfaltne plasti v debelini 6 do 10 cm</t>
  </si>
  <si>
    <t xml:space="preserve">Rezkanje in odvoz asfaltne krovne plasti v debelini 4 do 7 cm </t>
  </si>
  <si>
    <t>Rezanje asfaltne plasti s talno diamantno žago, debele 6 do 10 cm</t>
  </si>
  <si>
    <t xml:space="preserve">Porušitev in odstranitev premostitvenega objekta z razpetino nad 5 m iz ojačenega cementnega betona </t>
  </si>
  <si>
    <t>Površinski izkop plodne zemljine - 1. kategorije - strojno z odrivom do 100 m</t>
  </si>
  <si>
    <t xml:space="preserve">Površinski izkop plodne zemljine - 1. kategorije - strojno z nakladanjem </t>
  </si>
  <si>
    <t>Široki izkop vezljive zemljine - 3. kategorije - strojno z odrivom do 100 m</t>
  </si>
  <si>
    <t>Široki izkop vezljive zemljine - 3. kategorije - strojno z nakladanjem</t>
  </si>
  <si>
    <t>Izkop vezljive zemljine/zrnate kamnine - 3. kategorije za temelje, kanalske rove, prepuste, jaške in drenaže, širine do 1,0 m in globine 1,1 do 2,0 m - strojno, planiranje dna ročno</t>
  </si>
  <si>
    <t>Ureditev planuma temeljnih tal vezljive zemljine - 3. kategorije</t>
  </si>
  <si>
    <t xml:space="preserve">Izdelava nasipa iz zrnate kamnine - 3. kategorije z dobavo iz kamnoloma </t>
  </si>
  <si>
    <t>Opomba:
1523 nasip v kesonu, 989 za ceste</t>
  </si>
  <si>
    <t>Zasip z vezljivo zemljino - 3. kategorije - strojno</t>
  </si>
  <si>
    <t>Opomba:
Zasip z izkopano vezljivo zemljino 3 kategorije</t>
  </si>
  <si>
    <t>Opomba:
30cm zmrzlinsko odporne</t>
  </si>
  <si>
    <t>Izdelava posteljice iz mešanih kamnitih zrn v debelini 40 cm</t>
  </si>
  <si>
    <t>Humuziranje brežine brez valjanja, v debelini do 15 cm - strojno</t>
  </si>
  <si>
    <t>Humuziranje zelenice brez valjanja, v debelini do 15 cm - strojno</t>
  </si>
  <si>
    <t>3 VOZIŠČNE KONSTRUKCIJE</t>
  </si>
  <si>
    <t>Opomba:
1323 m3 za reg. cesto, 99m3 za dostopni cesti A in B</t>
  </si>
  <si>
    <t>Izdelava nosilne plasti bituminizirane zmesi AC 22 base B 70/100 A4 v debelini 7 cm</t>
  </si>
  <si>
    <t>Izdelava obrabnonosilne plasti bituminizirane zmesi AC 16 surf B 50/70 A4 Z3 v debelini 8 cm</t>
  </si>
  <si>
    <t>Opomba:
Dostopna cesta B</t>
  </si>
  <si>
    <t>Izdelava obrabne in zaporne plasti bituminizirane zmesi AC 8 surf, vezivo ......, razred bituminizirane zmesi A ...., v debelini ..... cm</t>
  </si>
  <si>
    <t>Opomba:
AC 8 surf B 70/100 A5 v debelini 5cm</t>
  </si>
  <si>
    <t>Izdelava obrabne in zaporne plasti bituminizirane zmesi AC 11 surf B 70/100 A4 v debelini 4 cm</t>
  </si>
  <si>
    <t>Opomba:
AC 11 surf B 70/100 A4 Z2</t>
  </si>
  <si>
    <t>Pobrizg s polimerno bitumensko emulzijo nad 0,50 kg/m2</t>
  </si>
  <si>
    <t>Dobava in vgraditev predfabriciranega dvignjenega robnika iz cementnega betona  s prerezom 15/25 cm</t>
  </si>
  <si>
    <t>Dobava in vgraditev predfabriciranega pogreznjenega robnika iz cementnega betona  s prerezom 15/25 cm</t>
  </si>
  <si>
    <t>Izdelava bankine iz drobljenca, široke 0,76 do 1,00 m</t>
  </si>
  <si>
    <t>Izdelava bankine iz drobljenca, široke nad 1,00 m</t>
  </si>
  <si>
    <t>Opomba:
Bankina širine 1.20m</t>
  </si>
  <si>
    <t>Izdelava koritnice iz bitumenskega betona, debeline 5 cm, na podložni plasti iz zmesi zrn drobljenca, debeli 20 cm, ob že zgrajenem robniku iz cementnega betona, široke 50 cm</t>
  </si>
  <si>
    <t>Opomba:
Asfalt debeline 4cm, obrabni sloj kot na vozišču</t>
  </si>
  <si>
    <t>Izdelava vzdolžne in prečne drenaže, globoke do 1,0 m, na podložni plasti iz cementnega betona, debeline 10 cm, z gibljivimi plastičnimi cevmi premera 15 cm</t>
  </si>
  <si>
    <t>Doplačilo za izkop in zasip vzdolžne in prečne drenaže, globoke 1 do 2 m</t>
  </si>
  <si>
    <t>Izdelava oz. sanacija obstoječega AB opornega zidu maksimalne višine 1.00m in debeline 0.30m.</t>
  </si>
  <si>
    <t>S 1 1 122</t>
  </si>
  <si>
    <t>S 1 1 222</t>
  </si>
  <si>
    <t>S 1 1 412</t>
  </si>
  <si>
    <t>S 1 2 112</t>
  </si>
  <si>
    <t>S 1 2 141</t>
  </si>
  <si>
    <t>S 1 2 151</t>
  </si>
  <si>
    <t>S 1 2 152</t>
  </si>
  <si>
    <t>S 1 2 153</t>
  </si>
  <si>
    <t>S 1 2 163</t>
  </si>
  <si>
    <t>S 1 2 166</t>
  </si>
  <si>
    <t>S 1 2 169</t>
  </si>
  <si>
    <t>S 1 2 231</t>
  </si>
  <si>
    <t>S 1 2 312</t>
  </si>
  <si>
    <t>S 1 2 322</t>
  </si>
  <si>
    <t>S 1 2 372</t>
  </si>
  <si>
    <t>S 1 2 382</t>
  </si>
  <si>
    <t>S 1 2 451</t>
  </si>
  <si>
    <t>S 2 1 113</t>
  </si>
  <si>
    <t>S 2 1 114</t>
  </si>
  <si>
    <t>S 2 1 223</t>
  </si>
  <si>
    <t>S 2 1 224</t>
  </si>
  <si>
    <t>S 2 1 324</t>
  </si>
  <si>
    <t>S 2 2 112</t>
  </si>
  <si>
    <t>S 2 4 117</t>
  </si>
  <si>
    <t>S 2 4 212</t>
  </si>
  <si>
    <t>S 2 4 475</t>
  </si>
  <si>
    <t>S 2 4 485</t>
  </si>
  <si>
    <t>S 2 5 112</t>
  </si>
  <si>
    <t>S 2 5 132</t>
  </si>
  <si>
    <t>S 2 5 151</t>
  </si>
  <si>
    <t>S 3 1 132</t>
  </si>
  <si>
    <t>S 3 1 583</t>
  </si>
  <si>
    <t>S 3 1 835</t>
  </si>
  <si>
    <t>S 3 2 256</t>
  </si>
  <si>
    <t>S 3 2 283</t>
  </si>
  <si>
    <t>S 3 2 498</t>
  </si>
  <si>
    <t>S 3 5 214</t>
  </si>
  <si>
    <t>S 3 5 235</t>
  </si>
  <si>
    <t>S 3 6 133</t>
  </si>
  <si>
    <t>S 3 6 134</t>
  </si>
  <si>
    <t>S 4 1 331</t>
  </si>
  <si>
    <t>S 4 2 134</t>
  </si>
  <si>
    <t>S 4 2 321</t>
  </si>
  <si>
    <t>N 5 3 104</t>
  </si>
  <si>
    <t>0001</t>
  </si>
  <si>
    <t>0002</t>
  </si>
  <si>
    <t>0003</t>
  </si>
  <si>
    <t>0004</t>
  </si>
  <si>
    <t>0005</t>
  </si>
  <si>
    <t>0006</t>
  </si>
  <si>
    <t>0007</t>
  </si>
  <si>
    <t>0008</t>
  </si>
  <si>
    <t>0009</t>
  </si>
  <si>
    <t>0010</t>
  </si>
  <si>
    <t>0011</t>
  </si>
  <si>
    <t>0012</t>
  </si>
  <si>
    <t>0013</t>
  </si>
  <si>
    <t>0014</t>
  </si>
  <si>
    <t>3.1 NOSILNE PLASTI</t>
  </si>
  <si>
    <t>3.2 OBRABNE IN ZAPORNE PLASTI</t>
  </si>
  <si>
    <t>3.5 ROBNI ELEMENTI VOZIŠČ</t>
  </si>
  <si>
    <t>3.6 BANKINE</t>
  </si>
  <si>
    <t>B.2.) POVEZOVALNE CESTE</t>
  </si>
  <si>
    <t>Porušitev in odstranitev ograje iz žične mreže</t>
  </si>
  <si>
    <t>Opomba:
V debelini 8cm</t>
  </si>
  <si>
    <t>Porušitev in odstranitev kanalizacije iz obbetoniranih cevi s premerom 41 do 80 cm</t>
  </si>
  <si>
    <t>Porušitev in odstranitev glave prepusta s premerom do 60 cm</t>
  </si>
  <si>
    <t xml:space="preserve">Porušitev in odstranitev zidu iz ojačenega cementnega betona </t>
  </si>
  <si>
    <t>Porušitev in odstranitev ojačenega cementnega betona</t>
  </si>
  <si>
    <t>Opomba:
Rušitev bazena ob pilotni steni, velikosti 5x4m in višine 1.5m.</t>
  </si>
  <si>
    <t>Dobava in vgraditev geotekstilije za ločilno plast (po načrtu), natezna trdnost do nad 14 do 16 kN/m2</t>
  </si>
  <si>
    <t>Opomba:
35cm zmrzlinsko odporne</t>
  </si>
  <si>
    <t>Izdelava nosilne plasti bituminizirane zmesi AC 22 base B 70/100 A4 v debelini 6 cm</t>
  </si>
  <si>
    <t>Opomba:
AC 22 base B 70/100 A4 Z2</t>
  </si>
  <si>
    <t>Izdelava bankine iz drobljenca, široke do 0,50 m</t>
  </si>
  <si>
    <t>Opomba:
Bankina širine 1.45m</t>
  </si>
  <si>
    <t>Zavarovanje dna kadunjastega jarka s plastjo bitumenskega betona, debelo 3 cm, in plastjo bituminiziranega drobljenca, debelo 6 cm, širokega 50 cm</t>
  </si>
  <si>
    <t>Opomba:
Debeline asfalta enako kot na vozišču 4cm + 6cm.</t>
  </si>
  <si>
    <t xml:space="preserve">Izdelava AB podpornega zidu maksimalne višine 3.00m in minimalne višine 0.40m, debeline 0.30m. </t>
  </si>
  <si>
    <t>S 1 2 291</t>
  </si>
  <si>
    <t>S 1 2 427</t>
  </si>
  <si>
    <t>S 1 2 435</t>
  </si>
  <si>
    <t>S 1 2 475</t>
  </si>
  <si>
    <t>S 1 2 477</t>
  </si>
  <si>
    <t>S 1 2 496</t>
  </si>
  <si>
    <t>S 2 3 313</t>
  </si>
  <si>
    <t>S 2 4 486</t>
  </si>
  <si>
    <t>S 3 1 131</t>
  </si>
  <si>
    <t>S 3 1 582</t>
  </si>
  <si>
    <t>S 3 6 131</t>
  </si>
  <si>
    <t>S 4 1 441</t>
  </si>
  <si>
    <t>0015</t>
  </si>
  <si>
    <t>0016</t>
  </si>
  <si>
    <t>0017</t>
  </si>
  <si>
    <t>0018</t>
  </si>
  <si>
    <t>B.3.) PROMETNA OPREMA</t>
  </si>
  <si>
    <t>Demontaža prometnega znaka na enem podstavku</t>
  </si>
  <si>
    <t>6 OPREMA CEST</t>
  </si>
  <si>
    <t>Dobava in pritrditev  prometnega znaka, podlaga iz aluminijaste pločevine, razred svetlobne odbojnosti površine glede na značilnosti okolice RA2, velikosti do 0,10m2</t>
  </si>
  <si>
    <t>Opomba:
Velja za znak 4602!</t>
  </si>
  <si>
    <t>Dobava in pritrditev okroglega prometnega znaka, podlaga iz aluminijaste pločevine, razred svetlobne odbojnosti površine glede na značilnosti okolice RA3, premera 600 mm</t>
  </si>
  <si>
    <t>Opomba:
Velja za znake 2102!</t>
  </si>
  <si>
    <t>Dobava in pritrditev okroglega prometnega znaka, podlaga iz aluminijaste pločevine, razred svetlobne odbojnosti površine glede na značilnosti okolice RA2, premera 400 mm</t>
  </si>
  <si>
    <t>Opomba:
Velja za znak 2202!</t>
  </si>
  <si>
    <t>Dobava in pritrditev trikotnega prometnega znaka, podlaga iz aluminijaste pločevine, razred svetlobne odbojnosti površine glede na značilnosti okolice RA2, dolžina stranice a=900 mm</t>
  </si>
  <si>
    <t>Opomba:
Velja za znak 1119-1!</t>
  </si>
  <si>
    <t>Dobava in pritrditev  prometnega znaka, podlaga iz aluminijaste pločevine, razred svetlobne odbojnosti površine glede na značilnosti okolice RA2, velikosti od 0,21 do 0,4 m2</t>
  </si>
  <si>
    <t>Opomba:
Velja za znak 4103!</t>
  </si>
  <si>
    <t>Dobava in pritrditev prometnih znakov 3313-4,3313-5,3313-6, razred svetlobne odbojnosti površine glede na značilnosti okolice RA3, brez temelja.</t>
  </si>
  <si>
    <t>Opomba:
Velja za znake 3313-4!</t>
  </si>
  <si>
    <t>Dobava in pritrditev okroglega prometnega znaka, podlaga iz aluminijaste pločevine, razred svetlobne odbojnosti površine glede na značilnosti okolice RA2, premera 600 mm</t>
  </si>
  <si>
    <t>Opomba:
velja za znake: 2232-5, 2232-4, 2221, 2232-7!</t>
  </si>
  <si>
    <t>Izdelava temelja iz cementnega betona C 12/15, globine 100 cm, premera 30 cm</t>
  </si>
  <si>
    <t>Dobava in vgraditev stebrička za prometni znak iz vroče cinkane jeklene cevi s premerom 64 mm, dolge 2000 mm</t>
  </si>
  <si>
    <t>Dobava in vgraditev stebrička za prometni znak iz vroče cinkane jeklene cevi s premerom 64 mm, dolge 3000 mm</t>
  </si>
  <si>
    <t>Dobava in vgraditev stebrička za prometni znak iz vroče cinkane jeklene cevi s premerom 64 mm, dolge 3500 mm</t>
  </si>
  <si>
    <t>Izdelava tankoslojne vzdolžne označbe na vozišču z enokomponentno belo barvo, vključno 250 g/m2 posipa z drobci / kroglicami stekla, strojno, debelina plasti suhe snovi 250 mikrometra, širina črte 12 cm</t>
  </si>
  <si>
    <t>Opomba:
Karakteristike talnih označb morajo biti skladne s Pravilnikom o prometni signalizaciji in prometni opremi na cestah Ur.l. 99/2015!</t>
  </si>
  <si>
    <t>Doplačilo za izdelavo prekinjenih vzdolžnih označb na vozišču, širina črte 12 cm</t>
  </si>
  <si>
    <t>Izdelava tankoslojne prečne in ostalih označb na vozišču z enokomponentno belo barvo, vključno 250 g/m2 posipa z drobci / kroglicami stekla, strojno, debelina plasti suhe snovi 250 mikrometra, površina označbe nad 1,5 m2</t>
  </si>
  <si>
    <t>Opomba:
Karakteristike talnih označb morajo biti skladne s Pravilnikom o prometni signalizaciji in prometni opremi na cestah Ur.l. 99/2015!_x000D_
Velja za označbe: 5211 in 5314-2!</t>
  </si>
  <si>
    <t>Dobava in postavitev plastičnega smernika s polnim prerezom, dolžina 1200 mm, z odsevnikom iz umetne snovi</t>
  </si>
  <si>
    <t>Dobava in vgraditev odsevnika z nosilcem iz aluminijaste pločevine in odsevno folijo 2. vrste</t>
  </si>
  <si>
    <t>Opomba:
Razred RA3, velja za odsevnike na JVO in odsevnike na zidu.</t>
  </si>
  <si>
    <t>Dobava in pritrditev polkrožnega zaključnega elementa dolžine 2m</t>
  </si>
  <si>
    <t>Izdelava, dobava, montaža BVO z izvedbo začetnega naletnega elementa dolžine 4m.</t>
  </si>
  <si>
    <t>Dobava in vgraditev vkopane zaključnice, dolžine 4 m</t>
  </si>
  <si>
    <t>Dobava in vgraditev jeklene varnostne ograje, brez distančnika, za nivo zadrževanja N2 in za delovno širino W5</t>
  </si>
  <si>
    <t>Dobava in vgraditev jeklene varnostne ograje, vključno vse elemente, za nivo zadrževanja H2 in za delovno širino W5</t>
  </si>
  <si>
    <t>Dobava in vgraditev cementnobetonske varnostne ograje, vključno vse elemente, za nivo zadrževanja H2 in za delovno širino W1</t>
  </si>
  <si>
    <t>Dobava in vgraditev jeklene varnostne ograje na objekt, vključno vse elemente, za nivo zadrževanja H2 in za delovno širino W5</t>
  </si>
  <si>
    <t>Dobava in vgraditev nosilca pridržne ograje za pešce (po načrtu)</t>
  </si>
  <si>
    <t>Dobava in vgraditev pridržne ograje za pešce (po načrtu)</t>
  </si>
  <si>
    <t>Dobava in vgraditev zaključnice pridržne ograje za pešce (po načrtu)</t>
  </si>
  <si>
    <t>S 1 2 211</t>
  </si>
  <si>
    <t>N 6 1 119</t>
  </si>
  <si>
    <t>N 6 1 120</t>
  </si>
  <si>
    <t>N 6 1 122</t>
  </si>
  <si>
    <t>N 6 1 139</t>
  </si>
  <si>
    <t>N 6 1 140</t>
  </si>
  <si>
    <t>N 6 1 141</t>
  </si>
  <si>
    <t>N 6 1 142</t>
  </si>
  <si>
    <t>S 6 1 132</t>
  </si>
  <si>
    <t>S 6 1 214</t>
  </si>
  <si>
    <t>S 6 1 216</t>
  </si>
  <si>
    <t>S 6 1 217</t>
  </si>
  <si>
    <t>S 6 2 122</t>
  </si>
  <si>
    <t>S 6 2 252</t>
  </si>
  <si>
    <t>S 6 2 168</t>
  </si>
  <si>
    <t>S 6 3 122</t>
  </si>
  <si>
    <t>S 6 3 522</t>
  </si>
  <si>
    <t>N 6 4 101</t>
  </si>
  <si>
    <t>N 6 4 103</t>
  </si>
  <si>
    <t>S 6 4 281</t>
  </si>
  <si>
    <t>S 6 4 445</t>
  </si>
  <si>
    <t>S 6 4 465</t>
  </si>
  <si>
    <t>S 6 4 541</t>
  </si>
  <si>
    <t>S 6 4 645</t>
  </si>
  <si>
    <t>S 6 4 921</t>
  </si>
  <si>
    <t>S 6 4 922</t>
  </si>
  <si>
    <t>S 6 4 923</t>
  </si>
  <si>
    <t>6.1 POKONČNA OPREMA CEST</t>
  </si>
  <si>
    <t>6.2 OZNAČBE NA VOZIŠČIH</t>
  </si>
  <si>
    <t>6.3 OPREMA ZA VODENJE PROMETA</t>
  </si>
  <si>
    <t>6.4 OPREMA ZA ZAVAROVANJE PROMETA</t>
  </si>
  <si>
    <t>B.4.) PODVOZ S KESONOM V KM 509+098.07 ŽELEZNIŠKE PROGE</t>
  </si>
  <si>
    <t>B.4.1.) KESON</t>
  </si>
  <si>
    <t>B.4.2.) PODVOZ</t>
  </si>
  <si>
    <t>Sklop: III.) Izvennivojsko križanje R3-680/1223 Rimske Toplice - Jurklošter in ureditev povezovalnih cest</t>
  </si>
  <si>
    <t>- III.) Izvennivojsko križanje R3-680/1223 Rimske Toplice - Jurklošter in ureditev povezovalnih cest</t>
  </si>
  <si>
    <t>Izdelava projektne dokumentacije Projekt za izvedbo (PZI) za Izvennivojsko križanje R3-680/1223 Rimske Toplice - Jurklošter in ureditev povezovalnih cesti (5 tiskanih izvodov in 1 izvod v elektronski obliki).</t>
  </si>
  <si>
    <t>Obnova in zavarovanje zakoličbe osi trase ostale javne ceste v ravninskem terenu</t>
  </si>
  <si>
    <t>Opomba:
Upoštevano od km 0+658,9 do km 8+8440,0 (območje kesona)</t>
  </si>
  <si>
    <t>Določitev in preverjanje položajev, višin in smeri pri gradnji objekta s površino nad 500 m2</t>
  </si>
  <si>
    <t>Ureditev planuma temeljnih tal zrnate kamnine - 3. kategorije</t>
  </si>
  <si>
    <t>Vgraditev klina iz zrnate kamnine - 3. kategorije</t>
  </si>
  <si>
    <t>Opomba:
Vgrajevanje s komprimiranjem po slojih 30 cm in zgostitev 92-98% po Proctorju.</t>
  </si>
  <si>
    <t>Vgraditev nasipa iz vezljive zemljine - 3. kategorije</t>
  </si>
  <si>
    <t>Opomba:
Dodatni visokovodni nasip na strani proti Savinji</t>
  </si>
  <si>
    <t>Humuziranje brežine z valjanjem, v debelini do 15 cm - strojno</t>
  </si>
  <si>
    <t>Zaščita brežine z roliranjem v debelini do 30 cm</t>
  </si>
  <si>
    <t>Opomba:
Rolirana brežina 1:1, A=310m2!_x000D_
V postavki je zajeto: kamen zalit z betonom in s cementno malto, kamnita obloga, rolirana brežina, AB temelj 0,5x1,0 m</t>
  </si>
  <si>
    <t>Dobava, vgraditev in vzdrževanje sidrane zagatne stene</t>
  </si>
  <si>
    <t>Izvlačenje sidrane zagatne stene, vključno z vso demontažo spojnih elementov</t>
  </si>
  <si>
    <t>Tlakovanje jarka z lomljencem, debelina 10 cm, stiki zapolnjeni s cementno malto, na podložni plasti cementnega betona, debeli 10 cm</t>
  </si>
  <si>
    <t>Opomba:
Tlakovanje iztoka kanalet v komunalne jaške</t>
  </si>
  <si>
    <t>Utrditev jarka s kanaletami na stik iz cementnega betona, dolžine 100 cm in notranje širine dna kanalete 30 cm, na podložni plasti iz zmesi zrn drobljenca, debeli 20 cm</t>
  </si>
  <si>
    <t>Izdelava vzdolžne in prečne drenaže, globoke do 1,0 m, na planumu izkopa, z gibljivimi plastičnimi cevmi premera 15 cm</t>
  </si>
  <si>
    <t>Opomba:
drenaža v kesonu</t>
  </si>
  <si>
    <t>Zasip cevne drenaže z zmesjo kamnitih zrn, obvito z geosintetikom, z 0,21 do 0,4 m3/m1, po načrtu</t>
  </si>
  <si>
    <t>Izdelava jaška iz polipropilena, krožnega prereza s premerom 70 cm, globokega do 1,0 m</t>
  </si>
  <si>
    <t>Opomba:
Jaški drenaže kesona</t>
  </si>
  <si>
    <t>Opomba:
Opaž čelnega zidu</t>
  </si>
  <si>
    <t>Izdelava opaža za ..............</t>
  </si>
  <si>
    <t>Opomba:
Podprt opaž za servisne stopnice</t>
  </si>
  <si>
    <t>KG</t>
  </si>
  <si>
    <t>Opomba:
jeklo B500-B</t>
  </si>
  <si>
    <t>Dobava in postavitev rebrastih palic iz visokovrednega naravno trdega jekla B St 420 S s premerom 14 mm in večjim, za srednje zahtevno ojačitev</t>
  </si>
  <si>
    <t>Dobava in vgraditev podložnega cementnega betona C12/15 v prerez nad 0,15 m3/m2</t>
  </si>
  <si>
    <t>Opomba:
Podložni beton C12/15 XC0 D16</t>
  </si>
  <si>
    <t>Opomba:
z dodatki XC2 PV-II D32 S4 VB1</t>
  </si>
  <si>
    <t>Dobava in vgraditev ojačenega cementnega betona C30/37 v stene opornikov, krilnih zidov, kril in vmesnih podpor</t>
  </si>
  <si>
    <t>Opomba:
z dodatki XF2 XD1 PV-II D32 S4 VB3</t>
  </si>
  <si>
    <t>Izdelava s cementom vezane (stabilizirane) nosilne plasti prodca v debelini 20 cm</t>
  </si>
  <si>
    <t>Dobava in vgraditev ojačenega cementnega betona C30/37 v prerez 0,31 do 0,50 m3/m2-m1</t>
  </si>
  <si>
    <t>Opomba:
Beton C30/37 XF4 XD3 PV-II D32 S3 VB2 za servisne stopnice</t>
  </si>
  <si>
    <t>Dobava in vgraditev ograje za pešce iz jeklenih cevnih profilov z vertikalnimi polnili, visoke 110 cm</t>
  </si>
  <si>
    <t>Opomba:
ograja H=120 cm za pešce iz okroglih profilov; vključno z ozemljitvijo</t>
  </si>
  <si>
    <t>Dobava in vgraditev sidra za pritrditev ozemljitvenega voda in zaščitnega profila proti dotiku</t>
  </si>
  <si>
    <t>Dobava in vgraditev zaščitne jeklene ograje na premostitvenem objektu, pritrjene na ograjo za pešce, visoke ... m, s paneli širokimi ... m (po načrtu)</t>
  </si>
  <si>
    <t>Opomba:
Visoke 2,0 m široke 1,0 m</t>
  </si>
  <si>
    <t>Izdelava dilatacijske rege brez izolacijskih trakov - konstruktivni elementi, debeli nad 50 cm, s tesnilnim trakom v notranjosti prereza</t>
  </si>
  <si>
    <t>Opomba:
dilatacijski stiki 110 cm</t>
  </si>
  <si>
    <t>Zatesnitev dilatacijske rege s trajno elastično zmesjo za stike</t>
  </si>
  <si>
    <t>Zatesnitev dilatacijske rege s polnilom za stike (penasto gumo)</t>
  </si>
  <si>
    <t>Izdelava sprijemne plasti - predhodnega premaza s hladnim bitumenskim vezivom, količina do 0,2 kg/m2</t>
  </si>
  <si>
    <t>Izdelava stične rege brez razmaka za konstruktivne elemente, debele nad 50 cm, s tesnilnim trakom v notranjosti prereza</t>
  </si>
  <si>
    <t>Dobava in vgraditev traku FeZn 25x4 mm za ozemljitev</t>
  </si>
  <si>
    <t>S 1 1 121</t>
  </si>
  <si>
    <t>S 1 1 313</t>
  </si>
  <si>
    <t>S 1 1 323</t>
  </si>
  <si>
    <t>S 1 2 181</t>
  </si>
  <si>
    <t>S 1 2 497</t>
  </si>
  <si>
    <t>S 2 2 113</t>
  </si>
  <si>
    <t>S 2 4 312</t>
  </si>
  <si>
    <t>S 2 4 111</t>
  </si>
  <si>
    <t>S 2 5 122</t>
  </si>
  <si>
    <t>S 2 5 231</t>
  </si>
  <si>
    <t>S 2 8 113</t>
  </si>
  <si>
    <t>S 2 8 123</t>
  </si>
  <si>
    <t>S 4 1 131</t>
  </si>
  <si>
    <t>S 4 1 233</t>
  </si>
  <si>
    <t>S 4 2 114</t>
  </si>
  <si>
    <t>S 4 2 312</t>
  </si>
  <si>
    <t>N 1 1 101</t>
  </si>
  <si>
    <t>S 4 4 451</t>
  </si>
  <si>
    <t>S 5 1 211</t>
  </si>
  <si>
    <t>S 5 1 332</t>
  </si>
  <si>
    <t>S 5 1 631</t>
  </si>
  <si>
    <t>S 5 1 771</t>
  </si>
  <si>
    <t>S 5 2 222</t>
  </si>
  <si>
    <t>S 5 2 216</t>
  </si>
  <si>
    <t>S 5 3 152</t>
  </si>
  <si>
    <t>S 5 3 343</t>
  </si>
  <si>
    <t>S 5 3 347</t>
  </si>
  <si>
    <t>S 3 1 223</t>
  </si>
  <si>
    <t>S 5 3 253</t>
  </si>
  <si>
    <t>S 5 8 211</t>
  </si>
  <si>
    <t>S 5 8 821</t>
  </si>
  <si>
    <t>S 5 8 911</t>
  </si>
  <si>
    <t>S 5 8 585</t>
  </si>
  <si>
    <t>S 5 8 175</t>
  </si>
  <si>
    <t>S 5 9 941</t>
  </si>
  <si>
    <t>S 5 9 844</t>
  </si>
  <si>
    <t>S 5 9 843</t>
  </si>
  <si>
    <t>S 5 9 841</t>
  </si>
  <si>
    <t>S 5 9 451</t>
  </si>
  <si>
    <t>S 5 9 961</t>
  </si>
  <si>
    <t>S 7 3 881</t>
  </si>
  <si>
    <t>4.3 GLOBINSKO ODVODNJAVANJE - KANALIZACIJA</t>
  </si>
  <si>
    <t>5.9 ZAŠČITNA DELA</t>
  </si>
  <si>
    <t>Opomba:
upoštevano od km 515+247,95 do km 515+307,34 (med koncema kril objekta)</t>
  </si>
  <si>
    <t>Odstranitev grmovja in dreves z debli premera do 10 cm ter vej na redko porasli površini - strojno</t>
  </si>
  <si>
    <t>Površinski izkop plodne zemljine - 1. kategorije - strojno z odrivom do 50 m</t>
  </si>
  <si>
    <t>Zasip z zrnato kamnino - 3. kategorije - strojno</t>
  </si>
  <si>
    <t>Opomba:
Zasip z materialom iz izkopa</t>
  </si>
  <si>
    <t>Opomba:
Vgrajevanje s komprimiranjem po slojih 30 cm in zgostitev 92-98% po Proctorju</t>
  </si>
  <si>
    <t>Meritev zveznosti pilota</t>
  </si>
  <si>
    <t>Izdelava uvrtanih kolov iz ojačenega cementnega betona, sistema Benotto, premera 120 cm, izkop v vezljivi zemljini/zrnati kamnini, dolžine nad 10 do 20 m</t>
  </si>
  <si>
    <t>Opomba:
-piloti v oseh 1L, 1D, 3L, 3D_x000D_
-dolžine pilotov od 12-15 m_x000D_
-beton C25/30 XC2 PV-II D32 S4 V=140 m3_x000D_
-armatura B500 B kg=17.400 kg</t>
  </si>
  <si>
    <t>Izdelava uvrtanih kolov iz ojačenega cementnega betona, sistema Benotto, premera 150 cm, izkop v vezljivi zemljini/zrnati kamnini, dolžine do 10 m</t>
  </si>
  <si>
    <t>Opomba:
Piloti os 2L, 2D_x000D_
Beton C25/30 XC2 PV-II D32 S4, V=60,1m3_x000D_
Armatura B500B kg=7550 kg</t>
  </si>
  <si>
    <t>Obsekanje uvrtanih kolov iz ojačenega cementnega betona, premera 120 cm</t>
  </si>
  <si>
    <t>Obsekanje uvrtanih kolov iz ojačenega cementnega betona, premera 150 cm</t>
  </si>
  <si>
    <t>Dobava, vgraditev in vzdrževanje jeklene zagatne stene</t>
  </si>
  <si>
    <t>Opomba:
Vključno s sidranjem z nateznimi palicami, kot prikazano v načrtu.</t>
  </si>
  <si>
    <t>Izvlačenje jeklene zagatne stene, vključno z vso demontažo spojnih elementov</t>
  </si>
  <si>
    <t>Opomba:
Delež izgubljenih zagatnic znaša 426,8 m2</t>
  </si>
  <si>
    <t>Odstranjevanje zagatnic z rezanjem odkopanega dela zagatne stene.</t>
  </si>
  <si>
    <t>Opomba:
Dolžina rezanja je merjena po osi zagatne stene._x000D_
Skupna količina odstranjevanja vmesnih zagatnic dolžine 4 m ter porezanih zagatnic znaša 1041 m2</t>
  </si>
  <si>
    <t>Utrditev jarka s kanaletami na stik iz cementnega betona, dolžine 100 cm in notranje širine dna kanalete 30 cm, na podložni plasti iz zmesi zrn drobljenca, debeli 10 cm</t>
  </si>
  <si>
    <t>Izdelava kanalizacije na premostitvenem objektu iz cevi iz poliestra premera 200 mm, vključno z vsem proti koroziji odpornim ali nerjavnim pritrdilnim materialom</t>
  </si>
  <si>
    <t>Opomba:
Pritrdilni material C4 (Jeklo A4)</t>
  </si>
  <si>
    <t>Dobava in vgraditev mostnega izlivnika ali čistilnega kosa s talnim vtokom; sestavni deli izlivnika so iz sive litine in bituminizirani (po načrtu)</t>
  </si>
  <si>
    <t>Izdelava nosilnega podpornega odra za prekladno konstrukcijo premostitvenega objekta, visokega do 4 m</t>
  </si>
  <si>
    <t>Izdelava ograje odra</t>
  </si>
  <si>
    <t xml:space="preserve">Opomba:
Opaž krajnih podpor, krilnih zidov, ter pilotnih gred v osi 2._x000D_
</t>
  </si>
  <si>
    <t>Izdelava opaža za okrogel steber, visok 4,1 do 6 m</t>
  </si>
  <si>
    <t>Opomba:
Opaž premostitvene plošče</t>
  </si>
  <si>
    <t>Opomba:
Bočne stranice krilnih zidov v oseh 1D, 1L, 3D, 3L in bočne stranice podbetona pod opornikom</t>
  </si>
  <si>
    <t>Izdelava opaža za ............. ploščo</t>
  </si>
  <si>
    <t>Opomba:
Spodnji opaž konzol krilnih zidov v oseh 1L, 3D, 3L</t>
  </si>
  <si>
    <t>Izdelava podprtega opaža robnega venca na premostitvenem, opornem in podpornem objektu</t>
  </si>
  <si>
    <t>Opomba:
Jeklo B 500 B</t>
  </si>
  <si>
    <t>Dobava, postavitev in prednapenjanje vrvi iz gladkih jeklenih žic krožnega prereza, visoke natezne trdnosti, za sovprežno prednapete konstrukcije; vrvi vite iz .......... žic St 1660/1860 N/mm2</t>
  </si>
  <si>
    <t>Opomba:
Vrvi kvalitete Y 1860 S7 19x0,62´. Kabli morajo biti katodno zaščitene - nivo zaščite PL2 po FIB. Zaščitne cevi so polietilenske._x000D_
-vključno z  injektiranjem</t>
  </si>
  <si>
    <t>Dobava in postavitev napenjalne glave vrste ............</t>
  </si>
  <si>
    <t>Opomba:
4x9 kom glave za 19x0,62´ (150 mm2) za PL2.</t>
  </si>
  <si>
    <t>Opomba:
Podložni beton pod oporniki C12/15 D16 S1</t>
  </si>
  <si>
    <t>Dobava in vgraditev ojačenega cementnega betona C30/37 v prekladno konstrukcijo tipa polne plošče</t>
  </si>
  <si>
    <t>Opomba:
z dodatki XF2/XD1 D32 S4 PV-II</t>
  </si>
  <si>
    <t>Dobava in vgraditev ojačenega cementnega betona C30/37 v hodnike in robne vence na premostitvenih objektih in podpornih ali opornih konstrukcijah</t>
  </si>
  <si>
    <t>Opomba:
z dodatki XF4/XD3 D16 S4 PV-II</t>
  </si>
  <si>
    <t>Dobava in montaža hodniških elementov s kinetami, iz cementnega betona C25/30, prerez do 0,50 m3/m2-m1, položenih na cementno malto 1:3 z vgrajenimi cevkami za odvod vode, ter tesnjenimi stiki.</t>
  </si>
  <si>
    <t>Izdelava in vgraditev prehodnega jaška iz ojačanega cementnega betona z arm. bet. pokrovi za kabelsko kanalizacijo, dolžine 1,50 m, širine 0,80 m ter spremenljive višine 1.00-1.50 m.</t>
  </si>
  <si>
    <t>Oblaganje s predfabriciranimi elementi iz cementnega betona, vezanimi s cementno malto, v debelini do 10 cm</t>
  </si>
  <si>
    <t>Opomba:
Prane plošče deb. 4 cm</t>
  </si>
  <si>
    <t>Dobava in vgraditev jeklenih sulic, izdelanih iz IBO sider nosilnosti 250 kN, dolžine 6 m</t>
  </si>
  <si>
    <t>Opomba:
Natezne vezi za zaščito gradbene jame.</t>
  </si>
  <si>
    <t>Izdelava in priprava za vgraditev ozemljitvenih in veznih elementov za izvedbo pasivne katodne zaščite za varovanje konstrukcije proti napetostni koroziji zaradi blodečih tokov zaradi elektrifikacije proge</t>
  </si>
  <si>
    <t xml:space="preserve">Dobava in priprava za vgraditev vgradne omarice iz nerjavečega jekla in PVC rebraste fleksibilne cevi fi 50 mm - omarica za priključitev ozemljitvenega voda proti blodečim tokovom </t>
  </si>
  <si>
    <t>Izdelava in priprava za vgraditev nosilne konstrukcije zaščitne ograje na objektu iz jeklenih cevi z okroglim prerezom (po načrtu)</t>
  </si>
  <si>
    <t>Dobava in vgraditev zaščitne jeklene ograje na premostitvenem objektu, pritrjene na horizontalne dele ograj za pešce, visoke 2,0 m, s paneli, širokimi 0,75 m</t>
  </si>
  <si>
    <t>Dobava in vgraditev armiranega elastomernega prečno nepomičnega ležišča nosilnosti do 4.000.</t>
  </si>
  <si>
    <t>Dobava in vgraditev armiranega elastomernega večsmerno pomičnega ležišča nosilnosti do 4.000 kN.</t>
  </si>
  <si>
    <t>Dobava in vgraditev antivibracijske blazine debeline 2 cm, vključno z lepljenjem na predpripravljeno površino, natezne trdnosti večje od 0,15 N/mm2, odporna na olja, staranje in vodo, s tesnjenimi lepljenimi stiki.</t>
  </si>
  <si>
    <t>Priprava podlage - površine cementnega betona z vodnim curkom</t>
  </si>
  <si>
    <t>Opomba:
Prekladna konstrukcija</t>
  </si>
  <si>
    <t>Opomba:
Vključni z zaščitno pocinkano jekleno mrežo z okenci 30/30 mm</t>
  </si>
  <si>
    <t>Izdelava dilatacijske rege............. po načrtu</t>
  </si>
  <si>
    <t>Opomba:
Tesnitev stika  stebra v osi 2 in plošče kesona.</t>
  </si>
  <si>
    <t>Izdelava vrhne tesnilne plasti z dvokomponentno bitumen-lateksno zmesjo in zaščitnih bitumenskih plošč debeline 3 mm in bandažiranimi stiki z bandažnim trakom.</t>
  </si>
  <si>
    <t>Izdelava gube iz strešne lepenke po detajlu.</t>
  </si>
  <si>
    <t>Opomba:
Vzdolžni stik med prekladnima konstrukcijama.</t>
  </si>
  <si>
    <t>Izdelava zaščitne plasti iz trdih penastih plošč v debelini 4,1 do 5,0 cm</t>
  </si>
  <si>
    <t>Opomba:
Zaščita izolacije vzdolžnega stika med prekladnima konstrukcijama.</t>
  </si>
  <si>
    <t>Izvedba obremenilnega preskusa premostitvenega objekta, dolgega do 50 m1</t>
  </si>
  <si>
    <t>S 1 2 132</t>
  </si>
  <si>
    <t>S 2 1 112</t>
  </si>
  <si>
    <t>S 2 4 214</t>
  </si>
  <si>
    <t>N 1 1 1</t>
  </si>
  <si>
    <t>S 2 7 125</t>
  </si>
  <si>
    <t>S 2 7 117</t>
  </si>
  <si>
    <t>S 2 7 165</t>
  </si>
  <si>
    <t>S 2 7 167</t>
  </si>
  <si>
    <t>S 2 8 111</t>
  </si>
  <si>
    <t>S 2 8 121</t>
  </si>
  <si>
    <t>N 1 8 101</t>
  </si>
  <si>
    <t>S 4 1 231</t>
  </si>
  <si>
    <t>S 4 3 632</t>
  </si>
  <si>
    <t>S 4 3 711</t>
  </si>
  <si>
    <t>S 5 1 131</t>
  </si>
  <si>
    <t>S 5 1 161</t>
  </si>
  <si>
    <t>S 5 1 433</t>
  </si>
  <si>
    <t>S 5 1 612</t>
  </si>
  <si>
    <t>S 5 1 681</t>
  </si>
  <si>
    <t>S 5 1 711</t>
  </si>
  <si>
    <t>S 5 2 467</t>
  </si>
  <si>
    <t>S 5 2 487</t>
  </si>
  <si>
    <t>S 5 3 151</t>
  </si>
  <si>
    <t>S 5 3 361</t>
  </si>
  <si>
    <t>S 5 3 372</t>
  </si>
  <si>
    <t>N 5 3 101</t>
  </si>
  <si>
    <t>N 5 3 102</t>
  </si>
  <si>
    <t>S 5 4 311</t>
  </si>
  <si>
    <t>S 5 6 673</t>
  </si>
  <si>
    <t>N 1 1 006</t>
  </si>
  <si>
    <t>N 1 1 007</t>
  </si>
  <si>
    <t>S 5 8 111</t>
  </si>
  <si>
    <t>S 5 8 172</t>
  </si>
  <si>
    <t>S 5 8 354</t>
  </si>
  <si>
    <t>S 5 8 357</t>
  </si>
  <si>
    <t>N 5 10 101</t>
  </si>
  <si>
    <t>S 5 9 411</t>
  </si>
  <si>
    <t>S 5 9 742</t>
  </si>
  <si>
    <t>S 5 9 946</t>
  </si>
  <si>
    <t>N 5 9 101</t>
  </si>
  <si>
    <t>N 5 9 102</t>
  </si>
  <si>
    <t>S 5 9 724</t>
  </si>
  <si>
    <t>S 7 9 131</t>
  </si>
  <si>
    <t>2.7 KOLI IN VODNJAKI</t>
  </si>
  <si>
    <t>Opomba:
Beton krajnih podpor in krilnihi zidov C30/37 XD1/XF3 D32 S3</t>
  </si>
  <si>
    <t>B.5.) ČRPALIŠČE METEORNIH VODA</t>
  </si>
  <si>
    <t>Zakoličba objektov in gradbene jame</t>
  </si>
  <si>
    <t>Opomba:
8 zakoličbenih točk (4 za objekt črpališča, 4 za gradbeno jamo)</t>
  </si>
  <si>
    <t>Postavitev in zavarovanje profilov za zakoličbo objekta s površino do 50 m2</t>
  </si>
  <si>
    <t>Zavarovanje gradbene jame v času gradnje s/z .................</t>
  </si>
  <si>
    <t>Opomba:
armiranim torkretnim obrizgom (d = 10 cm) in sidri IBO (L = 3 m)_x000D_
beton kvalitete C 20/25; armaturne mreže Q196 kvalitete B 500-B; IBO sidra premera 32 mm, natezne nosilnosti 250 kN in na rastru 1,5 m</t>
  </si>
  <si>
    <t>Široki izkop zrnate kamnine - 3. kategorije - strojno z odrivom do 50 m</t>
  </si>
  <si>
    <t>Izkop vezljive zemljine/zrnate kamnine - 3. kategorije za gradbene jame za objekte, globine nad 4,0 m - strojno, planiranje dna ročno</t>
  </si>
  <si>
    <t>Vgraditev nasipa iz zrnate kamnine - 3. kategorije</t>
  </si>
  <si>
    <t>Izdelava blazine pod temeljem objekta iz prodca v debelini do 30 cm</t>
  </si>
  <si>
    <t>Zasip z zrnato kamnino - 3. kategorije z dobavo iz gramoznice</t>
  </si>
  <si>
    <t>Humuziranje zelenice brez valjanja, v debelini nad 15 cm - strojno</t>
  </si>
  <si>
    <t>Izdelava dvostranskega vezanega opaža za raven zid, visok 6,1 do 8 m</t>
  </si>
  <si>
    <t>Izdelava podprtega opaža za ravno ploščo s podporo, visoko 6,1 do 8 m</t>
  </si>
  <si>
    <t>Dobava in postavitev rebrastih palic iz visokovrednega naravno trdega jekla B St 550 z nastavki za vijačenje palic brez preklopa, s premerom 14 mm in večjim</t>
  </si>
  <si>
    <t>Prebijanje odprtin v armirano betonskih stenah objekta črpališča</t>
  </si>
  <si>
    <t>Dobava in vgraditev ojačenega cementnega betona C30/37 v prerez do 0,15 m3/m2-m1</t>
  </si>
  <si>
    <t>Dobava in vgraditev zaščitnega / izravnalnega / nagibnega cementnega betona C../... v prerez do 0,15 m3/m2</t>
  </si>
  <si>
    <t>Dobava in vgraditev ojačenega cementnega betona C30/37 v plošče ...............</t>
  </si>
  <si>
    <t>Dobava in vgraditev ojačenega cementnega betona C30/37 v stene ............</t>
  </si>
  <si>
    <t>Izdelava sprijemne plasti - predhodnega premaza s hladnim bitumenskim vezivom, količina 0,21 do 0,3 kg/m2</t>
  </si>
  <si>
    <t>S 1 1 311</t>
  </si>
  <si>
    <t>S 1 3 244</t>
  </si>
  <si>
    <t>S 2 1 232</t>
  </si>
  <si>
    <t>S 2 1 444</t>
  </si>
  <si>
    <t>S 2 4 112</t>
  </si>
  <si>
    <t>S 2 4 194</t>
  </si>
  <si>
    <t>S 2 4 219</t>
  </si>
  <si>
    <t>S 2 5 137</t>
  </si>
  <si>
    <t>S 5 1 334</t>
  </si>
  <si>
    <t>S 5 1 614</t>
  </si>
  <si>
    <t>S 5 2 231</t>
  </si>
  <si>
    <t>N 3 1 101</t>
  </si>
  <si>
    <t>S 5 3 251</t>
  </si>
  <si>
    <t>S 5 3 177</t>
  </si>
  <si>
    <t>S 5 3 366</t>
  </si>
  <si>
    <t>S 5 3 349</t>
  </si>
  <si>
    <t>S 5 9 452</t>
  </si>
  <si>
    <t>Opomba:
4 profili za črpališče</t>
  </si>
  <si>
    <t>Opomba:
4 profili za gradbeno jamo</t>
  </si>
  <si>
    <t>Opomba:
površinski izkkop do končne kote terena 209,70 m_x000D_
odlaganje zemljine na deponijo za ponovno uporabo</t>
  </si>
  <si>
    <t>Opomba:
izkop za izvedbo objekta črpališča_x000D_
odlaganje zemljine na deponijo za ponovno uporabo</t>
  </si>
  <si>
    <t>Opomba:
ureditev planuma temeljnih tal pod podložnimi betoni</t>
  </si>
  <si>
    <t>Opomba:
povrnitev območja okoli črpališča zunaj kovinske ograje v prvotno stanje z izkopanim materialom na obstoječo koto terena 209,70 m</t>
  </si>
  <si>
    <t>Opomba:
izdelava gramozne blazine pod temeljnimi ploščami</t>
  </si>
  <si>
    <t>Opomba:
nabijanje zemljine v slojih po 30 cm_x000D_
zasip za stenami črpališča</t>
  </si>
  <si>
    <t>Opomba:
gramoziranje območja črpališča znotraj kovinske ograje v debelini do 30 cm</t>
  </si>
  <si>
    <t>Opomba:
vključno z rekultivacijo terena</t>
  </si>
  <si>
    <t>Opomba:
temeljne plošče 21 m2 in podstavek za črpalki 2 m2_x000D_</t>
  </si>
  <si>
    <t>Opomba:
_x000D_varovalna pregrada</t>
  </si>
  <si>
    <t>Opomba:
stene</t>
  </si>
  <si>
    <t>Opomba:
strešna plošča</t>
  </si>
  <si>
    <t>Opomba:
armatura kvalitete B 500-B_x000D_
prečna armatura (20 %), ocenjenena vrednost skupne armature 100 kg/m3 _x000D_</t>
  </si>
  <si>
    <t>Opomba:
armatura kavlitete B 500-B_x000D_
glavna armatura (80 %), ocenjenena vrednost skupne armature 100 kg/m3 _x000D_</t>
  </si>
  <si>
    <t>Opomba:
debelina podložnega betona 10 cm_x000D_
beton C12/15 X0 Cl0,2 Dmax16 S3_x000D_</t>
  </si>
  <si>
    <t>Opomba:
varovalna pregrada_x000D_
beton C30/37 XD3/XF4 Cl0,2 Dmax16 S3</t>
  </si>
  <si>
    <t>Opomba:
podstavek za črpalki_x000D_
beton C30/37 XD3/XF4 Cl0,2 Dmax16 S3_x000D_</t>
  </si>
  <si>
    <t>Opomba:
naklonski beton_x000D_
beton C25/30 XC2 Cl0,2 Dmax16 S3</t>
  </si>
  <si>
    <t>Opomba:
beton C30/37 XD3/XF4 Cl0,2 Dmax16 S3_x000D_</t>
  </si>
  <si>
    <t>Opomba:
beton C30/37 XD3/XF4 Cl0,2 Dmax16 S3 _x000D_</t>
  </si>
  <si>
    <t>Opomba:
nanos bitumenskega premaza_x000D_
zaščita vseh površin betona v stiku z zemljino</t>
  </si>
  <si>
    <t>B.6.) PODALJŠANJE KESONA IN NADVIŠANJE OBSTOJEČEGA ZIDU</t>
  </si>
  <si>
    <t>B.6.1.) AB ZID PRED KESONOM</t>
  </si>
  <si>
    <t>Izkop vezljive zemljine/zrnate kamnine - 3. kategorije za gradbene jame za objekte, globine 2,1do 4,0 m - strojno, planiranje dna ročno</t>
  </si>
  <si>
    <t>Dobava in vgraditev geotekstilije za filtrsko plast (po načrtu), karakteristična velikost por 0,11 do 0,15 mm</t>
  </si>
  <si>
    <t>Opomba:
ločilni geosintetik min 300g</t>
  </si>
  <si>
    <t>Opomba:
V postavki je zajeto: kamen zalit z betonom in s cementno malto, kamnita obloga, rolirana brežina, AB temelj 0,5x1,0 m</t>
  </si>
  <si>
    <t>Izdelava klina iz zrnate kamnine - 3. kategorije z dobavo iz gramoznice</t>
  </si>
  <si>
    <t>Opomba:
zasipni klin pred zidom do višine cestnega nasipa</t>
  </si>
  <si>
    <t>Opomba:
Zasip za zidom do utrjene brežine</t>
  </si>
  <si>
    <t>Opomba:
skupaj z bočnimi stranicami</t>
  </si>
  <si>
    <t>Opomba:
skupaj z bočnimi stranicami. vsi vidni robovi so posneti</t>
  </si>
  <si>
    <t>Opomba:
jeklo B500B!</t>
  </si>
  <si>
    <t>Dobava in vgraditev cementnega betona C8/10 v prerez do 0,15 m3/m2-m1</t>
  </si>
  <si>
    <t>Opomba:
Podbeton pod temeljem</t>
  </si>
  <si>
    <t>Dobava in vgraditev ojačenega cementnega betona C25/30 v pasovne temelje, temeljne nosilce ali poševne in vertikalne slope</t>
  </si>
  <si>
    <t>Opomba:
Beton temelja zidu C25/30 PV-II, XC2, D32, S4, VB0</t>
  </si>
  <si>
    <t>Dobava in vgraditev ojačenega cementnega betona C30/37 v stene podpornih ali opornih zidov</t>
  </si>
  <si>
    <t>Opomba:
dodatki: PV-II, XF2, XD1,D32, S4, VB1</t>
  </si>
  <si>
    <t xml:space="preserve">Opomba:
Stik temelj zid_x000D_
</t>
  </si>
  <si>
    <t>S 1 1 321</t>
  </si>
  <si>
    <t>S 2 1 434</t>
  </si>
  <si>
    <t>S 2 3 323</t>
  </si>
  <si>
    <t>S 2 4 326</t>
  </si>
  <si>
    <t>S 5 3 111</t>
  </si>
  <si>
    <t>S 5 3 312</t>
  </si>
  <si>
    <t>S 5 3 348</t>
  </si>
  <si>
    <t>S 5 9 842</t>
  </si>
  <si>
    <t>S 5 9 993</t>
  </si>
  <si>
    <t>Opomba:
Stik temelj zid_x000D_</t>
  </si>
  <si>
    <t>B.6.2.) AB ZID ZA KESONOM</t>
  </si>
  <si>
    <t>Opomba:
zasipni klin pred zidom do višine cestnega nasipa regionalne ceste</t>
  </si>
  <si>
    <t>Opomba:
zasipni klin za zidom do višine cestnega nasipa dostopne ceste</t>
  </si>
  <si>
    <t>Opomba:
Podbeton pod temeljem in konzoli!</t>
  </si>
  <si>
    <t>S 5 3 342</t>
  </si>
  <si>
    <t>B.6.3.) NADVIŠANJE OBSTOJEČEGA ZIDU</t>
  </si>
  <si>
    <t>Opomba:
zasipni klin za zidom do višine cestnega nasipa ceste in dvorišča</t>
  </si>
  <si>
    <t>S 2 5 111</t>
  </si>
  <si>
    <t>Obnova in zavarovanje zakoličbe osi vodotoka</t>
  </si>
  <si>
    <t>Postavitev in zavarovanje prečnega profila vodotoka</t>
  </si>
  <si>
    <t>Opomba:
Planum naravnih temeljnih tal v težki zemljini, ročno planiranje in strojno utrjevanje dna ravnih in poševnih površin.</t>
  </si>
  <si>
    <t>Humuziranje brežine z valjanjem, v debelini nad 15 cm - strojno</t>
  </si>
  <si>
    <t>Izdelava prepusta krožnega prereza iz cevi iz centrifugiranega armiranega poliestra (CC-GRP) SN 10 s premerom 120 cm.</t>
  </si>
  <si>
    <t>Izdelava obloge (obbetoniranje) prepusta krožnega prereza iz cevi s premerom 120 cm s cementnim betonom C 12/15, po načrtu</t>
  </si>
  <si>
    <t>Opomba:
Cementni beton C25/30 v debelini 25 cm.</t>
  </si>
  <si>
    <t>Izdelava poševne vtočne ali iztočne glave prepusta krožnega prereza iz cementnega betona s premerom 120 do 150 cm</t>
  </si>
  <si>
    <t>Nabava, dobava in vgradnja protipovratne lopute DN 1200 mm na iztoku iz predvidenega cevnega prepusta (CC-GRP) DN 1200 mm v reko Savinjo. Komplet.</t>
  </si>
  <si>
    <t>Izdelava jaška iz cementnega betona, krožnega prereza s premerom nad 120 cm, globokega nad 2,5 m</t>
  </si>
  <si>
    <t>Opomba:
Izdelava jaška iz cementnega betona, krožnega prereza s premerom 200 cm, globine 1x 4,50 do 5,00 m in 1x 5,50 do 6,00.</t>
  </si>
  <si>
    <t>Dobava in vgraditev pokrova iz duktilne litine z nosilnostjo 250 kN, krožnega prereza s premerom 600 mm</t>
  </si>
  <si>
    <t>Opomba:
S protihrupno tesnilno gumo in zaklepom. Pokrova sta vodotesna.</t>
  </si>
  <si>
    <t>Izdelava priključevanja predvidene kanalizacije na predviden AB jašek s kronsko navrtavo, vključno z gumi tesnilom.</t>
  </si>
  <si>
    <t>Tlakovanje jarka z lomljencem, debelina 20 cm, stiki zapolnjeni s cementno malto, na podložni plasti cementnega betona, debeli 15 cm</t>
  </si>
  <si>
    <t>Opomba:
Ureditev vtoka v predvideni cevni prepust DN 1200 mm. Lomljenec debeline min. 30 cm na cementnem betonu C16/20 debeline 15 cm.</t>
  </si>
  <si>
    <t>Zaščita brežine s kamnito zložbo, izvedeno s cementnim betonom</t>
  </si>
  <si>
    <t>Opomba:
Tlakovanje dna potoka in brežin z lomljencem deb. min 60 cm, stiki zapolnjeni s cementno malto, na podložni plasti cem. betona C16/20, deb. 25 cm, fuge zatravljene. (iztok v Savinjo). Enota m2!!!!</t>
  </si>
  <si>
    <t>Izdelava tipskega kamnitega talnega praga iz lomljenca v betonu. Izvede se kot kamnita zložba zalita z betonom C16/20.</t>
  </si>
  <si>
    <t>Opomba:
1x talni prag širine 0,5 in globine 1,0 m ter 1x talni prag širine 0,5 m in globine 1,5 m.</t>
  </si>
  <si>
    <t>Zapolnitev stikov v kamniti zložbi s humusom in zatravitev s semenom</t>
  </si>
  <si>
    <t>Opomba:
Posip zavarovanja brežine - tlakovanje na suho, z izkopano zemljino.</t>
  </si>
  <si>
    <t>Izdelava hrapave drže iz naravnih kamnov velikosti min. 80 cm, ki so vtisnjeni do 50 cm v dno struge vodotoka.</t>
  </si>
  <si>
    <t>Porušitev in odstranitev kamnite zložbe, izvedene s cementnim betonom</t>
  </si>
  <si>
    <t>Opomba:
Rušenje obstoječega tlakovanja iz lomljenca z odvozom na trajno deponijo.</t>
  </si>
  <si>
    <t>Čiščenje struge in dna korita.</t>
  </si>
  <si>
    <t>B.7.) VODNOGOSPODARSKE UREDITVE</t>
  </si>
  <si>
    <t>S 1 1 141</t>
  </si>
  <si>
    <t>S 1 1 241</t>
  </si>
  <si>
    <t>S 2 1 222</t>
  </si>
  <si>
    <t>S 2 5 127</t>
  </si>
  <si>
    <t>N 1 1 108</t>
  </si>
  <si>
    <t>S 4 5 135</t>
  </si>
  <si>
    <t>S 4 5 216</t>
  </si>
  <si>
    <t>N 1 1 111</t>
  </si>
  <si>
    <t>S 4 4 195</t>
  </si>
  <si>
    <t>S 4 4 962</t>
  </si>
  <si>
    <t>N 1 1 110</t>
  </si>
  <si>
    <t>S 4 1 142</t>
  </si>
  <si>
    <t>S 2 5 281</t>
  </si>
  <si>
    <t>S 2 5 286</t>
  </si>
  <si>
    <t>N 1 1 109</t>
  </si>
  <si>
    <t>S 1 2 494</t>
  </si>
  <si>
    <t>N 1 1 103</t>
  </si>
  <si>
    <t>0019</t>
  </si>
  <si>
    <t>0020</t>
  </si>
  <si>
    <t>Obnova in zavarovanje zakoličbe trase komunalnih vodov v gričevnatem terenu</t>
  </si>
  <si>
    <t>Opomba:
Zakoličba glavnega kanala v dolžini L=847 m in zveznih cevi v dolžini L=248 m.</t>
  </si>
  <si>
    <t>Postavitev in zavarovanje prečnega profila za komunalne vode v gričevnatem terenu</t>
  </si>
  <si>
    <t>Opomba:
Zakoličba požiralnikov, revizijskih jaškov, iztokov in navezav na obstoječ jarek._x000D_
Požiralniki: 43 kom_x000D_
Rev. jaški: 26 kom_x000D_
Iztoki: 7 kom</t>
  </si>
  <si>
    <t>Porušitev in odstranitev kanalizacije iz cevi s premerom 41 do 80 cm</t>
  </si>
  <si>
    <t>Opomba:
Vključno z nakladanjem in odvozom na trajno deponijo.</t>
  </si>
  <si>
    <t>Porušitev in odstranitev jaška z notranjo stranico/premerom 61 do 100 cm</t>
  </si>
  <si>
    <t>Izkop vezljive zemljine/zrnate kamnine - 3. kategorije za temelje, kanalske rove, prepuste, jaške in drenaže, širine do 1,0 m in globine do 1,0 m - strojno, planiranje dna ročno</t>
  </si>
  <si>
    <t>Izkop vezljive zemljine/zrnate kamnine - 3. kategorije za temelje, kanalske rove, prepuste, jaške in drenaže, širine 1,1 do 2,0 m in globine 1,1 do 2,0 m - strojno, planiranje dna ročno</t>
  </si>
  <si>
    <t>Opomba:
Vključno z opažem.</t>
  </si>
  <si>
    <t>Opomba:
Varovanje gradbene jame z zagatnicami, vključno z montažo in demontažo. Uporablja se kampadno.</t>
  </si>
  <si>
    <t>Zasip z vezljivo zemljino - 3. kategorije - ročno</t>
  </si>
  <si>
    <t>Opomba:
Peščen material granulacije 0-32 mm s komprimacijo, v coni cevovoda v debelini 30 cm nad temenom, s komprimacijo v plasteh po 20 cm, zbitost 95% po Proctorju, vključno z nabavo in transportom material</t>
  </si>
  <si>
    <t>Opomba:
Zasip kanala izven cone cevovoda v plasteh po 20 cm in komprimiranje do stopnje 95% SPP po Proctorju, vključno z nabavo in transportom materiala.</t>
  </si>
  <si>
    <t xml:space="preserve">Opomba:
Ureditev vtokov v vtočni jašek ter ureditev iztokov v odvodnik (jarek, vodotok Savinja...)_x000D_
</t>
  </si>
  <si>
    <t>Izdelava poševne vtočne ali iztočne glave prepusta krožnega prereza iz cementnega betona s premerom 30 do 40 cm</t>
  </si>
  <si>
    <t>Opomba:
AB glava DN 200 mm - 1 kom_x000D_
AB glava DN 300 mm - 1 kom _x000D_
AB glava DN 400 mm - 1 kom</t>
  </si>
  <si>
    <t>Izdelava poševne vtočne ali iztočne glave prepusta krožnega prereza iz cementnega betona s premerom 60 cm</t>
  </si>
  <si>
    <t>Izdelava protipovratne lopute iz umetne mase okroglega prereza 40 cm z dobavo in montažo.</t>
  </si>
  <si>
    <t>Izdelava kanalizacije iz cevi iz polipropilena, vključno s podložno plastjo iz zmesi kamnitih zrn, premera 20 cm, v globini do 1,0 m</t>
  </si>
  <si>
    <t>Opomba:
Požiralniške zveze</t>
  </si>
  <si>
    <t xml:space="preserve">Nabava, transport, tesnenje in montaža betonskega linijskega požiralnika DN 200 mm armiranega s steklenimi vlakni. Vključno z duktil rešetko nosilnosti 400 kN, temeljem iz cementnega betona C25/30 za kanalete (obbetoniranje) in peskolovom.                 _x000D_
</t>
  </si>
  <si>
    <t>Izdelava kanalizacije iz cevi iz polipropilena, vključno s podložno plastjo iz zmesi kamnitih zrn, premera 25 cm, v globini do 1,0 m</t>
  </si>
  <si>
    <t>Opomba:
Obodna togost SN8.</t>
  </si>
  <si>
    <t>Izdelava kanalizacije iz cevi iz polietilena, vključno s podložno plastjo iz zmesi kamnitih zrn, premera 25 cm, v globini do 1,0 m</t>
  </si>
  <si>
    <t>Opomba:
Tlačni vod PE-HD DN 250 mm.</t>
  </si>
  <si>
    <t>Izdelava kanalizacije iz cevi iz poliestra, vključno s podložno plastjo iz zmesi kamnitih zrn, premera 25 cm, v globini do 1,0 m</t>
  </si>
  <si>
    <t>Opomba:
Cevi iz centrifugiranega armiranega poliestra, SN10.</t>
  </si>
  <si>
    <t>Izdelava kanalizacije iz cevi iz poliestra, vključno s podložno plastjo iz zmesi kamnitih zrn, premera 30 cm, v globini do 1,0 m</t>
  </si>
  <si>
    <t>Izdelava kanalizacije iz cevi iz polipropilena, vključno s podložno plastjo iz zmesi kamnitih zrn, premera 30 cm, v globini do 1,0 m</t>
  </si>
  <si>
    <t>Izdelava kanalizacije iz cevi iz polipropilena, vključno s podložno plastjo iz zmesi kamnitih zrn, premera 40 cm, v globini do 1,0 m</t>
  </si>
  <si>
    <t>Izdelava kanalizacije iz cevi iz cementnega betona, vključno s podložno plastjo iz zmesi kamnitih zrn, premera 60 cm, v globini do 1,0 m</t>
  </si>
  <si>
    <t>Izdelava kanalizacije iz cevi iz ojačanega cementnega betona, vključno s podolžno plastjo iz zmesi kamnitih zrn, premera 80 cm</t>
  </si>
  <si>
    <t>Opomba:
1x cevni zadrževalnik DN 800 mm, dolžine 30 m, Vmin= 15 m3._x000D_
1x cevni zadrževalnik DN 800 mm, dolžine 52 m, Vmin= 25 m3.</t>
  </si>
  <si>
    <t xml:space="preserve">Izvedba vseh potrebnih del pri izvedbi križanja komunalnega kanala s predvidenim komunalnim vodom (semaforizacija) vključno z potrebnim zavarovanjem. </t>
  </si>
  <si>
    <t xml:space="preserve">Izvedba vseh potrebnih del pri izvedbi križanja komunalnega kanala s predvidenim komunalnim vodom (NN vod) vključno z potrebnim zavarovanjem. </t>
  </si>
  <si>
    <t xml:space="preserve">Izvedba vseh potrebnih del pri izvedbi križanja komunalnega kanala s predvidenim komunalnim vodom (TK) vključno z potrebnim zavarovanjem. </t>
  </si>
  <si>
    <t xml:space="preserve">Prevrtavanje (podvrtavanje) pod železniško progo, za cev PP DN 250 mm, vključno z zaščitno jekleno cevjo (fi min 400 mm) in vsemi potrebnimi deli.      _x000D_
</t>
  </si>
  <si>
    <t xml:space="preserve">Doplačilo za izdelavo kanalizacije v globini 1,1 do 2 m s cevmi premera do 30 cm </t>
  </si>
  <si>
    <t xml:space="preserve">Doplačilo za izdelavo kanalizacije v globini 1,1 do 2 m s cevmi premera 31 do 60 cm </t>
  </si>
  <si>
    <t xml:space="preserve">Doplačilo za izdelavo kanalizacije v globini 1,1 do 2 m s cevmi premera 61 do 100 cm </t>
  </si>
  <si>
    <t>Obbetoniranje cevi za kanalizacijo s cementnim betonom C 16/20, po detajlu iz načrta, premera 20 cm</t>
  </si>
  <si>
    <t>Obbetoniranje cevi za kanalizacijo s cementnim betonom C 16/20, po detajlu iz načrta, premera 25 cm</t>
  </si>
  <si>
    <t>Obbetoniranje cevi za kanalizacijo s cementnim betonom C 16/20, po detajlu iz načrta, premera 30 cm</t>
  </si>
  <si>
    <t>Obbetoniranje cevi za kanalizacijo s cementnim betonom C 16/20, po detajlu iz načrta, premera 40 cm</t>
  </si>
  <si>
    <t>Obbetoniranje cevi za kanalizacijo s cementnim betonom C 16/20, po detajlu iz načrta, premera 60 cm</t>
  </si>
  <si>
    <t>Preskus tesnosti cevi premera do 20 cm</t>
  </si>
  <si>
    <t>Preskus tesnosti cevi premera 21 do 50 cm</t>
  </si>
  <si>
    <t>Preskus tesnosti cevi premera nad 50 cm</t>
  </si>
  <si>
    <t>Pregled vgrajenih cevi s TV kamero</t>
  </si>
  <si>
    <t>Izdelava jaška iz polipropilena, krožnega prereza s premerom 50 cm, globokega 1,5 do 2,0 m</t>
  </si>
  <si>
    <t>Opomba:
Požiralnik, 50 cm peskolova.</t>
  </si>
  <si>
    <t>Izdelava jaška iz polipropilena, krožnega prereza s premerom 50 cm, globokega 2,0 do 2,5 m</t>
  </si>
  <si>
    <t>Izdelava povoznega jaška iz poliesterskega laminata, krožnega prereza s premerom 60 cm, globokega do 1,0 m</t>
  </si>
  <si>
    <t>Opomba:
Požiralnik v območju kesona iz centrifugiranega armiranega poliestra (CC-GRP) premera 60 cm, globokega do 1,0 m.</t>
  </si>
  <si>
    <t>Izdelava jaška iz cementnega betona, krožnega prereza s premerom 80 cm, globokega 1,0 do 1,5 m</t>
  </si>
  <si>
    <t>Izdelava jaška iz cementnega betona, krožnega prereza s premerom 80 cm, globokega 1,5 do 2,0 m</t>
  </si>
  <si>
    <t>Opomba:
1 x zbirni jašek s kaskado, višina kaskade h=0,66 m, 2 x navaden jašek</t>
  </si>
  <si>
    <t>Izdelava jaška iz cementnega betona, krožnega prereza s premerom 80 cm, globokega 2,0 do 2,5 m</t>
  </si>
  <si>
    <t xml:space="preserve">Opomba:
1x kaskadni jašek, višina kaskade h=0,98 m._x000D_
2x navadni jašek_x000D_
</t>
  </si>
  <si>
    <t>Izdelava jaška iz cementnega betona, krožnega prereza s premerom 80 cm, globokega nad 2,5 m</t>
  </si>
  <si>
    <t>Opomba:
Kaskadni jašek iz cementnega betona, krožnega prereza s premerom 80 cm, globokega 4,0 do 4,5 m. Višina kaskade je h=1,0 m.</t>
  </si>
  <si>
    <t>Izdelava povoznega jaška iz poliesterskega laminata, krožnega prereza s premerom 80 cm, globokega 1,5 do 2,0 m</t>
  </si>
  <si>
    <t>Opomba:
Jašek v območju kesona iz centrifugiranega armiranega poliestra (CC-GRP) premera 80 cm, globokega 1,5 do 2,0 m.</t>
  </si>
  <si>
    <t>Izdelava jaška iz cementnega betona, krožnega prereza s premerom 100 cm, globokega 1,0 do 1,5 m</t>
  </si>
  <si>
    <t>Izdelava jaška iz cementnega betona, krožnega prereza s premerom 100 cm, globokega 1,5 do 2,0 m</t>
  </si>
  <si>
    <t>Izdelava jaška iz cementnega betona, krožnega prereza s premerom 100 cm, globokega 2,0 do 2,5 m</t>
  </si>
  <si>
    <t>Izdelava jaška iz cementnega betona, krožnega prereza s premerom 100 cm, globokega nad 2,5 m</t>
  </si>
  <si>
    <t>Opomba:
Izdelava jaška iz cementnega betona, krožnega prereza s premerom 100 cm, globokega 3,5 do 4,0 m.</t>
  </si>
  <si>
    <t>Izdelava jaška iz cementnega betona, krožnega prereza s premerom nad 120 cm, globokega 1,0 do 1,5 m</t>
  </si>
  <si>
    <t>Opomba:
Izdelava jaška iz cementnega betona, krožnega prereza s premerom 150 cm, globokega 1,0 do 1,5 m. _x000D_
Zamenjava obstoječega jaška z novim.</t>
  </si>
  <si>
    <t>Izdelava jaška iz cementnega betona, krožnega prereza s premerom nad 120 cm, globokega 2,0 do 2,5 m</t>
  </si>
  <si>
    <t>Opomba:
AB jašek DN1500 mm:_x000D_
1x kaskadni jašek, višina kaskade h=0,91m_x000D_
1x jašek s pregradno steno in dušilko DN 150mm_x000D_
1x ponikovalni jašek, globina jaška min. 1,5m pod vtokom, dno zasuto s prodom 32-64 mm</t>
  </si>
  <si>
    <t>Opomba:
Izdelava kaskadnega AB jaška s premerom 150 cm: _x000D_
1x globine 3,0-3,5m (s pregradno steno in dušilko DN 150 mm ter kaskado višine h=1,01 m.)_x000D_
1x globine 3,5-4,0m ter kaskado višine h=1,62 m.</t>
  </si>
  <si>
    <t>Dobava in vgraditev rešetke iz duktilne litine z nosilnostjo 400 kN, s prerezom 400/400 mm</t>
  </si>
  <si>
    <t>Dobava in vgraditev pokrova iz duktilne litine z nosilnostjo 250 kN, krožnega prereza s premerom 500 mm</t>
  </si>
  <si>
    <t>Opomba:
S protihrupno tesnilno gumo in zaklepom.</t>
  </si>
  <si>
    <t>Dobava in vgraditev pokrova iz duktilne litine z nosilnostjo 400 kN, krožnega prereza s premerom 600 mm</t>
  </si>
  <si>
    <t>Opomba:
S protihrupno tesnilno gumo in dvojnim simetričnim zaklepom, ventilacijske odprtine.</t>
  </si>
  <si>
    <t xml:space="preserve">Priključevanje predvidenih cevi PP DN 200 na projektiran jašek, vključno s kronsko navrtavo, gumi tesnilom in vsemi deli._x000D_
</t>
  </si>
  <si>
    <t>Opomba:
Priključevanje na jašek 18 kom._x000D_
Priključevanje na požiralnik 30 kom.</t>
  </si>
  <si>
    <t>Preskus tesnosti jaška premera do 50 cm</t>
  </si>
  <si>
    <t>Preskus tesnosti jaška premera 60 do 80 cm</t>
  </si>
  <si>
    <t>Preskus tesnosti jaška premera nad 80 cm</t>
  </si>
  <si>
    <t>S 1 1 132</t>
  </si>
  <si>
    <t>S 1 1 232</t>
  </si>
  <si>
    <t>S 1 2 422</t>
  </si>
  <si>
    <t>S 1 2 432</t>
  </si>
  <si>
    <t>S 2 1 314</t>
  </si>
  <si>
    <t>S 2 1 364</t>
  </si>
  <si>
    <t>S 2 4 211</t>
  </si>
  <si>
    <t>S 4 5 211</t>
  </si>
  <si>
    <t>S 4 5 213</t>
  </si>
  <si>
    <t>S 4 3 122</t>
  </si>
  <si>
    <t>N 1 3 104</t>
  </si>
  <si>
    <t>S 4 3 123</t>
  </si>
  <si>
    <t>S 4 3 183</t>
  </si>
  <si>
    <t>S 4 3 153</t>
  </si>
  <si>
    <t>S 4 3 154</t>
  </si>
  <si>
    <t>S 4 3 124</t>
  </si>
  <si>
    <t>S 4 3 125</t>
  </si>
  <si>
    <t>S 4 3 327</t>
  </si>
  <si>
    <t>N 1 3 101</t>
  </si>
  <si>
    <t>N 1 3 102</t>
  </si>
  <si>
    <t>N 1 3 103</t>
  </si>
  <si>
    <t>N 1 3 105</t>
  </si>
  <si>
    <t>S 4 3 511</t>
  </si>
  <si>
    <t>S 4 3 512</t>
  </si>
  <si>
    <t>S 4 3 513</t>
  </si>
  <si>
    <t>S 4 3 292</t>
  </si>
  <si>
    <t>S 4 3 293</t>
  </si>
  <si>
    <t>S 4 3 294</t>
  </si>
  <si>
    <t>S 4 3 295</t>
  </si>
  <si>
    <t>S 4 3 297</t>
  </si>
  <si>
    <t>S 4 3 831</t>
  </si>
  <si>
    <t>S 4 3 832</t>
  </si>
  <si>
    <t>S 4 3 833</t>
  </si>
  <si>
    <t>S 4 3 841</t>
  </si>
  <si>
    <t>S 4 4 433</t>
  </si>
  <si>
    <t>S 4 4 434</t>
  </si>
  <si>
    <t>S 4 4 521</t>
  </si>
  <si>
    <t>S 4 4 162</t>
  </si>
  <si>
    <t>S 4 4 163</t>
  </si>
  <si>
    <t>S 4 4 164</t>
  </si>
  <si>
    <t>S 4 4 165</t>
  </si>
  <si>
    <t>S 4 4 533</t>
  </si>
  <si>
    <t>S 4 4 172</t>
  </si>
  <si>
    <t>S 4 4 173</t>
  </si>
  <si>
    <t>S 4 4 174</t>
  </si>
  <si>
    <t>S 4 4 175</t>
  </si>
  <si>
    <t>S 4 4 192</t>
  </si>
  <si>
    <t>S 4 4 194</t>
  </si>
  <si>
    <t>S 4 4 854</t>
  </si>
  <si>
    <t>S 4 4 961</t>
  </si>
  <si>
    <t>S 4 4 972</t>
  </si>
  <si>
    <t>N 1 2 101</t>
  </si>
  <si>
    <t>S 4 4 797</t>
  </si>
  <si>
    <t>S 4 4 798</t>
  </si>
  <si>
    <t>S 4 4 799</t>
  </si>
  <si>
    <t>0021</t>
  </si>
  <si>
    <t>0022</t>
  </si>
  <si>
    <t>0023</t>
  </si>
  <si>
    <t>0024</t>
  </si>
  <si>
    <t>0025</t>
  </si>
  <si>
    <t>0026</t>
  </si>
  <si>
    <t>B.8.) METEORNA ODVODNJA</t>
  </si>
  <si>
    <t>B.9.) PILOTNA STENA</t>
  </si>
  <si>
    <t>Obnova in zavarovanje zakoličbe osi trase avtoceste in hitre ceste v gričevnatem terenu</t>
  </si>
  <si>
    <t>Izdelava uvrtanih kolov iz ojačenega cementnega betona, sistema Benotto, premera 150 cm, izkop v vezljivi zemljini/zrnati kamnini, dolžine nad 10 do 20 m</t>
  </si>
  <si>
    <t>Opomba:
pozicija zajema komplet izvedbo pilota. Beton pilotov je C25/30. Dolžina pilotov od 11 - 22 m. Količina porabljene armature je cca 130kg/m3. Dodatek izpostavljenosti XD2, XF2 in XA1.</t>
  </si>
  <si>
    <t xml:space="preserve">Izkop za uvrtane kole v trdi kamnini </t>
  </si>
  <si>
    <t>Utrditev jarka s kanaletami na stik iz cementnega betona, dolžine 100 cm in notranje širine dna kanalete 50 cm, na podložni plasti iz zmesi zrn drobljenca, debeli 15 cm</t>
  </si>
  <si>
    <t>Izdelava vzdolžne in prečne drenaže, globoke do 1,0 m, na podložni plasti iz cementnega betona, s trdimi plastičnimi cevmi premera 10 cm</t>
  </si>
  <si>
    <t>Izdelava izcednice (barbakane) iz ..............cevi, premera .... cm, dolžine ...... cm</t>
  </si>
  <si>
    <t>Opomba:
vgradnja vertikalnih plastičnih cevi (premera fi 100 mm, dolžine 150 cm) za fazo izvedbe polnila med piloti. Cevi se vgradijo v pilotno gredo v fazi armiranja pilotne grede.Cevi se kasneje odstranijo.</t>
  </si>
  <si>
    <t>Izdelava vzdolžne in prečne drenaže, globoke do 1,0 m, na podložni plasti iz cementnega betona, s trdimi plastičnimi cevmi premera 15 cm</t>
  </si>
  <si>
    <t>Zasip cevne drenaže z zmesjo kamnitih zrn, obvito z geosintetikom, z 0,81 do 1,5 m3/m1, po načrtu</t>
  </si>
  <si>
    <t>Izdelava jaška iz cementnega betona, krožnega prereza s premerom 40 cm, globokega do 1,0 m</t>
  </si>
  <si>
    <t>Izdelava jaška iz cementnega betona, krožnega prereza s premerom 60 cm, globokega 1,0 do 1,5 m</t>
  </si>
  <si>
    <t>Dobava in vgraditev pokrova iz ojačenega cementnega betona, krožnega prereza s premerom 60 cm</t>
  </si>
  <si>
    <t>Dobava in vgraditev pokrova iz duktilne litine z nosilnostjo 50 kN, krožnega prereza s premerom 450 mm</t>
  </si>
  <si>
    <t>Opomba:
Premer jaška je 40 cm. Pokrov jaška je premera 40 cm.</t>
  </si>
  <si>
    <t>Opomba:
Pilotna greda.</t>
  </si>
  <si>
    <t>Opomba:
Zid visok od 50 cm do 415 cm. izdelava po kampadah, sprotno zasipavanje s filterskim betonom.</t>
  </si>
  <si>
    <t xml:space="preserve">Izdelava opaža za vgrajevanje filterskega oz. betona za zapiranje prostora med piloti. </t>
  </si>
  <si>
    <t>Opomba:
sprotni zasip ob betoniranju vmesne stene.</t>
  </si>
  <si>
    <t>Opomba:
zajeta armatura pilotov in pilotne grede.</t>
  </si>
  <si>
    <t xml:space="preserve">Dobava in postavitev rebrastih žic iz visokovrednega naravnotrdega jekla BSt 500 S s premerom 14 mm in večjim za srednjo zahtevno ojačitev. </t>
  </si>
  <si>
    <t>Dobava in postavitev mreže iz vlečene jeklene žice B500A, s premerom &gt; od 4 in &lt; od 12 mm, masa 3,1 do 4 kg/m2</t>
  </si>
  <si>
    <t>Opomba:
armatura vmesne stene.</t>
  </si>
  <si>
    <t>Opomba:
Pilotna Blazina. Beton  25/30 za stopnjo izpostavljenosti XD3, XF4.</t>
  </si>
  <si>
    <t>Dobava in vgraditev ojačenega cementnega betona C../... v prerez 0,16 do 0,30 m3/m2-m1</t>
  </si>
  <si>
    <t>Opomba:
Beton, ki zapira prostor med piloti in spodnji temelj med piloti. Marka betona je C25/30. Dodatek XD3, XF4.</t>
  </si>
  <si>
    <t>Dobava in vgraditev poroznega (drenažnega) cementnega betona</t>
  </si>
  <si>
    <t>Dobava in vgraditev ograje za pešce iz jeklenih cevnih profilov s horizontalnimi polnili, visoke 110 cm</t>
  </si>
  <si>
    <t>Opomba:
višina ograje je 120 cm.</t>
  </si>
  <si>
    <t>Izdelava tesnilne plasti iz lepljene polimerne folije, debele do 1,5 mm</t>
  </si>
  <si>
    <t>Izdelava silikonskega premaza cementnobetonske površine objekta, izpostavljene vplivom slanice, po načrtu</t>
  </si>
  <si>
    <t xml:space="preserve">Dobava in vgraditev opreme za monitoring objektov (po načrtu) </t>
  </si>
  <si>
    <t>Opomba:
Vgradnja Inklinometrskih cevi dolzine 25 m. Cev premera 100 mm. postavka zajema celotno izvedbo inklinometra (vrtanje, vezanje na armaturo, obsipavanje cevi s kremencevim peskom in nulto meritev).</t>
  </si>
  <si>
    <t>S 1 1 112</t>
  </si>
  <si>
    <t>S 2 7 127</t>
  </si>
  <si>
    <t>S 2 7 172</t>
  </si>
  <si>
    <t>S 4 1 238</t>
  </si>
  <si>
    <t>S 4 2 162</t>
  </si>
  <si>
    <t>S 4 2 471</t>
  </si>
  <si>
    <t>S 4 2 163</t>
  </si>
  <si>
    <t>S 4 2 484</t>
  </si>
  <si>
    <t>S 4 2 314</t>
  </si>
  <si>
    <t>S 4 4 121</t>
  </si>
  <si>
    <t>S 4 4 142</t>
  </si>
  <si>
    <t>S 4 4 914</t>
  </si>
  <si>
    <t>S 4 4 941</t>
  </si>
  <si>
    <t>N 5 2 771</t>
  </si>
  <si>
    <t>N 5 2 232</t>
  </si>
  <si>
    <t>S 5 2 313</t>
  </si>
  <si>
    <t>S 5 3 282</t>
  </si>
  <si>
    <t>S 5 3 511</t>
  </si>
  <si>
    <t>S 5 8 212</t>
  </si>
  <si>
    <t>S 5 9 621</t>
  </si>
  <si>
    <t>S 5 9 811</t>
  </si>
  <si>
    <t>S 7 9 141</t>
  </si>
  <si>
    <t>C.1.) JAVNA RAZSVETLJAVA</t>
  </si>
  <si>
    <t>Zakoličba tras obstoječih komunalnih vodov</t>
  </si>
  <si>
    <t>Dobava in vgradnja rebrastih cevi za izdelavo kabelske kanalizacije, 1x ɸ110 mm,  na globini 0.8m (vrh zgornjega roba cevi) izkop v zemljišču I. do III. ktg., dobava peska (granul. 3-7 mm) in zaščita cevi s peskom v sloju 10 cm nad cevmi, zasip kanala z utrditvijo v slojih po 20-25 cm, dobava in položitev ozemljitvenega traku Rf 30x3,5mm, dobava in položitev opozorilnega nemetaliziranega traku, nakladanje in odvoz odvečnega materiala ter stroški začasne in končne deponije, čiščenje trase</t>
  </si>
  <si>
    <t>Zaščita kabelske kanalizacije pri prečkanju povoznih površin - obbetoniranje cevi z betonom 
C 16/20 -  0,1m3/m1</t>
  </si>
  <si>
    <t>Dobava in postavitev tipskega montažnega betonskega temelja, okvirnih dimenzij 0,8x0,9x1,5m, z delavniško dokumentacijo za AB temelj, statičnim izračunom (za drog višine do 9m, 1. vetrovna cona, pod 800m n.v.) komplet z izkopom, zasipom, utrjevanjem in planiranjem.</t>
  </si>
  <si>
    <t>Dobava in montaža drogov cestne razsvetljave v skladu s standardom EN40, h=9 m z nastavkom ɸ60 mm za direktni natik cestnih svetilk, komplet s sidrno ploščo in priključnico s sponkami in varovalnim elementom 6A</t>
  </si>
  <si>
    <t>Dobava in montaža lomljivega droga javne razsvetljave, ustrezati mora standardu SIST EN EN40, SIST EN 12767, protikorozijsko zaščiten, h=9 m z nastavkom ɸ60 mm za direktni natik cestnih svetilk, komplet s sidrno ploščo in priključnico s sponkami in varovalnim elementom 6A</t>
  </si>
  <si>
    <t xml:space="preserve">Dobava, montaža in priklop cestne LED svetilke:
-Cestna LED svetilka, zaščitena pred prahom in vlago IP66, zaščita proti udarcem IK08, klasa 2 električne zaščite, ohišje iz tlačno ulitega aluminija, natik navpično na kandelaber debeline od 42mm do 60mm, natik na krak s strani debeline 42mm do 60mm, nastavljiv kot natika 0°, 5°, 10° ali 15°, zamenljiv in nadgradljiv optični modul, zamenljiv in nadgradljiv napajalnik, optika za srednje široke ceste, min 2670 lm izhodnega svetlobnega toka svetilke, skupna moč svetilke največ 20W, barvna temperatura vira 4000K, indeks barvnega videza višji od 70. Regulacija brez potrebe samostojnega kabla, na podlagi izračunavanja točke sredine noči, glede na vklop in izklop svetilke, kot na primer PHILIPS BGP303 T25 1 xLED30-4S/740 DM50
</t>
  </si>
  <si>
    <t xml:space="preserve">Dobava, montaža in priklop cestne LED svetilke:
-Cestna LED svetilka, zaščitena pred prahom in vlago IP66, zaščita proti udarcem IK08, klasa 2 električne zaščite, ohišje iz tlačno ulitega aluminija, kaljeno steklo, natik navpično na kandelaber debeline od 42mm do 60mm, natik na krak s strani debeline 42mm do 60mm, nastavljiv kot natika 0°, 5°, 10° ali 15°, zamenljiv in nadgradljiv optični modul, zamenljiv in nadgradljiv napajalnik, optika za srednje široke ceste, min 8300lm izhodnega svetlobnega toka svetilke, priključna moč svetilke največ 81W, barvna temperatura vira 4000K, indeks barvnega videza višji od 70. Regulacija brez potrebe dodatnega kabla in prednastavljenim režimom delovanja,  kot naprimer: PHILIPS BGP303 1xLED98-3S/740 DM
</t>
  </si>
  <si>
    <t xml:space="preserve">Dobava, montaža in priklop cestne LED svetilke:
-Cestna LED svetilka, zaščitena pred prahom in vlago IP66, zaščita proti udarcem IK08, klasa 2 električne zaščite, ohišje iz tlačno ulitega aluminija, kaljeno steklo, natik navpično na kandelaber debeline od 42mm do 60mm, natik na krak s strani debeline 42mm do 60mm, nastavljiv kot natika 0°, 5°, 10° ali 15°, zamenljiv in nadgradljiv optični modul, zamenljiv in nadgradljiv napajalnik, optika za srednje široke ceste, min 4350 lm izhodnega svetlobnega toka svetilke, priključna moč svetilke največ 43W, barvna temperatura vira 4000K, indeks barvnega videza višji od 70. Regulacija brez potrebe dodatnega kabla in prednastavljenim režimom delovanja,  kot naprimer: PHILIPS BGP303 1xLED49-3S/740 DM
</t>
  </si>
  <si>
    <t>Dobava in uvlačenje kabla NAYY- 3x16mm2 v cevi ɸ110 mm</t>
  </si>
  <si>
    <t>M</t>
  </si>
  <si>
    <t>Dobava in montraža poliesterskega električnega stikalnega bloka s podstavkom, KO-JR, dimenzije 1080x590x320mm z podstavkom (kot: npr.:Kosič d.o.o.), opremljenega z ustrezno varovalno, zaščitno in merilno opremo po enopolni shemi 
- 1 kos PEN zbiralnica,
-1 kos grebenasto stikalo 63A, 3p
-2 kos grebenasto stikalo 0-1-2, 10A
-1 kos Kontaktor KLN 63-11 230V
-1 kos Kontaktor KLN 2-22 230V
-2 kos kontaktor 6 A
-5 kos inštalacijski odklopnik C16A 1p
-2 kos inštalacijski odklopnik C10A 3p
-1 kos nočno stikalo (luxomat) 
-1 kos programska ura
- 1 × ožičenje omare
- 5 m kabel Licy 2×0,5 mm2 za foto senzor
- drobni in vezni material</t>
  </si>
  <si>
    <t>Dobava in uvlačenje kabla NYY- 5x10mm2 v cevi ɸ63 mm</t>
  </si>
  <si>
    <t>Dobava in uvlačenje kabla NYY- 3x2,5mm2 v cevi ɸ63 mm</t>
  </si>
  <si>
    <t>Izdelava priključka ozemljitve na drog ali kovinsko ograjo z  RF 30x3,5 mm (l=1,5 m), kmplet s spojnim materialom</t>
  </si>
  <si>
    <t>Izdelava kabelskih končnikov in priključitev kablov v drogu</t>
  </si>
  <si>
    <t>Instalacija (ožičenje)  kandelabrov  in sicer od priključne omarice v kandelabru do same svetilke s kablom NYY-J 5x1,5 mm2, kompletno z priključnim setom.</t>
  </si>
  <si>
    <t>Dobava Rf križnih sponk 60x60 in izdelava križnih stikov z antikorozijsko zaščito</t>
  </si>
  <si>
    <t>Označevanje drogov in odjemnih mest</t>
  </si>
  <si>
    <t>Ozemljitev kovinskih elementov podvoza (ograje, armature,…) in povezava na povratni vod (tirnica) vozne mreže, komplet:
- RF trak 30x3,5 (100m)
- Cu vrvi 95mm2, izolirane (100m),
- Cu neizolirana vrv 95mm2 (70m),
-izvedba varjenega spoja z armaturo (30kom),
- drobni material</t>
  </si>
  <si>
    <t>3 OSTALE STORITVE</t>
  </si>
  <si>
    <t>Meritve kablovoda</t>
  </si>
  <si>
    <t>Svetlobnotehnične meritve za verifikacijo izpolnjevanja projektno določenih parametrov</t>
  </si>
  <si>
    <t>Opombe: Merilna mesta oz. NN priključek je predmet ločenega načrta št. 4.3 (PGD 1367-RT-NN).</t>
  </si>
  <si>
    <t>01</t>
  </si>
  <si>
    <t>02</t>
  </si>
  <si>
    <t>03</t>
  </si>
  <si>
    <t>04</t>
  </si>
  <si>
    <t>05</t>
  </si>
  <si>
    <t>06</t>
  </si>
  <si>
    <t>07</t>
  </si>
  <si>
    <t>08</t>
  </si>
  <si>
    <t>09</t>
  </si>
  <si>
    <t>2.1 MONTAŽNA DELA</t>
  </si>
  <si>
    <t>3.1 PRESKUSI, NADZOR IN TEHNIČNA DOKUMENTACIJA</t>
  </si>
  <si>
    <t>Dobava in montaža lomljivega droga javne razsvetljave, ustrezati mora standardu SIST EN EN40, SIST EN 12767, protikorozijsko zaščiten , h=8 m z nastavkom ɸ60 mm za direktni natik cestnih svetilk, komplet s sidrno ploščo in priključnico s sponkami in varovalnim elementom 6A</t>
  </si>
  <si>
    <t>C.2.) ELEKTRIČNE INŠTALACIJE IN ELEKTRIČNA OPREMA ČRPALIŠČA</t>
  </si>
  <si>
    <t>Trasiranje nove trase kablovoda za semaforizacijo (v dolžini cca. 220m) z lesenimi količki 4*4 cm in obveznim dvojnim zavarovanjem točk</t>
  </si>
  <si>
    <t>Zakoličba lokacije temeljev nosilnih drogov semaforjev</t>
  </si>
  <si>
    <t>Zakoličba lokacije AB jaškov in vseh tras kablovodov na območju črpališča</t>
  </si>
  <si>
    <t>Zakoličba lokacije križanj kabelske kanalizacije z ostalimi vodi na terenu (nizkonapetostni NN kablovodi, vodovod, kanalizacija, SVTK).</t>
  </si>
  <si>
    <t xml:space="preserve">Strojni izkop  gradbenega jarka za polaganje NN kabelske kanalizacije v terenu II.- III. ktg. z dodatkom ročnega izkopa v razmerju 90% : 10%. Globina izkopa elektro trase znaša do 0,80m. Stranice izkopa se izvedejo pod kotom 80º . Širina dna jarka znaša 0,40 m. Odlaganje izkopane zemlje 1,0 m od roba jarka. </t>
  </si>
  <si>
    <t xml:space="preserve">Strojni izkop gradbene jame, za dva betonska temelja za nosilni drog za semafor z dodatkom,  v terenu  II.- IV. ktg. z dodatkom ročnega izkopa v razmerju 90% : 10%. Dimenzije izkopa 1,2*1,2*0,8 m. Odlaganje izkopane zemlje 1,0 m od roba jarka. </t>
  </si>
  <si>
    <t>Ročni izkop in zasip z utrjevanjem in planiranjem: na mestih križanj z ostalimi komunalnimi vodi, izkopu jame za kabelsko omarico</t>
  </si>
  <si>
    <t xml:space="preserve">Strojni izkop gradbene jame, za AB jašek kabelske kanalizacije,  v terenu  II.- IV. ktg. z dodatkom ročnega izkopa v razmerju 90% : 10%. Dimenzije izkopa 1,4*1,4*1,2 m. </t>
  </si>
  <si>
    <t>Fino planiranje dna gradbenega jarka po globinski zakoličbi s točnostjo ± 2 cm z obveznim komprimiranjem do zbitosti 97 % SPP.</t>
  </si>
  <si>
    <t>Dobava in ročna  izdelava in oblikovanje peščenega ležišča pod peto cevi debeline 10 cm, min 10 cm + 1/10 D ( D = 110 mm).</t>
  </si>
  <si>
    <t>Dobava in polaganje stigmaflex cevi fi110</t>
  </si>
  <si>
    <t>Dobava in polaganje stigmaflex cevi fi75</t>
  </si>
  <si>
    <t>Dobava in polaganje stigmaflex cevi fi50</t>
  </si>
  <si>
    <t>Dobava in ročni zasip cevi z peskom debeline 10 cm nad temenom cevi.</t>
  </si>
  <si>
    <t xml:space="preserve">Zasip gradbenega jarka z izkopanim materialom v več plasteh in komprimacijo  do optimalne meje zgostitve. Do višine 0,5 m nad temenom cevi uporabljamo še lahka komprimacijska sredstva. Nadalje pa komprimiramo s srednjimi in težkimi stroji za komprimacijo. Stopnja zbitosti materiala mora znašati 97% po Proctorjevem postopku. </t>
  </si>
  <si>
    <t>Dobava in polaganje INOX traku (30*3,5 mm). Položeno v zemljo nad NN kablovodom.</t>
  </si>
  <si>
    <t>Dobava in montaža INOX križne sponke trak-trak.</t>
  </si>
  <si>
    <t>Dobava in polaganje opozorilnega traku "POZOR NN 1kV KABEL". Položeno v zemljo.</t>
  </si>
  <si>
    <t>Odvoz odvečnega materiala izkopa na mestno deponijo.</t>
  </si>
  <si>
    <t>Dobava in montaža betonskega temelja s sidrno ploščo 0,6x0,6x0,8 m za nosilni drog semaforja.</t>
  </si>
  <si>
    <t>Dobava in montaža kabelskega jaška iz B.C. fi 0,8m, izkop v zemljišču III. do V. ktg., betoniranje dna jaška z betonom, montaža  LŽ pokrova in obbetoniranje , izdelava vseh potrebnih uvodov,  nakladanje in odvoz odvečnega materiala ter stroški začasne in končne deponije, ometavanje in finalna obdelava jaška, komplet z statičnim izračunom AB jaška in delavniško dokumentacijo,  čiščenje okolice, komplet z dobavo LŽ pokrova &gt;250kN, dimenzij 0,6 x 0,6 m.</t>
  </si>
  <si>
    <t>Kompletna izvedba, z montažo, armirano betonskega jaška(za konduktivno sondo), notranjega premera 0,6m in globine 1,0 m, z odprtino za odvod vode v najnižji točki, z armirano betonsko ploščo  z odprtino za pokrov. Zaščitnim kovinskim okvirjem in z pohodnim pokrovom &gt;400kN, dimenzij 0,6 x 0,6 m.</t>
  </si>
  <si>
    <t>Dobava in polaganje energetskega kabla NYY-J 5*16 mm2 (povezava PMO in R-ČRP) v naprej pripravljeno kabelsko kanalizacijo in izdelava zaključka na obeh koncih z kabelsko kabelsko glavo, ter označitev z oznakami iz shem. Dolžina izvoda je 10m.</t>
  </si>
  <si>
    <t>Dobava in polaganje energetskega kabla OLFLEX CLASSIC 100 5G25 mm2 0,6/1kV (povezava DEA in R-ČRP) v naprej pripravljeno kabelsko kanalizacijo in izdelava zaključka na obeh koncih z kabelsko kabelsko glavo, ter označitev z oznakami iz shem. Dolžina izvoda je 12m.</t>
  </si>
  <si>
    <t>Polaganje energetskega kabla črpalk v naprej pripravljeno kabelsko kanalizacijo, ter označitev z oznakami iz shem. Dolžina izvoda je 20m. Kabel bo dobavljen skupaj s črpalko v okviru strojnih inštalacij</t>
  </si>
  <si>
    <t>Dobava in polaganje kabla za signalno povezavo med DEA in el. razdelilnikom črpališča NYY-J 5*1,5 mm2 v naprej pripravljeno kabelsko kanalizacijo. Označen z oznakami iz shem. Dolžina izvoda je 12m.</t>
  </si>
  <si>
    <t>Polaganje kabla za signalno povezavo črpalk, nivojsko sondo črpališča in el. razdelilnikom črpališča v naprej pripravljeno kabelsko kanalizacijo. Označevanje z oznakami iz shem. Dolžina izvoda je 16m.</t>
  </si>
  <si>
    <t>Dobava in polaganje kabla za ModBUS povezavo med krmilnikom DEA in krmilnikom v el. razdelilniku črpališča tip kabla UNITRONIC BUS IBS Yv 3*2*0,22 mm2 ali enakovredno v naprej pripravljeno kabelsko kanalizacijo. Označen z oznakami iz shem. Dolžina izvoda je 12m.</t>
  </si>
  <si>
    <t xml:space="preserve">Dobava in polaganje energetskega kabla(semaforji) NYY-J 7*2,5 mm2 v  zaščitno cev  ter označitev z oznakami iz shem. </t>
  </si>
  <si>
    <t>Polaganje kabla za signalno povezavo med konduktivno sondo v podovzu in el. razdelilnikom črpališča v naprej pripravljeno kabelsko kanalizacijo. Označen z oznakami iz shem. Dolžina izvoda je 30m.</t>
  </si>
  <si>
    <t>Dobava in polaganje kabla NYM 3x2,5 delno podometno v I.C., delno v togih I.C., komplet z drobnim materialom</t>
  </si>
  <si>
    <t>Dobava in polaganje kabla NYM 5x2,5 delno podometno v I.C., delno v togih I.C., komplet z drobnim materialom</t>
  </si>
  <si>
    <t>Dobava in montaža šuko nadometne vtičnice 230V/16A</t>
  </si>
  <si>
    <t>Dobava in montaža šuko navadnega nadometnega stikala 230V/10A</t>
  </si>
  <si>
    <t>Dobava in montaža nadometne trifazne vtičnice 400V/32A, 5-pol</t>
  </si>
  <si>
    <t>Dobava in montaža nadometnega termostata, preklopni kontakt 230V/10A</t>
  </si>
  <si>
    <t>Dobava in montaža zračnega(cevnega) ventilatorja, dimenzij cca. Fi20, 230V</t>
  </si>
  <si>
    <t>Dobava in montaža nadometne svetilke 2x58W, za vlažne prostore</t>
  </si>
  <si>
    <t xml:space="preserve">Dobava, montaža in vezava zbiralke za izenačenje potencialov GIP, vgrajena v spodnjem delu močnostnega dela el. razdelilnika črpališča. Zbiralka mora biti opremljena 4x M8, 15x M6, 10 x M5 in priključkom za valjavec INOX 30 x 3,5 mm. Vključno z označevanjem priklopnega mesta vodnika. </t>
  </si>
  <si>
    <t>Dobava in polaganje ozemljila izvedenga z INOX valjenca 30 x 3,5 mm, položen v zemljo na globini 0,5 m in 1 m od  črpališča, v kompletu z izkopom, zasipom in komprimiranjem.</t>
  </si>
  <si>
    <t>Dobava in polaganje temeljnega ozemljila izvedenga z RFvaljanca 30x3,5 mm, položen na dnu temelja oz. temeljne plošče črpališča in platoja za DEA. V kompletu z križnimi sponkami in sponkami za povezavo na armaturo.</t>
  </si>
  <si>
    <t>Izvedba vijačnega ali varjenega stika.</t>
  </si>
  <si>
    <t>Dobava in montaža premostitvenega stika na cevovodih z pokositrano Cu pletenico l = 0,5 m v kompletu z ustreznimi kabelskimi končnicami.</t>
  </si>
  <si>
    <t>Dobava in montaža cevnih objemk s priključno sponko.</t>
  </si>
  <si>
    <t>Dobava in položitev vodnika P/F 6 mm2.</t>
  </si>
  <si>
    <t>Dobava in položitev vodnika P/F 16 mm2.</t>
  </si>
  <si>
    <t>Izvedba izenačitev potencialov kovinskih mas.</t>
  </si>
  <si>
    <t>ELEKTRIČNI RAZDELILNIK ČRPALIŠČA (dobava in montaža)</t>
  </si>
  <si>
    <t>Električni razdelilnik črpališča R-ČRP dimenzij (v x š x g) 1800 x 1000 x 400 mm z enojnimi vrati v kompletu z montažno ploščo, IP43. Razdelilnik je montiran na podstavku višine 200 mm, kateri je pritrjen na betonski temelj s pripadajočo opremo:</t>
  </si>
  <si>
    <t xml:space="preserve">Glavno stikalo za izklop v sili 4 - polno / položaj 0 - 1 / 80A / s prigrajenim pomožnim kontaktom za montažo na letev. Ročica stikala rdeče barve, ploščica stikal rumene barve. </t>
  </si>
  <si>
    <t xml:space="preserve">Preklopno stikalo za preklop napajanja mreža - agregat 4-polno / položaj 1 - 0 - 2 / 80A  s prigrajenim pomožnim kontaktom za montažo na letev. Ročica stikala črne barve, ploščica stikala  bele barve. </t>
  </si>
  <si>
    <t>Analizator omrežja 3x 230/400 V AC in tokovnim območjem 0-5A AC, kpl z vso pripadajočo opremo za meritve do 63A</t>
  </si>
  <si>
    <t>Varovalni elementi (varov. Ločilniki, inšt. odklopniki, mot. Zašč. Stikala, FID, prenapetostna zaščita…)</t>
  </si>
  <si>
    <t>Mehki zagoni črpalk, črpalki moči 2 x 14kW</t>
  </si>
  <si>
    <t>Stikala 1-0, 1-0-2, 16A/230V, za montažo na letev</t>
  </si>
  <si>
    <t>Krmilni releji</t>
  </si>
  <si>
    <t>Močnostni kontaktorji</t>
  </si>
  <si>
    <t>Napajalniki, transformatorji, akumulatorji</t>
  </si>
  <si>
    <t>Splošna oprema stikalnega bloka (termostat, ventilator, 2x rešetka za prezrač., grelec, servidna svetilka s stikalom in vtičnico, dodatna vtičnica za na letev)</t>
  </si>
  <si>
    <t>Signalne svetilke, tipke in preklopna stikala(delovni in mirovni kontakti)  za montažo na vrata omare</t>
  </si>
  <si>
    <t>Drobni in vezni material, opozorilni napisi, oznake, plastični kanali, povezovalne žice, sponke, uvodnice, itd.</t>
  </si>
  <si>
    <t>KRMILNIK ČRPALIŠČA</t>
  </si>
  <si>
    <t xml:space="preserve">Dobava, montaža, vezava in preizkus delovanja prostoprogramirnega sistema z možnostjo daljinskega nadzora v kompletu. Programiranje  in preiskus izdelane aplikacije. Krmilnik naj ima naslednjo konfiguracijo  naslednjo konfiguracijo:                                            </t>
  </si>
  <si>
    <t xml:space="preserve">napajalnik  za napajalno napetost 24V DC    </t>
  </si>
  <si>
    <t xml:space="preserve">centralno procesna enota </t>
  </si>
  <si>
    <t>komunikacija ModBUS RTU RS-485</t>
  </si>
  <si>
    <t>8x digitalni vhod 24V DC</t>
  </si>
  <si>
    <t>8x relejski izhod</t>
  </si>
  <si>
    <t xml:space="preserve"> 4 x alogni vhod 4- 20 mA - vhodi med seboj galvasko ločeni</t>
  </si>
  <si>
    <t>1x ethernet izhod</t>
  </si>
  <si>
    <t>1 x GSM vmesnik z anteno</t>
  </si>
  <si>
    <t xml:space="preserve">Izdelava delavniške dokumentacije (enopolne sheme se izdelajo glede na dobavljeno opremo črpališča (krmilniki, črpalke,.. ). </t>
  </si>
  <si>
    <t xml:space="preserve">Dobava, montaža, vezava in preizkus delovanja komunikacijskega vmesnika - črno bela grafična konzola na dotik visoke resolucije, diagonale 6". Napajalna napetotost 24 V DC. </t>
  </si>
  <si>
    <t>Dobava in namestitev kompletne potrebne programske in strojne opreme za realizacijo nadzornega centra pri nosilcu koncesije za vzdrževanje sistema v obsegu:</t>
  </si>
  <si>
    <t xml:space="preserve">kpl </t>
  </si>
  <si>
    <t>Izvedba storitev na krmilniku v obsegu: priprava programa in nalaganje na krmilnike;  nastavitev komunikacijskih adres krmilnika;  zagon in optimizacija parametrov delovanja</t>
  </si>
  <si>
    <t>32.</t>
  </si>
  <si>
    <t>Izdelava aplikativnih slik za posamezen objekt s prikazom parametrov iz prostoprogramirnega sistema prečrpališča. Izdelava vsaj dveh aplikativnih slik po objektu.</t>
  </si>
  <si>
    <t>33.</t>
  </si>
  <si>
    <t xml:space="preserve">Nastavitve sistema, šolanje uporabnika sistema, izdaja navodil o uporabi in vzdrževanju v slovenskem jeziku, garancijske izjave. </t>
  </si>
  <si>
    <t>34.</t>
  </si>
  <si>
    <t>DIESEL ELEKTRIČNI AGRAGAT (DEA) po naslednjih specifikacijah (dobava, montaža in zagon in izdelava "protokola" posluževanja, pridobitev soglasja za priključitev DEA s strani Elektro Celje):</t>
  </si>
  <si>
    <t xml:space="preserve">Trajna moč agregata po ISO8528:       130 kVA (110kW)     </t>
  </si>
  <si>
    <t xml:space="preserve">• Nazivna moč - PRP 130 kVA/110 kW, 50Hz, 400Vac/230Vac
• Za zunanjo montažo
• Komandni panel za nadzor in avtomatsko obratovanje,, avtomatiko za samodejni zagon ob izpadu iz mrežne napetosti 
• Modbus komunikacijski protokol, 
• zaščitno generatorsko štiripolno magnetotermično stikalo 
• ATS preklopno stikalo za nazivno moč agregata, vgrajeno v ločeni zidni omarici, 
• 1x startni akumulator, polnilec, 
• predgretje bloka motorja, 
• dvoplaščni rezervoar za več kot 20 urno obratovanje pri 75% PRP obremenitvi,
• dostava agregata na predvideno mikrolokacijo, montaža agregata, priklop, zagon in poskusno obartovanje, poln rezervoar goriva, 
• navodila za uporabo, garancijska izjava, CE izjava, Potrdilo o tovarniškem preskusu.
</t>
  </si>
  <si>
    <t xml:space="preserve">Dobava , montaža, priklop in preizkus merilne sonde nivoja v črpalnem jašku  z analognim izhodom (4-20 mA). Meritev nivoja na osnovi hidstatičnega tlaka. Dolžina priključnega kabla je 22 m. </t>
  </si>
  <si>
    <t xml:space="preserve">Dobava , montaža, priklop in preizkus plovnega stikala v črpalnem jašku, kpl. z drobnim materialom. Dolžina priključnega kabla je 22 m. </t>
  </si>
  <si>
    <t xml:space="preserve">Dobava, montaža, priklop in preizkus delovanja konduktivnega stikala, kpl. z drobnim materialom . Konduktivno stikalo se montira v INOX cev DN 100. Dolžina priključnega kabla je 35 m. </t>
  </si>
  <si>
    <t xml:space="preserve">Dobava, montaža, INOX cevi DN 100 v dolžini 0,5 m v betonski jašek v najnižji točki podvoza. Komplet z pritrdilnim materialom. </t>
  </si>
  <si>
    <t>Dobava, montaža, priklop in preizkus delovanja semaforja sestavljenega iz treh semaforskih glav (RDEČA, ORANŽNA in ZELENA) opremljenih z LED svetlobnim virom. Semafor montiran na nosilni drog. Komplet z pritrdilnim materialom.</t>
  </si>
  <si>
    <t xml:space="preserve">Nosilni drog semaforja višine H=3,5m. Drog je tipske izvedbe in je narejen iz FeZn. </t>
  </si>
  <si>
    <t>Izvedba vijačnega ali varjenega stika na nosilnem drogu semaforja.</t>
  </si>
  <si>
    <t>Priklop kablov tehnološke opreme v elektro razdelilcu, kpl z drobnim materialom</t>
  </si>
  <si>
    <t>Izvedba instalacijskih meritev električne instalacije in strelovodne naprave ter izdaja merilnih protokolov.</t>
  </si>
  <si>
    <t>Spuščanje v pogon in nastavitve parametrov.</t>
  </si>
  <si>
    <t>Šolanje uporabnika</t>
  </si>
  <si>
    <t>Storitve raznih komunalnih in drugih organizacij</t>
  </si>
  <si>
    <t xml:space="preserve">1 GRADBENA DELA </t>
  </si>
  <si>
    <t>3 TEHNLOŠKA OPREMA ČRPALIŠČA IN OSTALO</t>
  </si>
  <si>
    <t>4 OSTALE STORITVE</t>
  </si>
  <si>
    <t>C.3.) NN VODI</t>
  </si>
  <si>
    <t>Trasiranje nove trase zemeljskega kabla ali kabelske kanalizacije</t>
  </si>
  <si>
    <t xml:space="preserve">KM </t>
  </si>
  <si>
    <t>Izdelava cevne kabelske kanalizacije s PVC cevjo premera 110 mm, izkop jarka, polaganje cevi na 10 cm sloj peska (granul. 3-7 mm) zasip cevi s peskom do višine 10cm nad temenom cevi, dobava in polaganje opozorilnega traku, dobava in polaganje Rf 30x3,5mm traku, nadaljni zasip z izkopanim materialom, utrjevanje z vibracijsko ploščo (žabico) v slojih 20 do 25 cm, odvoz odvečnega materiala v deponijo in ureditev trase zemljišče 4. ktg globine 0,8m (brez dobave cevi)</t>
  </si>
  <si>
    <t>Vgrajevanje gotovega betona C16/20 za obbetoniranje kabelske kanalizacije pod cestiščem</t>
  </si>
  <si>
    <t xml:space="preserve">M3 </t>
  </si>
  <si>
    <t>Ročni izkop in zasip z utrjevanjem in planiranjem: na mestih križanj z ostalimi komunalnimi vodi, izkopu jame za kabelsko omarico in jame pri prehodu kabelske trase v TP</t>
  </si>
  <si>
    <t>Preboj temelja pri TP in priprava za položitev cevi skozi temelj TP do NN polja TP, komplet z betonom za obbetoniranje plastičnih cevi in zatesnitve trase ob prehodu v TP</t>
  </si>
  <si>
    <t>Dobava in montaža kabelskega jaška iz B.C. fi 0,8m, izkop v zemljišču II. do III. ktg., betoniranje dna jaška z betonom, montaža  LŽ pokrova in obbetoniranje , izdelava vseh potrebnih uvodov (6xfi110, 2xfi75) nakladanje in odvoz odvečnega materiala ter stroški začasne in končne deponije, ometavanje in finalna obdelava jaška, komplet z statičnim izračunom AB jaška in delavniško dokumentacijo,  čiščenje okolice, komplet z dobavo LŽ pokrova &gt;250kN, dimenzij 0,6 x 0,6 m.</t>
  </si>
  <si>
    <t>Dobava in montaža kabelskega jaška iz B.C. fi 1m, izkop v zemljišču II. do III. ktg., betoniranje dna jaška z betonom, montaža  LŽ pokrova in obbetoniranje , izdelava vseh potrebnih uvodov (8xfi110, 6xfi75, 2xfi50) nakladanje in odvoz odvečnega materiala ter stroški začasne in končne deponije, ometavanje in finalna obdelava jaška, komplet z statičnim izračunom AB jaška in delavniško dokumentacijo,  čiščenje okolice, komplet z dobavo LŽ pokrova &gt;250kN, dimenzij 0,6 x 0,6 m.</t>
  </si>
  <si>
    <t>Dobava kabla E-AY2Y-J 4x150+1,5mm2 in uvlečenje v cevi fi 110mm</t>
  </si>
  <si>
    <t>Dobava I.C., fi 110mm</t>
  </si>
  <si>
    <t>Priključek kabla s štirimi vodniki na NN izvod v NN razdelilnem polju obstoječe TP in v PMO, vključno z izdelavo kabelske glave za kabel 4x150mm2, kabelskimi čevlji Al 4 x 150mm2</t>
  </si>
  <si>
    <t xml:space="preserve">Razširitev-rekonstrukcija obstoječega NN polja v obstoječi TP(demontaža, dobava in montaža): </t>
  </si>
  <si>
    <t>.- odklop izvodnih kablov v NN polju TP in demontaža obstoječih "odvodnih" varovalčnih ločilnikov NV400</t>
  </si>
  <si>
    <t>.- dobava in montaža vertikalnega varovalčnega ločilnika velikosti 00(160A),3-polni,  na obstoječ zbiralčni sistem  , komplet z montažnim-pritrdilnim materialom in zaščito zbiralk</t>
  </si>
  <si>
    <t>.- priklop obstoječega izvodnega kabla v NN polju TP 4x70mm2 na NV160</t>
  </si>
  <si>
    <t>.- prestavitev izvodnega kabla v NN polju TP 4x70mm2 iz NV 400 na NV160</t>
  </si>
  <si>
    <t>.- priklop novega izvodnega kabla v NN polju TP 4x150mm2 na obstoječo NV400</t>
  </si>
  <si>
    <t>.- označevanje, drobni material</t>
  </si>
  <si>
    <t>Dobava in montaža priključno merilne omare:</t>
  </si>
  <si>
    <t>.-Priključna PVC prostostoječa merilna omarica, z merilnim poljem, dovodnim poljem, podstavkom za montažo v zemljo, ločena vrata za merilno polje in ločena vrata za dovodno polje, z ključavnico distribucijskega operaterja, min. IP43,  komplet dobava in montaža, dim (š x v x gl): 770 x (530+1000+1000) x 320mm, kot npr.: Prebilplast  tip PS 5 NT + PS 4 NT - 3 OKNA, PROSTOSTOJEČA, TRITOČKOVNO ZAPIRANJE + PODSTAVEK PS 4 NT</t>
  </si>
  <si>
    <t>.-direktni trifazni števec delovne energije, 3x230/400V, 5-85A,(glej soglasje za prikjučitev)</t>
  </si>
  <si>
    <t>.-direktni enofazni števec delovne energije, 230V, 5-85A,(glej soglasje za prikjučitev)</t>
  </si>
  <si>
    <t>.-horizontalni varovalčni ločilnik PK250, 3-polni, z možnostjo plombiranja, komplet z varovalčnimi vložki 3x50A</t>
  </si>
  <si>
    <t>.-horizontalni varovalčni ločilnik PK100, 3-polni, z možnostjo plombiranja, komplet z varovalčnimi vložki 1x20A</t>
  </si>
  <si>
    <t>.-horizontalni varovalčni ločilnik PK100, 3-polni, z možnostjo plombiranja, komplet z varovalčnimi vložki 3x100A</t>
  </si>
  <si>
    <t>.-tipka za montažo na vrata merilne omarice za napetostni nivo min. 300V in zaščito IP67</t>
  </si>
  <si>
    <t>.-prenapetostni odvodnik, razred 1, Un=320V, Iimp=12,5kA, In=25kA,1p, za TN sistem</t>
  </si>
  <si>
    <t>.glavnikasta zbiralka za prenapetostno zaščito</t>
  </si>
  <si>
    <t>.-sponke, N, PE letev</t>
  </si>
  <si>
    <t>.-drobni in vezni material</t>
  </si>
  <si>
    <t>Izdelava meritev za kabel NAYY 4x70mm2</t>
  </si>
  <si>
    <t>Izvedba priklopa na el. omrežje vključno s plačilom omrežnine ter ureditvijo vseh pogodb</t>
  </si>
  <si>
    <t xml:space="preserve">1 GRADBENA DELA - NN priključek </t>
  </si>
  <si>
    <t>2 MONTAŽNA DELA - NN priključek</t>
  </si>
  <si>
    <t>3 OSTALE STORITVE - NN priključek</t>
  </si>
  <si>
    <t>D.) STROJNE INŠTALACIJE IN STROJNA OPREMA</t>
  </si>
  <si>
    <t>D.1.) STROJNE INŠTALACIJE IN STROJNA OPREMA ČRPALIŠČA</t>
  </si>
  <si>
    <t xml:space="preserve">Dobava in montaža potopne črpalke (11 kW) za odvod meteorne vode (Q/H =40,0l/s / 11,0m). Stacionarna montaža (koleno, veriga,...). Črpalka se spusti v prečrpalni jašek oz. objekt po vodilih iz nerjavnih (AISI 304) jeklenih cevi in se samodejno sklopi s tlačnim priključkom dn 120 mm (notranji) na zaklep. Črpalka naj bo opremljena s termično zaščito motorja in senzorje za vdor vode v oljno komoro. Črpalka se dobavi z originalnimi priključnimi kabli v dolžini 20 m. Črpalke naj bodo dodatno zaščitene pred mehanskimi substancami (pesek) in soljo (braktične vode).                                                                                                                                                                                                                                                                                                                       </t>
  </si>
  <si>
    <t xml:space="preserve">Opomba:
Črpalke za meteorno vodo        </t>
  </si>
  <si>
    <t xml:space="preserve">Dobava in montaža priključnega kolena za stacionarno montažo na dno jaška DN 150 iz sive železne litine (epoksi zaščita 250µm), vključno nerjavni sidrni vijaki (AISI 316) in z vsemi deli                                                                                                                                                                                     </t>
  </si>
  <si>
    <t>Opomba:
komplet</t>
  </si>
  <si>
    <t xml:space="preserve">Dobava in montaža reducirnega tlačnega priključka DN 120/200 iz nerjavnega materiala (AISI 316), vključno z vsemi pomožnimi deli.                                                                                                                                                                                                                                                                                              </t>
  </si>
  <si>
    <t xml:space="preserve">Dobava in montaža vodilne nerjavne (AISI 316)  jeklena cevi za izvlek črpalk  (komplet z nerjavnim pritrdilnim materialom, zgornjim držalom vodil, distančniki) dolžine 7,20 m, vključno z vsemi deli                                                                                                                                                                                  </t>
  </si>
  <si>
    <t>Opomba:
2 kompleta po 2 cevi</t>
  </si>
  <si>
    <t xml:space="preserve">Dobava in montaža jeklene šivne cevi Ø 219,1 x 3 mm, izdelane iz nerjavnega materiala (AISI 316), z dodatkom za razrez, vključno fazonski komadi, kolena, loki, prirobnični priključki, slepe protiprirobnice, varilni, tesnilni, nerjavnim vijačnim mat. za montažo in vsemi deli                                                                                             </t>
  </si>
  <si>
    <t xml:space="preserve">Dobava in montaža jeklenih profilov in trakov za izdelavo podpornega in obešalnega materiala izdelanega iz nerjavnega materiala (AISI 316) cevne konzole, objemke in cevna obešala, vključno varilnim, nerjavnim  vijačnim in pomožnim materialom za montažo, ter z vsemi deli                                                                                                                  </t>
  </si>
  <si>
    <t xml:space="preserve">Dobava in montaža nerjavne verige (AISI 316) za izvlek črpalk dolžine 8,5 m, vključno s kaveljem in vsemi deli.                                                                                                                                                                                                                                                                                   </t>
  </si>
  <si>
    <t xml:space="preserve">Dobava in montaža nožastega zasuna DN 200 s korozijsko zaščito (zunanja in notranja zaščita z epoksi premazom min. 250µm), vključno s protiprirobnicami, tesnilnim, pomožnim, nerjavnim, vijačnim materialom za montažo in z vsemi deli.                                                                                                                                                                              </t>
  </si>
  <si>
    <t xml:space="preserve">Dobava in montaža nepovratne lopute DN 200, s korozijsko zaščito (zunanja in notranja zaščita z epoksi premazom min. 250µm), vključno s protiprirobnicami, tesnilnim, pomožnim, nerjavnim vijačnim materialom za montažo in z vsemi deli.                                                                                                              </t>
  </si>
  <si>
    <t xml:space="preserve">Dobava in montaža montažno demontažnega kosa MDK DN 200 s korozijsko zaščito (zunanja in notranja zaščita z epoksi premazom min. 250µm), vključno s protiprirobnicami, tesnilnim, pomožnim, nerjavnim vijačnim materialom za montažo in z vsemi deli.                                                                                                              </t>
  </si>
  <si>
    <t xml:space="preserve">Dobava in montaža FF kosa za tlačni vod DN 200, PN 16, iz nerjavnega materiala (AISI 316), dolžine L = 1,0 m vključno s protiprirobnicami, tesnilnim, pomožnim, nerjavnim vijačnim materialom za montažo in z vsemi deli.                                                                                                                                                                     </t>
  </si>
  <si>
    <t xml:space="preserve">Dobava in montaža FF kosa za tlačni vod DN 200, PN 16, iz nerjavnega materiala (AISI 316), dolžine L = 0,5 m vključno s protiprirobnicami, tesnilnim, pomožnim, nerjavnim vijačnim materialom za montažo in z vsemi deli.  </t>
  </si>
  <si>
    <t>Izvedba tesnenja prebojev dotočnih in iztočnih cevovodov skozi objekt črpališča.</t>
  </si>
  <si>
    <t xml:space="preserve"> Opomba:
3x za cevi INOX DN 200 in 1x za PP DN 299</t>
  </si>
  <si>
    <t xml:space="preserve">Izdelava in montaža združitve tlačnega voda (hlače) DN200/250,  iz nerjavnega materiala (AISI 316), vključno s tesnili, pomožnim nerjavnim vijačnim materialom za montažo in z vsemi deli.                    </t>
  </si>
  <si>
    <t>Nabava, dobava, vgradnja elektrofuzijskih  spojnih in fazonskih kosov, izdelanih v skladu z EN 12201 in DIN 8074/75, vključno z vsem spojnim, tesnilnim in pritrdilnim materialom iz neerjavnega jekla</t>
  </si>
  <si>
    <t>Opomba:
Priključek na 
PE Ø 250x22,7</t>
  </si>
  <si>
    <t>Obojka elektrovarilna DN 250 / PN16</t>
  </si>
  <si>
    <t>Končnik DN 250</t>
  </si>
  <si>
    <t>Prosta prirobnica DN 250</t>
  </si>
  <si>
    <t>Dobava in vgraditev PVC kanalske cevi DN 100 mm</t>
  </si>
  <si>
    <t>Dobava in vgraditev vodotesnega pokrova  iz duktilne litine z nosilnostjo 125 kN, kvadratnega prereza 600 x 600 mm, na zaklep in s pomagalom za odpiranje.</t>
  </si>
  <si>
    <t>Dobava in vgraditev vodotesnega pokrova iz duktilne litine z nosilnostjo 125 kN, kvadratnega prereza 1000 x 1000 mm, na zaklep in s pomagalom za odpiranje, skladno s standardom EN 124.</t>
  </si>
  <si>
    <t xml:space="preserve">Dobava in vgraditev vzpenjalne lestve dolžine do 2,0 m, z izvlečnim držalom, brez varovalne košare iz nerjavnega materiala AISI 316 z vsemi pomožnimi in pritrdilnimi elementi. </t>
  </si>
  <si>
    <t>Dobava in vgraditev vzpenjalne lestve dolžine 9,00 m, z izvlečnim držalom in varovalno košaro iz nerjavnega materiala AISI 316 z vsemi pomožnimi in pritrdilnimi elementi.</t>
  </si>
  <si>
    <t>Izdelava in vgraditev zračnika DN 150 z dežno kapo DN 400/150/150, komplet iz nerjavečega materiala ASI 316,  vklučno z vsem pomožnim in pritrdilnim materialom za montažo.</t>
  </si>
  <si>
    <t xml:space="preserve">Nabava in montaža aluminjaste ograje višine min. 200 cm, vključno z vsemi deli ter transpornimi stroški. </t>
  </si>
  <si>
    <t>(izkop za temelje, temelji globine 0,80m, aluminjasti stebrički fi 60 mm, na razdalji 3,0 m, polnila iz aluminjaste žice d = 2,8 mm; okence 50/50 mm).</t>
  </si>
  <si>
    <t>Nabava in montaža dovoznih dvokrilnih ograjnih vrat š= 4,0 m in višine min. 200 cm. Vključno z vsemi deli (izkopi za temelje, temelji globine 0,80m, aluminjasti profili in polnila iz aluminjaste žice) ter transpornimi stroški.</t>
  </si>
  <si>
    <t>Dobava in pritrditev opozorilne table (VZTOP NEZAPOSLENIM PREPOVEDAN), podloga iz aluminijaste pločevine, znak z odsevno folijo 2. vrste.</t>
  </si>
  <si>
    <t>Testni oz. poizkusni zagon črpalk s strani dobaviteljev tehnološke opreme črpališča, vključno z zapisnikom o zagonu.</t>
  </si>
  <si>
    <t>Tlačni preizkus vključno z zapisnikom.</t>
  </si>
  <si>
    <t>1.1</t>
  </si>
  <si>
    <t>1.2</t>
  </si>
  <si>
    <t>1.3</t>
  </si>
  <si>
    <t>1.4</t>
  </si>
  <si>
    <t>1.5</t>
  </si>
  <si>
    <t>1.6</t>
  </si>
  <si>
    <t>1.7</t>
  </si>
  <si>
    <t>1.8</t>
  </si>
  <si>
    <t>1.9</t>
  </si>
  <si>
    <t>1.12</t>
  </si>
  <si>
    <t>1.13</t>
  </si>
  <si>
    <t>1.14</t>
  </si>
  <si>
    <t>1.15</t>
  </si>
  <si>
    <t>1.16</t>
  </si>
  <si>
    <t>2.1</t>
  </si>
  <si>
    <t>2.2</t>
  </si>
  <si>
    <t>2.3</t>
  </si>
  <si>
    <t>2.4</t>
  </si>
  <si>
    <t>2.5</t>
  </si>
  <si>
    <t>3.1</t>
  </si>
  <si>
    <t>3.2</t>
  </si>
  <si>
    <t>3.3</t>
  </si>
  <si>
    <t>3.5</t>
  </si>
  <si>
    <t>3.6</t>
  </si>
  <si>
    <t>3.7</t>
  </si>
  <si>
    <t xml:space="preserve">1 ČRPALKE IN STROJNA OPREMA </t>
  </si>
  <si>
    <t>2 KLUČAVNIČARSKA DELA IN DELA V JEKLU</t>
  </si>
  <si>
    <t>3 OSTALA DELA</t>
  </si>
  <si>
    <t>4 TUJE STORITVE</t>
  </si>
  <si>
    <t>E.) TELEKOMUNIKACIJE</t>
  </si>
  <si>
    <t>E.1.) PRESTAVITVE KRS VODOV</t>
  </si>
  <si>
    <t>Zakoličba obstoječe trase KRS zemeljskega kabla ali KRS kabelske kanalizacije</t>
  </si>
  <si>
    <t>Izdelava 1x1 cevne kabelske kanalizacije s PE-HD cevjo, premera 125 mm. Izkop jarka, dobava peska in polaganje cevi na 10 cm sloj peska (granul. 3-7 mm), dobava betona C8/10 in zaščita cevi z betonom C8/10 do višine 10cm nad temenom cevi, dobava in polaganje opozorilnega traku, nadaljni zasip z izkopanim materialom, utrjevanje z vibracijsko ploščo (žabico) v slojih 20 do 25 cm, odvoz odvečnega materiala v deponijo in ureditev trase zemljišče 4. ktg globine 0,8m (brez dobave cevi)</t>
  </si>
  <si>
    <t>Dobava in montaža kabelskega jaška iz B.C. fi 0,8m, h=1m,  izkop v zemljišču III. do V. ktg., betoniranje dna jaška z betonom, montaža  LŽ pokrova in obbetoniranje , izdelava vseh potrebnih uvodov,  nakladanje in odvoz odvečnega materiala ter stroški začasne in končne deponije, ometavanje in finalna obdelava jaška, komplet z statičnim izračunom AB jaška in delavniško dokumentacijo,  čiščenje okolice, komplet z dobavo LŽ pokrova, 0,6x0,6m, 250kN.</t>
  </si>
  <si>
    <t>Dobava in montaža kabelskega jaška iz B.C. fi 0,6m, h=1m,  izkop v zemljišču III. do V. ktg., betoniranje dna jaška z betonom, montaža  LŽ pokrova in obbetoniranje , izdelava vseh potrebnih uvodov,  nakladanje in odvoz odvečnega materiala ter stroški začasne in končne deponije, ometavanje in finalna obdelava jaška, komplet z statičnim izračunom AB jaška in delavniško dokumentacijo,  čiščenje okolice, komplet z dobavo LŽ pokrova, 0,6x0,6m, 250kN.</t>
  </si>
  <si>
    <t>Dobava cevi PE-HD fi125</t>
  </si>
  <si>
    <t>Dobava in montaža prostostoječe KRS omarice min. dimenzij 100x80 na podstavku</t>
  </si>
  <si>
    <t>Demontaža obstoječe opreme v obstoječi KRS omarici in montaža v novo KRS omarico.</t>
  </si>
  <si>
    <t>Odstranitev obstoječe KRS omarice in odvoz na ustrezno deponijo</t>
  </si>
  <si>
    <t>Dobava kabla in polaganje kabla COAX 75Ohm,     QR 860 JCASS</t>
  </si>
  <si>
    <t>COAX RG11, 75Ohm</t>
  </si>
  <si>
    <t>Prekinitev obstoječih kablov namestitev v nove jaške in novo KRS omaro, priprava kablov za izdelavo spojk, izdelava spojk, kpl z vsem potrebnim materialom</t>
  </si>
  <si>
    <t>Izdelava začasne ureditve KRS vodov na območju gradnje v dogovoru z upravljalcem KKS vodov, kpl z deli in vsem potrebnim materialom za izdelavo začasne ureditve - predvideno</t>
  </si>
  <si>
    <t>Izdelava meritev</t>
  </si>
  <si>
    <t>REKAPITULACIJA:
I.) NADGRADNJA ODSEKA PROGE ZIDANI MOST - RIMSKE TOPLICE</t>
  </si>
  <si>
    <t>REKAPITULACIJA:
II.) NADGRADNJA ŽELEZNIŠKE POSTAJE RIMSKE TOPLICE</t>
  </si>
  <si>
    <t>REKAPITULACIJA:
III.) IZVENNIVOJSKO KRIŽANJE R3-680/1223 RIMSKE TOPLICE - JURKLOŠTER IN UREDITEV POVEZOVALNIH CEST</t>
  </si>
  <si>
    <t>III.) IZVENNIVOJSKO KRIŽANJE R3-680/1223 RIMSKE TOPLICE - JURKLOŠTER IN UREDITEV POVEZOVALNIH CEST</t>
  </si>
  <si>
    <t>Začasna ureditev prehoda preko tira z izdelavo okvirja iz lesenih pragov  z voziščem v makadamski izvedbi</t>
  </si>
  <si>
    <t>Kompletna odstranitev tira, nakladanje tirnic na vlak Silad, prage in d.t.m. na vagone, ter odvozom demontiranega materiala na razdalji do 100 km; vključno s stroški za uničenje trohnin</t>
  </si>
  <si>
    <t>Strojni izkop tirne grede, z nakladanjem na kamione in odvozom v stalno deponijo, ki jo zagotovi izvajalec</t>
  </si>
  <si>
    <t xml:space="preserve">Dobava in kompletno polaganje novega tira  60E1, na  novih betonskih pragih dolžine 2,60m s podložno gumo na spodnji strani praga, novi tirni gredi deb.  min 30 cm pod pragom, z elastično  pritrditvijo (npr. Pandrol). Kompletno z vsemi regulacijami in podbijanjem.  Ves material je nov. Trde tirnice kvalitete 350HT. Obračun po m1 tira. </t>
  </si>
  <si>
    <t>- betonski pragi s podložno gumo in nagibom naležne površine</t>
  </si>
  <si>
    <t>- pritrdilni material (kpl/prag)</t>
  </si>
  <si>
    <t>Dobava in vgraditev prehodnih tirnic 60E1/49E1 dolžine 7,20 m, trdote enakovredni trdoti obstoječe tirnice</t>
  </si>
  <si>
    <t>Smerna in višinska regulacija obstoječih kretnic zaradi faznosti z dodajanjem tolčenca</t>
  </si>
  <si>
    <t>60E1 350 HT</t>
  </si>
  <si>
    <t>49E1 trdota enakovredna obstoječi trdoti tirnic</t>
  </si>
  <si>
    <t>Dobava in izdelava oznak za os in niveleto tira (prtrditev na drog VM, …)</t>
  </si>
  <si>
    <t>Dobava, izdelava in vgraditev stalnih oznak za zavarovanje elementov krivin, vgradnja v samostojni temelj</t>
  </si>
  <si>
    <t>Dobava, izdelava in vgraditev oznak za kontrolo vzdolžnega potovanja tirnic, vgradnja v samostojni temelj</t>
  </si>
  <si>
    <t>Dobava in vgradnja mazalne naprave za tirnice v ostrejših lokih, ki oskrbujejo obe tirnici hkrati, z vsemi sestavnimi deli, vključno z izkopi, montažo  in izdelavo betonskega temelja</t>
  </si>
  <si>
    <t>Strošek merilnih voženj za zagotovitev stanja proge po opravljeni obnovi ter strošek meritev svetlega profila proge; pavšal</t>
  </si>
  <si>
    <t xml:space="preserve">Demontaža (rušenje) obstoječih utrditev prehodov, z odvozom materiala na deponijo in sicer: </t>
  </si>
  <si>
    <t>asfalt na stalno deponijo izvajalca</t>
  </si>
  <si>
    <t>Nivojska ureditev prehoda tira širine 6,00 m v gumi izvedbi v območju vozišča. Izvedba po detajlih dobavitelja in navodilih projektanta.</t>
  </si>
  <si>
    <t>A.3.) RUŠITEV OBJEKTA 1 površine 17,87 m2  v km 509+400 (desno v smeri kilometraže)</t>
  </si>
  <si>
    <t>A.5.) RUŠITEV OBJEKTA 3 površine 13,17 m2  v km 509+700 (desno v smeri kilometraže)</t>
  </si>
  <si>
    <t>A.6.) RUŠITEV OBJEKTA 4 površine 11,62 m2  v km 510+400 (desno v smeri kilometraže)</t>
  </si>
  <si>
    <t>A.7.) RUŠITEV OBJEKTA 5 površine 33,48 m2  v km 509+600 (desno v smeri kilometraže)</t>
  </si>
  <si>
    <t>A.4.) RUŠITEV OBJEKTA 2 površine 63,00 m2  v km 509+600 (levo v smeri kilometraže)</t>
  </si>
  <si>
    <t xml:space="preserve">A.8.) NADSTREŠEK NAD STOPNIŠČEM PODHODA </t>
  </si>
  <si>
    <t>Začasna ureditev prehoda preko tira širine 5,20 m z izdelavo okvirja iz lesenih pragov z voziščem v makadamski izvedbi, postavitvijo zavetišča za progovnega čuvaja in zavarovanjem prehoda (zaporno bruno, višinski profil)</t>
  </si>
  <si>
    <t>Kompletna odstranitev tira 49E1 na lesenih pragih, z nakladanjem tirnic 49E1 na vlak Silad, prage in d.t.m. na vagone ter odvozom deponiranega materiala na razdaljo do 100 km, vključno s stroški za uničenje trohnin</t>
  </si>
  <si>
    <t xml:space="preserve">z nakladanjem tirnic na vlak Silad, prage in d.t.m. na vagone ter odvozom deponiranega materiala na razdaljo do 100 km </t>
  </si>
  <si>
    <t>Kompletna odstranitev obstoječih kretnic  49E1 z nakladanjem na vagone ter odvozom materiala na razdaljo do 100 km</t>
  </si>
  <si>
    <t>navadne kretnice R 300 1:9 in 6°</t>
  </si>
  <si>
    <t>navadne kretnice R 500 1:12</t>
  </si>
  <si>
    <t>Strojni izkop tirne grede na območju izgrajenih tirov, kretnic in kretniških zvez, z nakladanjem na kamione in odvozom v stalno deponijo, ki jo zagotovi izvajalec</t>
  </si>
  <si>
    <t>Dobava in kompletno polaganje novih kretnic vključno s kretniškimi zvezami do 50,00 m, na novi tirni gredi deb. min. 30 cm pod pragom, na  betonskih pragih (npr. B70) s podložno gumo,elastično pritrditvijo (npr. Pandrol), varjenje notranjih zvarov razen sprostilnih kompletno z vsemi regulacijami in strojnim podbijanjem. Kretnice so izdelane iz tirnic  trdote  R350 HT, srce   MONOBLOK, opremljene s kotalnimi napravami, kretniškim nastavkom in odsevniki</t>
  </si>
  <si>
    <t>- varilne porcije</t>
  </si>
  <si>
    <t>Vgradnja, varjenje notranjih zvarov (6 kos), regulacije do voznoredne hitrosti</t>
  </si>
  <si>
    <t>Kretnice 60E1-300 - 1:9</t>
  </si>
  <si>
    <t>Kretnice 60E1-300 - 6°</t>
  </si>
  <si>
    <t>Dobava in kompletno polaganje novih kretnic vključno s kretniškimi zvezami do 50,00 m, na novi tirni gredi deb. min. 30 cm pod pragom, na  betonskih pragih (npr. B70) s podložno gumo,elastično pritrditvijo (npr. Pandrol), varjenje notranjih zvarov razen sprostilnih kompletno z vsemi regulacijami in strojnim podbijanjem. Kretnice so izdelane iz tirnic  trdote  R350 HT, srce   MONOBLOK, opremljene s kotalnimi napravami , kretniškim nastavkom in odsevniki</t>
  </si>
  <si>
    <t>Kretnice 60E1-500 - 1:12</t>
  </si>
  <si>
    <t>Kretnice 60E1-500 - 1:12  notranje parabolična</t>
  </si>
  <si>
    <t>Dobava in kompletno polaganje novega tira  60E1 na  novih betonskih pragih (npr. B70) s podložno gumo dolžine 2,60m, novi tirni gredi deb.  min 30 cm pod pragom, z elastično  pritrditvijo (npr. Pandrol). Kompletno z vsemi regulacijami in podbijanjem.  Ves material je nov. Trde tirnice kvalitete R350 HT.</t>
  </si>
  <si>
    <t>- betonski pragi s podložno gumo in nagibom naležne površine ter ravno naležno površino (kretniške zveze)</t>
  </si>
  <si>
    <t>Dobava in vgraditev prehodnih tirnic 60E1/49E1 dolžine 7,20 m,  trdote enakovredni trdoti obstoječe tirnice</t>
  </si>
  <si>
    <t>Aluminotermitsko varjenje vseh tirnic v tirih, kretniških zvezah in kretnicah (brez že izdelanih varov 6 kos/kret.), vključno z dobavo materiala</t>
  </si>
  <si>
    <t>60E1 R350 HT</t>
  </si>
  <si>
    <t>49E1 R350 HT</t>
  </si>
  <si>
    <t>Kretnice 60E1-300-1:9</t>
  </si>
  <si>
    <t>Kretnice 60E1-300-6°</t>
  </si>
  <si>
    <t>Betonske ločnice; dobava in vgraditev</t>
  </si>
  <si>
    <t>Dobava in vgradnja protihrupne mazalne naprave za tirnice v ostrejših lokih, ki oskrbujejo obe tirnici hkrati, s solarnim napajanjem  z vsemi sestavnimi deli, vključno z izkopi,montažo in izdelavo betonskega temelja</t>
  </si>
  <si>
    <t>Strošek merilnih voženj za zagotovitev stanja proge po opravljeni obnovi ter strošek meritev svetlega profila proge</t>
  </si>
  <si>
    <t>Kompletno polaganje novega tira  60E1 na  novih betonskih pragih (npr. B70) s podložno gumo dolžine 2,60m, novi tirni gredi deb.  min 30 cm pod pragom, z elastično  pritrditvijo (npr. Pandrol). Kompletno z vsemi regulacijami in podbijanjem. Brez materiala (upoštevan pri polaganju tira 1)</t>
  </si>
  <si>
    <t>Aluminotermitsko varjenje vseh tirnic v tirih, kretniških zvezah in kretnicah (brez že izdelanih varov 6 kos/kret.), vključno z dobavo materiala (porcije 60E1 350HT)</t>
  </si>
  <si>
    <t>C.1.1.) REGIONALNA CESTA</t>
  </si>
  <si>
    <t>C.1.2.) POVEZOVALNA CESTA</t>
  </si>
  <si>
    <t>Izboljšava temeljnih tal z gramozom (postavka vsebuje izkop, nakladanje, transport in razgrinjanje na deponiji, polipropilensko polst, zasip po plasteh z gramoznim materialom - dobava iz gramoznice)</t>
  </si>
  <si>
    <t>Izdelava posteljice iz drobljenih kamnitih zrn (0-45) v debelini 40 cm</t>
  </si>
  <si>
    <t>Izdelava nevezane nosilne plasti enakomerno zrnatega drobljenca iz kamnine (zrna 0-31) v debelini 21 do 30 cm</t>
  </si>
  <si>
    <t>S 4 1 141</t>
  </si>
  <si>
    <t>Tlakovanje jarkov z lomljencem deb. 20 cm, stiki zapolnjeni s cementno malto, na podložni plasti iz cementnega betona debeline 10 cm.</t>
  </si>
  <si>
    <t>Izdelava posteljice iz mešanih kamnitih zrn (0-45) v debelini 50 cm</t>
  </si>
  <si>
    <t>Izdelava nevezane nosilne plasti enakomerno zrnatega drobljenca iz kamnine (zrna 0-31) v debelini do 20 cm</t>
  </si>
  <si>
    <t>Izdelava posteljice iz mešanih kamnitih zrn v debelini  DO 50 cm ZRNA 0-45</t>
  </si>
  <si>
    <t>Izdelava nevezane nosilne plasti enakomerno zrnatega drobljenca iz kamnine v debelini do 20 cm  ZRNA 0-31</t>
  </si>
  <si>
    <t>B.2.1.) LOKALNA CESTA</t>
  </si>
  <si>
    <t>B.2.2.) CESTA DO SORTIRNICE</t>
  </si>
  <si>
    <t>Štirilučni glavni svetlobni signal (APB) s</t>
  </si>
  <si>
    <t>Prestavitev obstoječega trilučnega glavnega svetlobnega signala s</t>
  </si>
  <si>
    <t>nov betonskim temeljem, s signalno omarico,</t>
  </si>
  <si>
    <t xml:space="preserve">ob progi (APB signal)-samo delo, povezava na ozemljitev </t>
  </si>
  <si>
    <t>Energetski kabel NYBY 3x10 mm2</t>
  </si>
  <si>
    <t>NYBY 3x10 mm2</t>
  </si>
  <si>
    <t>Prestavitev obstoječega trilučnega glavnega svetlobnega signala (APB) s</t>
  </si>
  <si>
    <t>ob progi (APB signal)-samo delo, povezava na ozemljitev</t>
  </si>
  <si>
    <t>TD 59 EP 20x4x1,2 GM R&lt;0,6</t>
  </si>
  <si>
    <t>Dobava in izdelava kabelske spojke na progovnem kablu</t>
  </si>
  <si>
    <t>Dobava in izdelava kabelske odcepne spojke na progovnem kablu</t>
  </si>
  <si>
    <t>Dobava in montaža10parne ločitvene
 letvice LSA-PLUS 2/10 tip KRONE</t>
  </si>
  <si>
    <t>Dobava in motaža letvic LSA 2/10 VS s 
prenapetostnimi odvodniki 230V 10A/10kA
v omari v hiški ali v TK prostoru</t>
  </si>
  <si>
    <t>Dobava in montaža ločilnega kabelskega 
končnika za 40 parov (npr. Telent) in 
zaključitev progovnega TK kabla na SKS
stojalo v TK protoru na postaji</t>
  </si>
  <si>
    <t>Dobava in montaža ločilnega kabelskega 
končnika  (npr. Telent) in  zaključitev odcepnega progovnega TK kabla v omari
ali v hiški</t>
  </si>
  <si>
    <t>odcep za 20 parov</t>
  </si>
  <si>
    <t>odcep za 30 parov</t>
  </si>
  <si>
    <t>Montaža progovnega kabla od uvodnega
kabelskega jaška do delilnika v TK prostoru delo in material.</t>
  </si>
  <si>
    <t>Dobava in montaža končnega kabelskega
stojala SKS v hiško APB in TK prostor.</t>
  </si>
  <si>
    <t>Dobava in montaža 5 delnih varovalnih trakov
groba napetostna in tokovna ter fina napetostna
zaščita.</t>
  </si>
  <si>
    <t>Prestavitev obstoječe kabelske opreme iz SKS stojala
na drugo mesto v TK prostoru, delo in material
po potrebi</t>
  </si>
  <si>
    <t>Izvedba začasne prestavitve obstoječega progovnega
kabla in zaključitvene opreme na začasno stojalo v
TK prostoru, vključno z izvedbo začasnih prevezav,
delo in material.</t>
  </si>
  <si>
    <t>Merjenje ponikalnih upornosti ozemljil TK prostor</t>
  </si>
  <si>
    <t>1,03</t>
  </si>
  <si>
    <t>1,04</t>
  </si>
  <si>
    <t>1,05</t>
  </si>
  <si>
    <t>1,06</t>
  </si>
  <si>
    <t>1,07</t>
  </si>
  <si>
    <t>1,08</t>
  </si>
  <si>
    <t>1,09</t>
  </si>
  <si>
    <t>1,11</t>
  </si>
  <si>
    <t>1,12</t>
  </si>
  <si>
    <t>2,05</t>
  </si>
  <si>
    <t>2,06</t>
  </si>
  <si>
    <t>2,07</t>
  </si>
  <si>
    <t>3,03</t>
  </si>
  <si>
    <t>3,04</t>
  </si>
  <si>
    <t>3,05</t>
  </si>
  <si>
    <t>3,06</t>
  </si>
  <si>
    <t>3,07</t>
  </si>
  <si>
    <t>3,08</t>
  </si>
  <si>
    <t>3,09</t>
  </si>
  <si>
    <t>3,10</t>
  </si>
  <si>
    <t>4,01</t>
  </si>
  <si>
    <t>24</t>
  </si>
  <si>
    <t>25</t>
  </si>
  <si>
    <t>26</t>
  </si>
  <si>
    <t>27</t>
  </si>
  <si>
    <t>27a</t>
  </si>
  <si>
    <t>27b</t>
  </si>
  <si>
    <t>28</t>
  </si>
  <si>
    <t>29</t>
  </si>
  <si>
    <t>30</t>
  </si>
  <si>
    <t>31</t>
  </si>
  <si>
    <t>32</t>
  </si>
  <si>
    <t>33</t>
  </si>
  <si>
    <t>2.2 GRADBENA DELA</t>
  </si>
  <si>
    <t>2.3 KABELSKO MONTAŽNA DELA</t>
  </si>
  <si>
    <t>2.4. OSTALA - SPLOŠNA DELA</t>
  </si>
  <si>
    <t>Štirilučnega glavnega svetlobni signal 
"dobava ( novim stebrom, novim temeljem, z novim kabelskim končnikom), premontaža obstoječe opreme (signalne glave in signalne omarice s povezovalnim kablom)  in postavitev signala brez električne priključitve signalne omarice na dovodni kabel"</t>
  </si>
  <si>
    <t>Štirilučni glavni svetlobni signal na povišanem stebru"dobava ( novim stebrom, novim temeljem, novo signalno omaro, z novim kabelskim končnikom), premontaža obstoječe opreme (signalne glave in vstavka v signalni omarici s povezovalnim kablom)  in postavitev signala brez električne priključitve signalne omarice na dovodni kabel"</t>
  </si>
  <si>
    <t>Štirilučni ponavljalnik predsignaliziranja s kabelskim končnikom, signalnim kablom in betonskim temeljem, s signalno omarico brez vstavka
"dobava in postavitev signala brez električne priključitve signalne omarice na dovodni kabel"</t>
  </si>
  <si>
    <t>Svetlobni pritlikavi premikalni signal-obstoječ, dvolučni, z novim  temeljem
"postavitev signala na nov temelj brez električne priključitve signalne omarice na dovodni kabel"</t>
  </si>
  <si>
    <t>Montaža-Hidravlični kretniški pogon obstoječih za normalni hod, z novim kontrolnim drogovjem za navadno kretnico E60 - 500 - 1:12</t>
  </si>
  <si>
    <t>Montaža-Hidravlični kretniški pogon obstoječ za normalni hod, z novim kontrolnim drogovjem za navadno kretnico E60 - 300 - 1:9 (6°)</t>
  </si>
  <si>
    <t>Montaža-Kombinirani tirni magnet 1000/2000 Hz obstoječih z novim pritrdilnim materialom UIC 60 zaščitno cevjo in uvodom</t>
  </si>
  <si>
    <t>Montaža-Pomožni tirni magnet 500 Hz obstoječih z novim pritrdilnimi deli, montažnim materialom UIC 60 zaščitnim cevjo in uvodom</t>
  </si>
  <si>
    <t>Montaža-Mali kabelski delilec (500 Hz)</t>
  </si>
  <si>
    <t>Montaža obstoječe telefonske omare TO  (npr. Krone tip KOS) z vso opremo, ob progi (uvozni signal), povezava in ozemljitev</t>
  </si>
  <si>
    <t>Montaža obstoječega telefonskega stebrička  TS (npr. Krone, tip KSS) z vso opremo,  na postaji, povezava na ozemljitev</t>
  </si>
  <si>
    <t>C.8.) TP ŽP RIMSKE TOPLICE IN ELEKTRIČNI VODI</t>
  </si>
  <si>
    <t>I. TP-GRADBENI DEL</t>
  </si>
  <si>
    <t>1.1. Dobava opreme in materiala (brez montaže)</t>
  </si>
  <si>
    <t>Montažna betonska konstrukcija za TP, tip NZ 170/200 Xiria (ali podobno)  s strelovodno zaščito, BARVA FASADE se naroči po izbiri investitorja</t>
  </si>
  <si>
    <t>valjanec (nerjavno jeklo) - RH1 30x3,5mm</t>
  </si>
  <si>
    <t>križna sponka 60x60 - nerjavno jeklo - KON01 H4</t>
  </si>
  <si>
    <t>Ostali drobni material</t>
  </si>
  <si>
    <t>1.2. Gradbenomontažna dela</t>
  </si>
  <si>
    <t>Zakoličenje poligonskega objekta - transformatorska postaja (4 točke)</t>
  </si>
  <si>
    <t xml:space="preserve">kos      </t>
  </si>
  <si>
    <t>Izkop in zasip jarkov za transformatorsko postajo in ozemljitev transformatorske postaje, s potrebnim nabijanjem v plasteh po 200 mm - v zemlji III. ktg.</t>
  </si>
  <si>
    <t xml:space="preserve">m3 </t>
  </si>
  <si>
    <t>Dobava in vgradnja podlage, vključno z nasutjem in utrditvijo terena za postavitev transformatorske postaje, vštet je prevoz do 30 km - tampon</t>
  </si>
  <si>
    <t>Vgrajevanje betona, ročno razmetavanje, ravnanje podlage temeljne plošče, obbetoniranje cevi, uporaba betona C12/15</t>
  </si>
  <si>
    <t xml:space="preserve">m3       </t>
  </si>
  <si>
    <t>Dobava in polaganje betonskih elementov - betonski robniki (80 x 250 x 1000 mm)</t>
  </si>
  <si>
    <t xml:space="preserve">m </t>
  </si>
  <si>
    <t>Dobava in polaganje betonskih elementov - betonske plošče (400 x 400 mm)</t>
  </si>
  <si>
    <t>Nh</t>
  </si>
  <si>
    <t>1.3. Elektromontažna dela</t>
  </si>
  <si>
    <t>Izvedba zunanjih ozemljitev TP z dvema obročema in 4 kraki - TP NZ 170/200</t>
  </si>
  <si>
    <t>II. TP-TRANSFORMATOR</t>
  </si>
  <si>
    <t>2.1. Dobava opreme materiala (brez montaže)</t>
  </si>
  <si>
    <t>TR.7HTIM 250-21</t>
  </si>
  <si>
    <t>Gumi tesnila za transformator</t>
  </si>
  <si>
    <t>2.2. Elektromontažna dela</t>
  </si>
  <si>
    <t>Montaža transformatorja moči do 250 kVA - TP NZ 170/200</t>
  </si>
  <si>
    <t>III. OPREMA TRANSFORMATORSKE POSTAJE</t>
  </si>
  <si>
    <t>3.1. Dobava opreme in  materiala (brez montaže)</t>
  </si>
  <si>
    <t>Sistemski pokrov za kabelsko uvodnico HSI 150 (za SN univerzalni kabel in NN kable)</t>
  </si>
  <si>
    <t>OBJEMKA KAB.K26/38-70MM2</t>
  </si>
  <si>
    <t>Varovalno podnožje za SN varovalke, 24 kV</t>
  </si>
  <si>
    <t>VLOŽEK VAR. VVT-D 20/24 N</t>
  </si>
  <si>
    <t>SN odvodnik prenapetosti, tip HDA-20 MA, "Raychem"</t>
  </si>
  <si>
    <t>Polizoliran vodnik PAS 70 mm2 za tokovne loke</t>
  </si>
  <si>
    <t>Kabel čevelj, cevni, AL-CU 70-12</t>
  </si>
  <si>
    <t>Kabel, tip NA2XS(F)2Y 1x70/16 RM mm2, 20 kV</t>
  </si>
  <si>
    <t>Kabelska glava, tip POLT-24D/1XI 70-240, "Raychem"</t>
  </si>
  <si>
    <t>gar</t>
  </si>
  <si>
    <t>Kabelski adapter, tip RSSS 5227, "Raychem" (priklop na VN sponke TR)</t>
  </si>
  <si>
    <t>Ožičenje merilne omarice TP</t>
  </si>
  <si>
    <t>Števec, tip MT830-T1A32R46</t>
  </si>
  <si>
    <t>Komunikacijski modul, tip MK-F38A-3</t>
  </si>
  <si>
    <t>Koncentrator, tip P2LPC-K566-GSM/GPRS mod. RS485</t>
  </si>
  <si>
    <t>Sponke za merilno garnituro "Strojkoplast"</t>
  </si>
  <si>
    <t>Odvodnik prenapetosti, tip CV 275 K20, 6,5 kA, 275 V</t>
  </si>
  <si>
    <t>Varovalčni ločilnik VLC10 z varovalčnimi vložki CH10, 6 A (na merilnih sponkah)</t>
  </si>
  <si>
    <t>odvodniki prenapetosti - katodna zaščita - tip SAFETEC B(R) 25/275, Iskrazaščite</t>
  </si>
  <si>
    <t>Kabel, tip FG7R 1 x 240 mm2, 1 kV</t>
  </si>
  <si>
    <t>Transformatorska sponka (Pfisterer) - 331 745 002 M20 - en vodnik 35-240 mm2</t>
  </si>
  <si>
    <t>izolacijska kapa (Pfisterer) - 331 345 001</t>
  </si>
  <si>
    <t>ČEVELJ KAB. CEVNI AL-CU 240-22</t>
  </si>
  <si>
    <t>Zbiralka Cu 40 x 5 mm</t>
  </si>
  <si>
    <t>Varovalčni ločilnik VLC10 z varovalčnimi vložki CH10, 10 A (razsvetljava TP)</t>
  </si>
  <si>
    <t>tokovni transformator (MBS) - ASK 51.4_400/5_10 VA_ kl-0,5</t>
  </si>
  <si>
    <t>Varovalčni ločilnik VLC10 z varovalčnimi vložki CH10, 16 A (vtičnica)</t>
  </si>
  <si>
    <t>Vtičnica, tip ŠUKO s pokrovom, 220V</t>
  </si>
  <si>
    <t>Končno stikalo za vklop razsvetljave v TP</t>
  </si>
  <si>
    <t>Ladijska svetilka, tip FSN 900-236 s FC sijalko</t>
  </si>
  <si>
    <t>Kabel, tip NYY 4 x 1,5 mm2</t>
  </si>
  <si>
    <t>Kabel, tip NYY 3 x 2,5 mm2</t>
  </si>
  <si>
    <t>Stikalna letev, tip SL2 3-p, 400 A (185 mm), "Eti"</t>
  </si>
  <si>
    <t>Stikalna letev, tip SL00 3-p, 160 A (185 mm), "Eti"</t>
  </si>
  <si>
    <t>VLOŽEK VAR. NV  400  355A</t>
  </si>
  <si>
    <t>VLOŽEK VAR. NV  400  300A</t>
  </si>
  <si>
    <t>VLOŽEK VAR. NV 100 EC 50A</t>
  </si>
  <si>
    <t>VLOŽEK VAR. NV  100  160A_za varovanje odvodnikov prenapestosti</t>
  </si>
  <si>
    <t>Tripolni odvodnik prenapetosti, tip PROTEC B2S 37,5/320</t>
  </si>
  <si>
    <t>Vodnik, tip H07V-K, 16 mm2</t>
  </si>
  <si>
    <t>Vodnik, tip H07V-K, 70 mm2</t>
  </si>
  <si>
    <t>Zaščitna pregrada za prekritje NN zbiralk_pleksi steklo</t>
  </si>
  <si>
    <t>OMARICA AL ZA KLJUČE - CE</t>
  </si>
  <si>
    <t>Ključavnica, tip PROTEC CL 100 N-Š</t>
  </si>
  <si>
    <t>Plastična veriga, rdeče-rumena</t>
  </si>
  <si>
    <t>Opozorilna tabla "POZOR NE VKLAPLJAJ" 200 x 300 mm</t>
  </si>
  <si>
    <t>Opozorilna tabla "POZOR VISOKA NAPETOST" 200 x 150 mm</t>
  </si>
  <si>
    <t>Napisne tablice za TP (naziv, prostori TP, letnica)</t>
  </si>
  <si>
    <t>Rokavice CATU CG 30</t>
  </si>
  <si>
    <t>par</t>
  </si>
  <si>
    <t>Torbica za izolirne rokavice, 24kV</t>
  </si>
  <si>
    <t>Prozorna zaščitna očala</t>
  </si>
  <si>
    <t>Vpisna knjiga za TP</t>
  </si>
  <si>
    <t>Navodila za prvo pomoč, enočrtna vezalna shema TP, navodila za obratovanje in vzdrževanje, izvleček varnostnih pravil</t>
  </si>
  <si>
    <t>grn</t>
  </si>
  <si>
    <t>3.2. Elektromontažna dela</t>
  </si>
  <si>
    <t>Montaža 3 - polnega podnožja SN varovalk in SN odvodnikov prenapetosti, vključno z izvedbo tokovnih povezav</t>
  </si>
  <si>
    <t>Izdelava SN kabelske povezave med transformatorjem in SN priključkom TP - TP NZ 170/200</t>
  </si>
  <si>
    <t>Dobava in montaža elementov NN plošče po enočrtni shemi</t>
  </si>
  <si>
    <t>Izdelava NN povezave med transformatorjem in NN ploščo z enožilnimi kabli - TP NZ 170/200</t>
  </si>
  <si>
    <t>Montaža ozemljitev znotraj TP in povezava vseh kovinskih delov</t>
  </si>
  <si>
    <t>Namestitev rezervne opreme, opozorilnih tablic, varnostnih navodil, navodil za prvo pomoč, enočrtne sheme, tipskih ključavnic - TP NZ 170/200</t>
  </si>
  <si>
    <t>Izdelava enočrtne sheme</t>
  </si>
  <si>
    <t>Pregled TP in vstavljanje v pogon, nadzor, meritve, preklopne manipulacije</t>
  </si>
  <si>
    <t>IV. KB 20kV TP ŽP Rimske Toplice</t>
  </si>
  <si>
    <t>4.1. Dobava opreme in materiala (brez montaže)</t>
  </si>
  <si>
    <t>KABEL NA2XS(F) 2Y 1X70/16 RM 1</t>
  </si>
  <si>
    <t>GLAVA KAB.POLT-24D/1XO 70-240</t>
  </si>
  <si>
    <t>GLAVA KAB.POLT-24D/1XI 70-240</t>
  </si>
  <si>
    <t>DISTANČNIK ZA POL.KABLA V TRIKOT</t>
  </si>
  <si>
    <t>TRAK OPOZORILNI PVC</t>
  </si>
  <si>
    <t>GAL ŠČITNIK</t>
  </si>
  <si>
    <t>SMERNIK PVC GN-30/50 ELEKTRO</t>
  </si>
  <si>
    <t>TABLICA NAPISNA KB SMER</t>
  </si>
  <si>
    <t>TABLICA L1, L2, L3</t>
  </si>
  <si>
    <t>DROG BETONSKI SB 1600/12</t>
  </si>
  <si>
    <t>CEV BETONSKA FI 60_L=1M</t>
  </si>
  <si>
    <t>CEV DWP 90(75) 50/6 MAPITEL</t>
  </si>
  <si>
    <t>CEV PVC 50 FI</t>
  </si>
  <si>
    <t>KONZOLA UNI KUV 1600 Z (GDN70511)_za drog fi 310mm</t>
  </si>
  <si>
    <t>KONZOLA UNI KUV 1600 Z (GDN70511)_za drog fi 326mm</t>
  </si>
  <si>
    <t>IZOL.NKI 24N/UU 90°(IZO807056)</t>
  </si>
  <si>
    <t>SPONKA KONČNA-ZATEZ.SZ-U UNIV.</t>
  </si>
  <si>
    <t>STREME OBEŠALNO  OS 80</t>
  </si>
  <si>
    <t>IZOLATOR PKI NS EC (382005)</t>
  </si>
  <si>
    <t>SPONKA UNIMAX AL     10-95</t>
  </si>
  <si>
    <t>podporni izolator PKI NS M24</t>
  </si>
  <si>
    <t>OPORNICA Z NASTAV.PKI M24/145</t>
  </si>
  <si>
    <t>Progovni vertikalni ločilnik_LZ 24/630 S-V500 RPZ B (v skladu s tipizacijo) s pogonom</t>
  </si>
  <si>
    <t>KONZOLA ZA ODV.BD (G031153/Z)_za drog fi345mm</t>
  </si>
  <si>
    <t>ODVODNIK PRENAP. HDA-20MA-NFH</t>
  </si>
  <si>
    <t>VODNIK IZOLIRAN PAS 70 MM2</t>
  </si>
  <si>
    <t>ČEVELJ KABEL CEVNI AL 70-12</t>
  </si>
  <si>
    <t>Objemka za pritrditev korita in ozemljitvene vrvi FI 400, 427- po risbi</t>
  </si>
  <si>
    <t>Objemka za pritrditev kablov in ozemljitvene vrvi FI 366, 387- po risbi</t>
  </si>
  <si>
    <t>Vodnik Al-Fe 35/6 mm2 - izvedba ozemljitvenih povezav na drogu</t>
  </si>
  <si>
    <t>korito za zaščito KB - 3000x300x100</t>
  </si>
  <si>
    <t>SPONKA KRIŽNA 60X60</t>
  </si>
  <si>
    <t>Pocinkani valjanec 25x4 mm</t>
  </si>
  <si>
    <t>Napisna tablica z oznako progovnega ločilnika</t>
  </si>
  <si>
    <t>Napisna tablica s tekočo številko oporišča DV</t>
  </si>
  <si>
    <t>Napisna Al tablica z letnico</t>
  </si>
  <si>
    <t>Opozorilna tablica z napisom "Visoka napetost, smrtno nevarno"</t>
  </si>
  <si>
    <t>ostali droben material</t>
  </si>
  <si>
    <t>4.2. Elektromontažna dela</t>
  </si>
  <si>
    <t>Namestitev bobna s kablom na dvigalo</t>
  </si>
  <si>
    <t>Priprava stroja za razvlačenje kabla</t>
  </si>
  <si>
    <t>Polaganje enožilnega kabla 20kV v kabelski jarek, Al vodnik preseka 70mm2</t>
  </si>
  <si>
    <t xml:space="preserve">m        </t>
  </si>
  <si>
    <t>Izdelava kabelskega končnika za zunanjo montažo za enožilne kable, presek vodnika do 150mm2</t>
  </si>
  <si>
    <t xml:space="preserve">kom      </t>
  </si>
  <si>
    <t>Izdelava kabelskega končnika za notranjo montažo za enožilne kable, presek vodnika do 150mm2</t>
  </si>
  <si>
    <t>Montaža kabla na drog, presek vodnika do 70mm2 (montaža kabla po drogu z objemkami, montaža zaščite za kabel, izdelava kabelskega končnika in priklop kabla na nadzemno omrežje)</t>
  </si>
  <si>
    <t>Montaža kablov v TP</t>
  </si>
  <si>
    <t>Polaganje kabelskih distančnikov - trikot</t>
  </si>
  <si>
    <t>Oznaka trase kablovoda s smernimi stebrički EK</t>
  </si>
  <si>
    <t>Montaža napisnih in opozorilnih tablic na kabel, drog</t>
  </si>
  <si>
    <t>Visokonapetostni preizkus kabla in končnikov</t>
  </si>
  <si>
    <t>Preklopne manipulacije</t>
  </si>
  <si>
    <t>Postavitev betonskega droga tip SB1600/12 v pripravljen temelj - DV</t>
  </si>
  <si>
    <t>Montaža konzole za bet.drog tip UNI KUVxx K/Z - DV</t>
  </si>
  <si>
    <t xml:space="preserve">Montaža pragovnega ločilnika s pogonom </t>
  </si>
  <si>
    <t>Sestavljanje in montaža enojne izolatorske verige z izolatorji NKI - DV</t>
  </si>
  <si>
    <t>Montaža podpornega izolatorja PKI z opornikom OPKI na konzolo - DV</t>
  </si>
  <si>
    <t>Montaža vodnika na podporni izolator (vzmetna/vijačna sponka) - vodnik 70mm2 - DV</t>
  </si>
  <si>
    <t>Montaža konzole za odvodnike prenapetosti - DV</t>
  </si>
  <si>
    <t>Montaža odvodnika prenapetosti na konzolo ali PL z izvedbo tokovnih povezav - DV</t>
  </si>
  <si>
    <t>Montaža vodnika na podporni izolator (vzmetna/vijačna sponka) - vodnik 35mm2 - DV</t>
  </si>
  <si>
    <t>Izdelava tokovnih zvez na kotnih, razbremenilnih in odcepnih A drogovih - vodnik 35mm2 - DV</t>
  </si>
  <si>
    <t>Izdelava SN povezav: med DV priključkom in pragovnim ločilnikom, med pragovnim ločilnikom in varovalčnim podnožjem, med varovalčnim podnožjem in transformatorjem</t>
  </si>
  <si>
    <t xml:space="preserve">kpl      </t>
  </si>
  <si>
    <t>Montaža ozemljitvenega voda po drogu vključno z zaščito voda</t>
  </si>
  <si>
    <t>Polaganje pocinkanega valjanca Fe-Zn v izkopani jarek</t>
  </si>
  <si>
    <t>Izvedba ozemljitev pri odcepnem drogu</t>
  </si>
  <si>
    <t>Montaža napisnih in opozorilnih tablic na drog - DV</t>
  </si>
  <si>
    <t>4.3. Gradbenomontažna dela</t>
  </si>
  <si>
    <t>Zakoličenje dolžinskega objekta - podzemni dolžinski objekt do vključno 300m</t>
  </si>
  <si>
    <t>Izkop in zasip jarkov za kablovode in ozemljitve, jam za drogove, sidra, omarice, KB zanke in transformatorske postaje, s potrebnim nabijanjem v plasteh po 200 mm, povrnitev zemljišča v prvotno stanje, pobiranje kamenja - V zemlji III. ktg: trda zemlja (pol vezani gramoz)</t>
  </si>
  <si>
    <t>Izkop in zasip jam za omarice in kabelske zanke na obstoječih kablih, križanja komunalnih vodov, s potrebnim nabijanjem v plasteh po 200mm, strojno in ročno, povrnitev zemljišča v prvotno stanje, pobiranje kamenja - V zemlji III. ktg: trda zemlja (pol vezani gramoz)</t>
  </si>
  <si>
    <t>Podboj cestišča - Z uvlečenjem debelostenske cevi PEHD fi 160 mm (cev se obračuna po storitvi 4666)</t>
  </si>
  <si>
    <t>Dobava in polaganje debelostenske cevi PEHD, vključno z dobavo in vgradnjo materiala (cevi, distančniki, spojke)-križanja drugih vodov - Cev fi 160/9,5 mm</t>
  </si>
  <si>
    <t>Dobava in vgradnja podlage, vštet je prevoz do 30 km - Mivka</t>
  </si>
  <si>
    <t>Polaganje cevi za optiko F 2 x 50 mm, vključno z dobavo materiala</t>
  </si>
  <si>
    <t>Polaganje opozorilnega traka</t>
  </si>
  <si>
    <t>Zaščita kabla s plastičnim profilom GAL 120 / 800 mm in 150 / 1000 mm  vožnja , prenos in polaganje</t>
  </si>
  <si>
    <t>Postavitev smernih stebričkov</t>
  </si>
  <si>
    <t>Izdelava temelja - Za zatezni betonski drog z odprtino fi 600 mm in z obbetoniranjem, vključno z dobavo materiala</t>
  </si>
  <si>
    <t>Nadzor upravljalcev komunalnih vodov</t>
  </si>
  <si>
    <t>V. Nizkonapetostni izvodi</t>
  </si>
  <si>
    <t>5.1. Dobava opreme in materiala</t>
  </si>
  <si>
    <t>KABEL N2XY-J 4X150 SM+1,5 1kV</t>
  </si>
  <si>
    <t>KABEL NA2XY-J 4X70 SM+1,5 1kV</t>
  </si>
  <si>
    <t>Kabel čevelj GN. AL 70-12</t>
  </si>
  <si>
    <t>Kabel čevelj GN. AL 35-12-21</t>
  </si>
  <si>
    <t>GLAVA KAB.NN 35-70 mm2 LVTUA</t>
  </si>
  <si>
    <t>GLAVA KAB.NN 95-150 mm2 LVTUA</t>
  </si>
  <si>
    <t>ČEVELJ KAB. CEVNI AL-CU 70-12</t>
  </si>
  <si>
    <t>ČEVELJ KABEL GN. CU 150-16</t>
  </si>
  <si>
    <t>5.2. Gradbenomontažna dela</t>
  </si>
  <si>
    <t>5.3. Elektromontažna dela</t>
  </si>
  <si>
    <t>Polaganje kabla 1kV v kabelski jarek, Al vodnik presek do 35 mm2</t>
  </si>
  <si>
    <t>Polaganje  kabla 1kV v kabelski jarek, Cu vodnik presek do 150mm2</t>
  </si>
  <si>
    <t>Uvod NN kabla v TP, NN omarico, preseka vodnika Al-35 mm2</t>
  </si>
  <si>
    <t>Izdelava kabelskega končnika, montaža kabel čevljev in priklop, presek vodnika 35 mm2</t>
  </si>
  <si>
    <t xml:space="preserve">gar </t>
  </si>
  <si>
    <t>Uvod NN kabla v TP, NN omarico, preseka vodnika Cu-150 mm2</t>
  </si>
  <si>
    <t>Izdelava kabelskega končnika, montaža kabel čevljev in priklop na priključno mesto, presek vodnika 150mm2</t>
  </si>
  <si>
    <t xml:space="preserve">gar      </t>
  </si>
  <si>
    <t>VI. STROŠKI NADZORA, KOORDINACIJ</t>
  </si>
  <si>
    <t>7.1. Stroški nadzora, koordinacij</t>
  </si>
  <si>
    <t>Opomba:
Pri seznamih materiala so nekateri proizvajalci opreme navedeni informativno, kot primer katera oprema ustreza. Ne glede na to, je možno vgraditi in uporabiti ekvivalentno opremo drugih proizvajalcev.</t>
  </si>
  <si>
    <t>A.2.) RUŠITEV OBJEKTA</t>
  </si>
  <si>
    <t>Izdelava načrta rušitve objekta (PZI) (5 tiskanih izvodov in 1 izvod v elektronski obliki).</t>
  </si>
  <si>
    <t>Izdelava načrta rušitve objekta (PGD) (5 tiskanih izvodov in 1 izvod v elektronski obliki).</t>
  </si>
  <si>
    <t>Izvedba rušitve objekta na parceli št. 984/7 k.o. Plazovje.</t>
  </si>
  <si>
    <t>Opomba: Objekta se nahajata na parceli št. 984/7 k.o. Plazovje. Stanovanjski objekt je zgrajen v dveh etažah, neto površine ene etaže je cca. 80 m2. Pomožni stanovanjski objekt (hlev) pa je neto površine cca. 50 m2.</t>
  </si>
  <si>
    <t>Drobni material</t>
  </si>
  <si>
    <t>Drobni material.</t>
  </si>
  <si>
    <t>Stroški nadzora.</t>
  </si>
  <si>
    <t>Opomba:
Porušitev zgornjega dela obst. kamnite zložbe!_x000D_</t>
  </si>
  <si>
    <t>Opomba:
Vključno z nakladanjem in odvozom na trajno deponijo. _x000D_</t>
  </si>
  <si>
    <t>Tehnični nadzor Elektro Celje</t>
  </si>
  <si>
    <t>Šolanje bodočega upravljavca.</t>
  </si>
  <si>
    <t>Tehnični nadzor s strani KRS upravljalca kabla (Elstik d.o.o.)</t>
  </si>
  <si>
    <t>Tehnični nadzor s strani upravljavca ceste.</t>
  </si>
  <si>
    <t>1x MULTIFUNKCIJSKO napravo (barvni laserski printer, fax, scan, fotokopirec) z avtomatičnim odvzemom do A3, samodejni obojestranski podajalnik dokumentov.</t>
  </si>
  <si>
    <t>d)</t>
  </si>
  <si>
    <t>1x projektor, platno in stojalo za platno</t>
  </si>
  <si>
    <t>e)</t>
  </si>
  <si>
    <t>1x zunanje mrežno ohišje (NAS) s prostorom za dva SATA3 trda diska, vključno z dvema SATA3 trdima diskoma, vsak velikosti 4TB (primerna za NAS).</t>
  </si>
  <si>
    <t>Opomba:</t>
  </si>
  <si>
    <t>Opomba:
- Zid dolžine 206m bo potreben za izvedbo deviacije proge. Izven tega projekta bo ob progi potrebno izvesti še novo cesto, zaradi česar bo potrebno zid ob progi podaljšati za 43m. Popis del je pripravljen za celoten zid dolžine cca. 249m.</t>
  </si>
  <si>
    <t>Opomba:
- Obstoječi zid dolžine cca. 43,7m bo potrebno sanirati s sanacijami TIP 2B (deloma porušen zid se na novo pozida in ojači) in 7.</t>
  </si>
  <si>
    <t>Opomba:
- Obstoječi zid dolžine ca30 + 45m bo potrebno sanirati s sanacijami TIP 1, 2A, 2B (del zidu se na novo pozida) in 7. Ocena stroška je pripravljena za vsak tip sanacije ločeno, skupne postavke, ki se nanašajo na zid v celoti pa so svoja zaključena enota.</t>
  </si>
  <si>
    <t>34</t>
  </si>
  <si>
    <t>35</t>
  </si>
  <si>
    <t>Demontaža obstoječih kablov, navijanje na bobne in preverba kabelskih tras - ponovno polaganje po novi kabelski trasi (ocena - pred izvedbo preveriti/izmeriti dejanske količine)</t>
  </si>
  <si>
    <t xml:space="preserve">NYY-O   2X25 mm2 </t>
  </si>
  <si>
    <t xml:space="preserve">NAYY-O   4X16 mm2 </t>
  </si>
  <si>
    <t xml:space="preserve">NYY-O   12X2,5 mm2 </t>
  </si>
  <si>
    <t xml:space="preserve">NYY-O   7X1,5 mm2 </t>
  </si>
  <si>
    <t>Dobava, polaganje novih NN napajalnih, krmilnih in signalnih kablov ter polaganje in podaljševanje obstoječih v že izdelano oz. novo kabelsko kanalizacijo ter izvedba kabelskih priključkov (ocena - pred izvedbo preveriti/izmeriti dejanske količine)</t>
  </si>
  <si>
    <t>NYY-O   2X6 mm2</t>
  </si>
  <si>
    <t>NYY-O   2X4 mm2</t>
  </si>
  <si>
    <t>NYY-O   7X2,5 mm2</t>
  </si>
  <si>
    <t>NYY-O   7X1,5 mm2</t>
  </si>
  <si>
    <t>NYY-O   10X1,5 mm2</t>
  </si>
  <si>
    <t>OLFLEX 100   10X1,5 mm2</t>
  </si>
  <si>
    <t>Dobava in montaža nove razvodne omarice RO1,RO3, tip A za dve stikali, kompletno opremljena</t>
  </si>
  <si>
    <t>Dobava in montaža nove razvodne omarice RO2,RO4,RO41,RO42, tip B za eno stikalo, kompletno opremljena</t>
  </si>
  <si>
    <t>Izvajalec mora naročniku zagotoviti v uporabo dva (2) nerabljena osebna avtomobila srednjega razreda, nabavna tržna vrednost novega avtomobila cca 20.000 EUR, po dogovoru z naročnikom. Izvajalec je dolžan skrbeti za tehnično brezhibnost in registracijo vozil v času izvajanja omenjenega projekta vključno s kritjem vseh stroškov uporabe avtomobila za cca 40.000 km/leto.</t>
  </si>
  <si>
    <t>Izkop grede in materiala III.ktg z odvozom v začasno in stalno deponijo</t>
  </si>
  <si>
    <t xml:space="preserve">Izkop materiala III-IV.ktg z odvozom v začasno in stalno deponijo </t>
  </si>
  <si>
    <t>Izkop v materialu III. kat. za odvodne jarke, drenaže in bankine z nakladanjem na kamione in odvozom v deponijo</t>
  </si>
  <si>
    <t>Tamponski sloj (40-70 cm); dobava s prevozom, vgrajevanje, planiranje, razgrinjanje in utrditev materiala do predpisane zbitosti; material drobljenec debeline 0-31 mm.</t>
  </si>
  <si>
    <t>Stroški za preusmeritev vode, začasna izvedba vodotoka s potrebnimi zemeljskimi deli, vzdrževanje in ukinitev po zaključku del, vključno s črpanjem vode</t>
  </si>
  <si>
    <t>Izkop materiala III-IV.ktg z odvozom v začasno in stalno deponijo</t>
  </si>
  <si>
    <t>montažne gumijaste plošče na deponijo upravljavca</t>
  </si>
  <si>
    <t>Površinski izkop na cestišču glob. do 20 cm z odvozom materiala v začasno in stalno deponijo</t>
  </si>
  <si>
    <t>Izkop v materialu III.-IV. ktg. za odprte, drenažne in ponikovalne jarke z odvozom v začasno in stalno deponijo</t>
  </si>
  <si>
    <t xml:space="preserve">Rušenje asfalta v deb. 5-10 cm, odvoz v začasno in stalno deponijo </t>
  </si>
  <si>
    <t>Izkop materiala zaradi poglobitve ceste na levi strani proge (vključno z deponiranjem)</t>
  </si>
  <si>
    <t>Detajlni posnetek tlorisnih mer in višin obstoječih kamnitih zidov, ki bodo sanirani, zaradi detajlne prilagoditve IZN</t>
  </si>
  <si>
    <t>Statična preveritev premostitvenega objekta na obtežno shemo težkega tovora SW/2</t>
  </si>
  <si>
    <t>z nakladanjem tirnic na vlak Silad, prage in d.t.m. na vagone ter odvozom deponiranega materiala v stalno deponijo na deponijo upravljavca do 100 km</t>
  </si>
  <si>
    <t xml:space="preserve">Izkop grede in materiala III.ktg z odvozom v stalno deponijo </t>
  </si>
  <si>
    <t>Izkop materiala III-IV.ktg z odvozom v stalno deponijo</t>
  </si>
  <si>
    <t>Površinski izkop materiala do globine, z odvozom v stalno deponijo</t>
  </si>
  <si>
    <t>Doplačilo zaradi težavnih razmer za izvedbo izkopa in zaradi oviranja povzročenega z vodnim dotokom, 10 l/s do 20 l/s, vključno s črpanjem podtalnice</t>
  </si>
  <si>
    <t>Izdelava brizganega cementnega betona C20/25 prerez 0,11 do 0,20m3/m2 skupaj z armaturo za začasno varovanje izkopa</t>
  </si>
  <si>
    <t>Izdelava vrtine v mehki kamnini - ali zemljini premera 45mm po ca 6m/kos za sidran torkret, 1 sidro na 4m2</t>
  </si>
  <si>
    <t>Dobava in vgraditev SN sider nosilnosti 250kN ali rebrastih palic fi 28, dolžine 6m</t>
  </si>
  <si>
    <t>Enako kot postavka 1, toda nadometne izvedbe</t>
  </si>
  <si>
    <t>Podometna razvodnica za izenačevanje potenciala, komplet z vgrajenimi priključnimi sponkami</t>
  </si>
  <si>
    <t>Dobava in vgradnja podlage, vštet je prevoz - Tampon</t>
  </si>
  <si>
    <t>Popravilo asfalta</t>
  </si>
  <si>
    <t>Zakoličenje drugih obstoječih podzemnih komunalnih vodov (kanalizacija, voda, elektrika, javna razsvetljava , CATV, plin, ...) in sodelovanje nadzornih organov lastnikov vodov pri izvajanju del</t>
  </si>
  <si>
    <t>Začasno sidranje droga na sosednji drog z dvema jeklenima vrvema preseka 70mm2</t>
  </si>
  <si>
    <t>2.1.6</t>
  </si>
  <si>
    <t>Opomba:
Porušitev obstoječega spodnjega ustroja v debelini 40cm._x000D_
Na območju kesona so količine zajete v načrtu podvoza s kesonom._x000D_</t>
  </si>
  <si>
    <t>Opomba:
Cena vključuje izkop, opaž, armaturo, beton C25/30 PV II._x000D_</t>
  </si>
  <si>
    <t>Opomba:
Porušitev obstoječega spodnjega ustroja v debelini 40cm._x000D_</t>
  </si>
  <si>
    <t xml:space="preserve">Opomba:
Cena vključuje izkop, opaž, armaturo, beton C25/30 PV II._x000D_
Gre za podaljšanje zidu med železniško progo in povezovalno cesto v dolžini 27m._x000D_
</t>
  </si>
  <si>
    <t>Široki izkop vezljive zemljine - 3. kategorije - (zajeti vso manipulacijo ter deponiranje)</t>
  </si>
  <si>
    <t>Široki izkop vezljive zemljine - 3. kategorije - strojno z nakladanjem in deponiranjem</t>
  </si>
  <si>
    <t>Projektantski in geotehnični nadzor.
(Opomba: Obračun projektantskega in geotehničnega nadzora se bo izvedel po dokazljivih dejansko opravljenih urah in stroških na podlagi računa izvajalca projektantskega in geotehničnega nadzora po predhodni odobritvi s strani Naročnika oz. Inženirja)</t>
  </si>
  <si>
    <t>Zaščita položenih PE, PVC ali alkaten cevi z obbetoniranjem z C12/15, na območju dovozov na gradbišče - vse</t>
  </si>
  <si>
    <t>Zaščita obstoječih zemeljskih kablov ali cevi s položitvijo desk ("plohov") na teren nad  kablom oziroma nad cevmi, na območju dovozov na gradbišče, kasnejša odstranitev desk in ureditev okolice - vse</t>
  </si>
  <si>
    <t>NABAVA, DOSTAVA, SADITEV DREVESNIH VRST IN OSKRBA ZA OBDOBJE ENEGA LETA</t>
  </si>
  <si>
    <t>SADITEV DREVESNIH SADIK IN PREDPRIPRAVO NA SADILNIH OBMOČIJ (ZAKOLIČBA AREALOV, IZKOP SADILNIH JAM, NASUTJE SUBSTRATA, VEZANJEM NA OPORNE KOLIČKE IN ZALIVANJEM)</t>
  </si>
  <si>
    <t>NABAVA, DOSTAVA, SADITEV GRMOVNIH VRST IN OSKRBA ZA OBDOBJE ENEGA LETA</t>
  </si>
  <si>
    <t>SADITEV GRMOVNIH SADIK IN PREDPRIPRAVO NA SADILNIH OBMOČIJ (ZAKOLIČBA AREALOV, IZKOP SADILNIH JAM, NASUTJE SUBSTRATA IN ZALIVANJEM)</t>
  </si>
  <si>
    <t>H.) SPLOŠNO</t>
  </si>
  <si>
    <t>F.) SPLOŠNO</t>
  </si>
  <si>
    <t>SKUPNA REKAPITULACIJA:
I.) NADGRADNJA ODSEKA PROGE ZIDANI MOST - RIMSKE TOPLICE,
II.) NADGRADNJA ŽELEZNIŠKE POSTAJE RIMSKE TOPLICE,
III.) IZVENNIVOJSKO KRIŽANJE R3-680/1223 RIMSKE TOPLICE - JURKLOŠTER IN UREDITEV POVEZOVALNIH CEST in</t>
  </si>
  <si>
    <t>E.12.) OPORNI ZID OZ1-17 (od 505+977 do km 506+200)</t>
  </si>
  <si>
    <t>E.18.) OPORNI ZID PZ1-2 (od 504+650 do km 504+704)</t>
  </si>
  <si>
    <t>Izkop materiala V. kategorije (z uporabo pnevmatskega kladiva) z odvozom v začasno in stalno deponijo</t>
  </si>
  <si>
    <t>Izdelava zagatne stene vidne viš.ca 1,0 m za zaščito tirne grede na sosednjem voznem tiru pred osipanjem pri izkopu planuma za vgradnjo tamponskega sloja na zaprtem tiru ter kasnejša odstranitev – z vrtanjem v območju trde podlage. Postavka vsebuje vse potrebne transporte, premike, material in vgradnjo.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</si>
</sst>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quot;€&quot;* #,##0.00_);_(&quot;€&quot;* \(#,##0.00\);_(&quot;€&quot;* &quot;-&quot;??_);_(@_)"/>
    <numFmt numFmtId="165" formatCode="_(* #,##0.00_);_(* \(#,##0.00\);_(* &quot;-&quot;??_);_(@_)"/>
    <numFmt numFmtId="166" formatCode="_-* #,##0.00\ _S_I_T_-;\-* #,##0.00\ _S_I_T_-;_-* &quot;-&quot;??\ _S_I_T_-;_-@_-"/>
    <numFmt numFmtId="167" formatCode="_ * #,##0.00_-\ &quot;SIT&quot;_ ;_ * #,##0.00\-\ &quot;SIT&quot;_ ;_ * &quot;-&quot;??_-\ &quot;SIT&quot;_ ;_ @_ "/>
    <numFmt numFmtId="168" formatCode="#,##0.00_);\(#,##0.00\)"/>
    <numFmt numFmtId="169" formatCode="#,##0.00\ &quot;€&quot;"/>
    <numFmt numFmtId="170" formatCode="0.00000000"/>
  </numFmts>
  <fonts count="36">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0"/>
      <name val="Arial"/>
      <family val="2"/>
      <charset val="238"/>
    </font>
    <font>
      <b/>
      <sz val="10"/>
      <name val="Arial"/>
      <family val="2"/>
      <charset val="238"/>
    </font>
    <font>
      <sz val="10"/>
      <name val="Arial"/>
      <family val="2"/>
    </font>
    <font>
      <sz val="8"/>
      <name val="Arial"/>
      <family val="2"/>
      <charset val="238"/>
    </font>
    <font>
      <b/>
      <sz val="8"/>
      <name val="Arial"/>
      <family val="2"/>
      <charset val="238"/>
    </font>
    <font>
      <sz val="10"/>
      <name val="Arial"/>
      <family val="2"/>
      <charset val="238"/>
    </font>
    <font>
      <sz val="10"/>
      <name val="SL Dutch"/>
      <charset val="238"/>
    </font>
    <font>
      <sz val="8"/>
      <color rgb="FFFF0000"/>
      <name val="Arial"/>
      <family val="2"/>
      <charset val="238"/>
    </font>
    <font>
      <sz val="11"/>
      <name val="Times New Roman CE"/>
      <charset val="238"/>
    </font>
    <font>
      <sz val="12"/>
      <name val="Courier"/>
      <family val="1"/>
      <charset val="238"/>
    </font>
    <font>
      <sz val="10"/>
      <name val="Times New Roman CE"/>
      <charset val="238"/>
    </font>
    <font>
      <sz val="10"/>
      <name val="MS Sans Serif"/>
      <family val="2"/>
      <charset val="238"/>
    </font>
    <font>
      <b/>
      <sz val="8"/>
      <color rgb="FFFF0000"/>
      <name val="Arial"/>
      <family val="2"/>
      <charset val="238"/>
    </font>
    <font>
      <sz val="18"/>
      <name val="Courier"/>
      <family val="1"/>
      <charset val="238"/>
    </font>
    <font>
      <sz val="10"/>
      <color rgb="FFFF0000"/>
      <name val="Arial"/>
      <family val="2"/>
      <charset val="238"/>
    </font>
    <font>
      <b/>
      <sz val="10"/>
      <color rgb="FFFF0000"/>
      <name val="Arial"/>
      <family val="2"/>
      <charset val="238"/>
    </font>
    <font>
      <u/>
      <sz val="10"/>
      <color theme="10"/>
      <name val="Arial"/>
      <family val="2"/>
      <charset val="238"/>
    </font>
    <font>
      <b/>
      <sz val="12"/>
      <name val="Arial"/>
      <family val="2"/>
      <charset val="238"/>
    </font>
    <font>
      <u/>
      <sz val="10"/>
      <name val="Arial"/>
      <family val="2"/>
      <charset val="238"/>
    </font>
    <font>
      <b/>
      <sz val="11"/>
      <name val="Calibri"/>
      <family val="2"/>
      <charset val="238"/>
      <scheme val="minor"/>
    </font>
    <font>
      <sz val="11"/>
      <name val="Calibri"/>
      <family val="2"/>
      <charset val="238"/>
    </font>
  </fonts>
  <fills count="11">
    <fill>
      <patternFill patternType="none"/>
    </fill>
    <fill>
      <patternFill patternType="gray125"/>
    </fill>
    <fill>
      <patternFill patternType="solid">
        <fgColor indexed="43"/>
        <bgColor indexed="64"/>
      </patternFill>
    </fill>
    <fill>
      <patternFill patternType="solid">
        <fgColor rgb="FFFFFF0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indexed="50"/>
        <bgColor indexed="64"/>
      </patternFill>
    </fill>
    <fill>
      <patternFill patternType="solid">
        <fgColor indexed="13"/>
        <bgColor indexed="64"/>
      </patternFill>
    </fill>
    <fill>
      <patternFill patternType="solid">
        <fgColor rgb="FFFFBDBD"/>
        <bgColor indexed="64"/>
      </patternFill>
    </fill>
    <fill>
      <patternFill patternType="solid">
        <fgColor theme="0" tint="-0.249977111117893"/>
        <bgColor indexed="64"/>
      </patternFill>
    </fill>
    <fill>
      <patternFill patternType="solid">
        <fgColor theme="9" tint="0.399975585192419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s>
  <cellStyleXfs count="82">
    <xf numFmtId="0" fontId="0" fillId="0" borderId="0"/>
    <xf numFmtId="166" fontId="15" fillId="0" borderId="0" applyFont="0" applyFill="0" applyBorder="0" applyAlignment="0" applyProtection="0"/>
    <xf numFmtId="0" fontId="15" fillId="0" borderId="0"/>
    <xf numFmtId="0" fontId="15" fillId="0" borderId="0"/>
    <xf numFmtId="0" fontId="14" fillId="0" borderId="0"/>
    <xf numFmtId="0" fontId="15" fillId="0" borderId="0"/>
    <xf numFmtId="0" fontId="15" fillId="0" borderId="0"/>
    <xf numFmtId="166" fontId="15"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7" fillId="0" borderId="0"/>
    <xf numFmtId="0" fontId="14" fillId="0" borderId="0"/>
    <xf numFmtId="165" fontId="14" fillId="0" borderId="0" applyFont="0" applyFill="0" applyBorder="0" applyAlignment="0" applyProtection="0"/>
    <xf numFmtId="0" fontId="14" fillId="0" borderId="0"/>
    <xf numFmtId="0" fontId="13" fillId="0" borderId="0"/>
    <xf numFmtId="0" fontId="12" fillId="0" borderId="0"/>
    <xf numFmtId="0" fontId="11" fillId="0" borderId="0"/>
    <xf numFmtId="0" fontId="14" fillId="0" borderId="0"/>
    <xf numFmtId="0" fontId="20" fillId="0" borderId="0"/>
    <xf numFmtId="0" fontId="10" fillId="0" borderId="0"/>
    <xf numFmtId="0" fontId="9" fillId="0" borderId="0"/>
    <xf numFmtId="0" fontId="21" fillId="0" borderId="0"/>
    <xf numFmtId="9" fontId="21" fillId="0" borderId="0" applyFont="0" applyFill="0" applyBorder="0" applyAlignment="0" applyProtection="0"/>
    <xf numFmtId="167" fontId="21" fillId="0" borderId="0" applyFont="0" applyFill="0" applyBorder="0" applyAlignment="0" applyProtection="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5" fillId="0" borderId="0"/>
    <xf numFmtId="0" fontId="26" fillId="0" borderId="0"/>
    <xf numFmtId="0" fontId="14" fillId="0" borderId="0"/>
    <xf numFmtId="165" fontId="8" fillId="0" borderId="0" applyFont="0" applyFill="0" applyBorder="0" applyAlignment="0" applyProtection="0"/>
    <xf numFmtId="0" fontId="14" fillId="0" borderId="0"/>
    <xf numFmtId="0" fontId="8" fillId="0" borderId="0"/>
    <xf numFmtId="164" fontId="8" fillId="0" borderId="0" applyFont="0" applyFill="0" applyBorder="0" applyAlignment="0" applyProtection="0"/>
    <xf numFmtId="168" fontId="24" fillId="0" borderId="0"/>
    <xf numFmtId="168" fontId="24" fillId="0" borderId="0"/>
    <xf numFmtId="168" fontId="24" fillId="0" borderId="0"/>
    <xf numFmtId="39" fontId="28" fillId="0" borderId="0"/>
    <xf numFmtId="0" fontId="7" fillId="0" borderId="0"/>
    <xf numFmtId="0" fontId="6" fillId="0" borderId="0"/>
    <xf numFmtId="0" fontId="14" fillId="0" borderId="0"/>
    <xf numFmtId="0" fontId="5" fillId="0" borderId="0"/>
    <xf numFmtId="0" fontId="5" fillId="0" borderId="0"/>
    <xf numFmtId="0" fontId="4" fillId="0" borderId="0"/>
    <xf numFmtId="0" fontId="3" fillId="0" borderId="0"/>
    <xf numFmtId="0" fontId="31" fillId="0" borderId="0" applyNumberFormat="0" applyFill="0" applyBorder="0" applyAlignment="0" applyProtection="0"/>
    <xf numFmtId="0" fontId="2" fillId="0" borderId="0"/>
    <xf numFmtId="0" fontId="1" fillId="0" borderId="0"/>
  </cellStyleXfs>
  <cellXfs count="484">
    <xf numFmtId="0" fontId="0" fillId="0" borderId="0" xfId="0"/>
    <xf numFmtId="0" fontId="18" fillId="0" borderId="0" xfId="0" applyNumberFormat="1" applyFont="1" applyFill="1" applyBorder="1" applyAlignment="1" applyProtection="1">
      <alignment horizontal="center" vertical="top"/>
    </xf>
    <xf numFmtId="169" fontId="14" fillId="0" borderId="0" xfId="0" applyNumberFormat="1" applyFont="1" applyAlignment="1" applyProtection="1">
      <alignment horizontal="right" vertical="top"/>
    </xf>
    <xf numFmtId="0" fontId="14" fillId="0" borderId="0" xfId="0" applyNumberFormat="1" applyFont="1" applyAlignment="1" applyProtection="1">
      <alignment horizontal="left" vertical="top" wrapText="1"/>
    </xf>
    <xf numFmtId="0" fontId="0" fillId="0" borderId="0" xfId="0" applyProtection="1"/>
    <xf numFmtId="0" fontId="18" fillId="0" borderId="0" xfId="77" applyFont="1" applyAlignment="1" applyProtection="1">
      <alignment horizontal="center" vertical="top"/>
    </xf>
    <xf numFmtId="49" fontId="18" fillId="0" borderId="0" xfId="77" applyNumberFormat="1" applyFont="1" applyAlignment="1" applyProtection="1">
      <alignment horizontal="right" vertical="top"/>
    </xf>
    <xf numFmtId="4" fontId="18" fillId="0" borderId="0" xfId="77" applyNumberFormat="1" applyFont="1" applyAlignment="1" applyProtection="1">
      <alignment horizontal="center" vertical="top"/>
    </xf>
    <xf numFmtId="169" fontId="18" fillId="0" borderId="0" xfId="77" applyNumberFormat="1" applyFont="1" applyAlignment="1" applyProtection="1">
      <alignment horizontal="right" vertical="top"/>
    </xf>
    <xf numFmtId="0" fontId="4" fillId="0" borderId="0" xfId="77" applyNumberFormat="1" applyProtection="1"/>
    <xf numFmtId="0" fontId="18" fillId="0" borderId="0" xfId="77" applyFont="1" applyAlignment="1" applyProtection="1">
      <alignment horizontal="left" vertical="top" wrapText="1"/>
    </xf>
    <xf numFmtId="49" fontId="18" fillId="2" borderId="2" xfId="77" applyNumberFormat="1" applyFont="1" applyFill="1" applyBorder="1" applyAlignment="1" applyProtection="1">
      <alignment horizontal="center" vertical="top" wrapText="1"/>
    </xf>
    <xf numFmtId="49" fontId="18" fillId="6" borderId="1" xfId="77" applyNumberFormat="1" applyFont="1" applyFill="1" applyBorder="1" applyAlignment="1" applyProtection="1">
      <alignment horizontal="center" vertical="top" wrapText="1"/>
    </xf>
    <xf numFmtId="49" fontId="18" fillId="6" borderId="1" xfId="77" applyNumberFormat="1" applyFont="1" applyFill="1" applyBorder="1" applyAlignment="1" applyProtection="1">
      <alignment horizontal="right" vertical="top" wrapText="1"/>
    </xf>
    <xf numFmtId="4" fontId="18" fillId="6" borderId="1" xfId="77" applyNumberFormat="1" applyFont="1" applyFill="1" applyBorder="1" applyAlignment="1" applyProtection="1">
      <alignment horizontal="center" vertical="top" wrapText="1"/>
    </xf>
    <xf numFmtId="169" fontId="19" fillId="6" borderId="1" xfId="77" applyNumberFormat="1" applyFont="1" applyFill="1" applyBorder="1" applyAlignment="1" applyProtection="1">
      <alignment horizontal="right" vertical="top" wrapText="1"/>
    </xf>
    <xf numFmtId="0" fontId="18" fillId="3" borderId="1" xfId="77" applyNumberFormat="1" applyFont="1" applyFill="1" applyBorder="1" applyAlignment="1" applyProtection="1">
      <alignment horizontal="center" vertical="top"/>
    </xf>
    <xf numFmtId="0" fontId="18" fillId="3" borderId="1" xfId="77" applyFont="1" applyFill="1" applyBorder="1" applyAlignment="1" applyProtection="1">
      <alignment horizontal="center" vertical="top"/>
    </xf>
    <xf numFmtId="49" fontId="18" fillId="3" borderId="1" xfId="77" applyNumberFormat="1" applyFont="1" applyFill="1" applyBorder="1" applyAlignment="1" applyProtection="1">
      <alignment horizontal="right" vertical="top"/>
    </xf>
    <xf numFmtId="0" fontId="19" fillId="7" borderId="1" xfId="10" applyFont="1" applyFill="1" applyBorder="1" applyAlignment="1" applyProtection="1">
      <alignment horizontal="left" vertical="top" wrapText="1"/>
    </xf>
    <xf numFmtId="4" fontId="18" fillId="3" borderId="1" xfId="77" applyNumberFormat="1" applyFont="1" applyFill="1" applyBorder="1" applyAlignment="1" applyProtection="1">
      <alignment horizontal="center" vertical="top"/>
    </xf>
    <xf numFmtId="169" fontId="19" fillId="3" borderId="1" xfId="77" applyNumberFormat="1" applyFont="1" applyFill="1" applyBorder="1" applyAlignment="1" applyProtection="1">
      <alignment horizontal="right" vertical="top"/>
    </xf>
    <xf numFmtId="0" fontId="18" fillId="5" borderId="1" xfId="77" applyFont="1" applyFill="1" applyBorder="1" applyAlignment="1" applyProtection="1">
      <alignment horizontal="center" vertical="top"/>
    </xf>
    <xf numFmtId="49" fontId="18" fillId="5" borderId="1" xfId="77" applyNumberFormat="1" applyFont="1" applyFill="1" applyBorder="1" applyAlignment="1" applyProtection="1">
      <alignment horizontal="right" vertical="top"/>
    </xf>
    <xf numFmtId="0" fontId="19" fillId="5" borderId="1" xfId="10" applyFont="1" applyFill="1" applyBorder="1" applyAlignment="1" applyProtection="1">
      <alignment horizontal="left" vertical="top" wrapText="1"/>
    </xf>
    <xf numFmtId="4" fontId="18" fillId="5" borderId="1" xfId="77" applyNumberFormat="1" applyFont="1" applyFill="1" applyBorder="1" applyAlignment="1" applyProtection="1">
      <alignment horizontal="center" vertical="top"/>
    </xf>
    <xf numFmtId="169" fontId="19" fillId="5" borderId="1" xfId="77" applyNumberFormat="1" applyFont="1" applyFill="1" applyBorder="1" applyAlignment="1" applyProtection="1">
      <alignment horizontal="right" vertical="top"/>
    </xf>
    <xf numFmtId="0" fontId="18" fillId="4" borderId="1" xfId="77" applyFont="1" applyFill="1" applyBorder="1" applyAlignment="1" applyProtection="1">
      <alignment horizontal="center" vertical="top"/>
    </xf>
    <xf numFmtId="49" fontId="18" fillId="4" borderId="1" xfId="77" applyNumberFormat="1" applyFont="1" applyFill="1" applyBorder="1" applyAlignment="1" applyProtection="1">
      <alignment horizontal="right" vertical="top"/>
    </xf>
    <xf numFmtId="169" fontId="19" fillId="4" borderId="1" xfId="77" applyNumberFormat="1" applyFont="1" applyFill="1" applyBorder="1" applyAlignment="1" applyProtection="1">
      <alignment horizontal="right" vertical="top"/>
    </xf>
    <xf numFmtId="0" fontId="18" fillId="0" borderId="1" xfId="77" applyFont="1" applyBorder="1" applyAlignment="1" applyProtection="1">
      <alignment horizontal="center" vertical="top"/>
    </xf>
    <xf numFmtId="49" fontId="18" fillId="0" borderId="1" xfId="77" applyNumberFormat="1" applyFont="1" applyBorder="1" applyAlignment="1" applyProtection="1">
      <alignment horizontal="right" vertical="top"/>
    </xf>
    <xf numFmtId="4" fontId="18" fillId="0" borderId="1" xfId="77" applyNumberFormat="1" applyFont="1" applyBorder="1" applyAlignment="1" applyProtection="1">
      <alignment horizontal="center" vertical="top"/>
    </xf>
    <xf numFmtId="0" fontId="19" fillId="4" borderId="1" xfId="77" applyFont="1" applyFill="1" applyBorder="1" applyAlignment="1" applyProtection="1">
      <alignment horizontal="center" vertical="top"/>
    </xf>
    <xf numFmtId="4" fontId="18" fillId="0" borderId="1" xfId="77" applyNumberFormat="1" applyFont="1" applyBorder="1" applyAlignment="1" applyProtection="1">
      <alignment horizontal="right" vertical="top"/>
    </xf>
    <xf numFmtId="0" fontId="27" fillId="0" borderId="0" xfId="77" applyFont="1" applyFill="1" applyAlignment="1" applyProtection="1">
      <alignment horizontal="left" vertical="top" wrapText="1"/>
    </xf>
    <xf numFmtId="0" fontId="19" fillId="4" borderId="1" xfId="77" applyFont="1" applyFill="1" applyBorder="1" applyAlignment="1" applyProtection="1">
      <alignment horizontal="left" vertical="top" wrapText="1"/>
    </xf>
    <xf numFmtId="0" fontId="16" fillId="0" borderId="0" xfId="0" applyFont="1" applyAlignment="1" applyProtection="1">
      <alignment horizontal="center" vertical="top"/>
    </xf>
    <xf numFmtId="0" fontId="30" fillId="0" borderId="0" xfId="0" applyFont="1" applyFill="1" applyBorder="1" applyAlignment="1" applyProtection="1">
      <alignment horizontal="left" vertical="top" wrapText="1"/>
    </xf>
    <xf numFmtId="4" fontId="30" fillId="0" borderId="0" xfId="0" quotePrefix="1" applyNumberFormat="1" applyFont="1" applyFill="1" applyBorder="1" applyAlignment="1" applyProtection="1">
      <alignment horizontal="left" vertical="top" wrapText="1"/>
    </xf>
    <xf numFmtId="0" fontId="27" fillId="0" borderId="0" xfId="73" applyFont="1" applyFill="1" applyBorder="1" applyAlignment="1" applyProtection="1">
      <alignment horizontal="center" vertical="top" wrapText="1"/>
    </xf>
    <xf numFmtId="0" fontId="30" fillId="0" borderId="0" xfId="0" quotePrefix="1" applyFont="1" applyFill="1" applyBorder="1" applyAlignment="1" applyProtection="1">
      <alignment horizontal="left" vertical="top" wrapText="1"/>
    </xf>
    <xf numFmtId="0" fontId="0" fillId="0" borderId="0" xfId="0" applyFill="1" applyBorder="1" applyProtection="1"/>
    <xf numFmtId="49" fontId="18" fillId="2" borderId="2" xfId="77" applyNumberFormat="1" applyFont="1" applyFill="1" applyBorder="1" applyAlignment="1" applyProtection="1">
      <alignment horizontal="center" vertical="center" wrapText="1"/>
    </xf>
    <xf numFmtId="49" fontId="18" fillId="10" borderId="1" xfId="77" applyNumberFormat="1" applyFont="1" applyFill="1" applyBorder="1" applyAlignment="1" applyProtection="1">
      <alignment horizontal="right" vertical="top"/>
    </xf>
    <xf numFmtId="0" fontId="16" fillId="0" borderId="0" xfId="77" applyFont="1" applyAlignment="1" applyProtection="1">
      <alignment horizontal="center" vertical="center" wrapText="1"/>
    </xf>
    <xf numFmtId="0" fontId="18" fillId="2" borderId="2" xfId="77" applyFont="1" applyFill="1" applyBorder="1" applyAlignment="1" applyProtection="1">
      <alignment horizontal="center" vertical="center" wrapText="1"/>
    </xf>
    <xf numFmtId="4" fontId="18" fillId="2" borderId="2" xfId="77" applyNumberFormat="1" applyFont="1" applyFill="1" applyBorder="1" applyAlignment="1" applyProtection="1">
      <alignment horizontal="center" vertical="center" wrapText="1"/>
    </xf>
    <xf numFmtId="4" fontId="18" fillId="0" borderId="0" xfId="77" applyNumberFormat="1" applyFont="1" applyAlignment="1" applyProtection="1">
      <alignment horizontal="right" vertical="top"/>
    </xf>
    <xf numFmtId="4" fontId="18" fillId="6" borderId="1" xfId="77" applyNumberFormat="1" applyFont="1" applyFill="1" applyBorder="1" applyAlignment="1" applyProtection="1">
      <alignment horizontal="right" vertical="top" wrapText="1"/>
    </xf>
    <xf numFmtId="4" fontId="18" fillId="3" borderId="1" xfId="77" applyNumberFormat="1" applyFont="1" applyFill="1" applyBorder="1" applyAlignment="1" applyProtection="1">
      <alignment horizontal="right" vertical="top"/>
    </xf>
    <xf numFmtId="4" fontId="18" fillId="5" borderId="1" xfId="77" applyNumberFormat="1" applyFont="1" applyFill="1" applyBorder="1" applyAlignment="1" applyProtection="1">
      <alignment horizontal="right" vertical="top"/>
    </xf>
    <xf numFmtId="169" fontId="19" fillId="10" borderId="1" xfId="77" applyNumberFormat="1" applyFont="1" applyFill="1" applyBorder="1" applyAlignment="1" applyProtection="1">
      <alignment horizontal="right" vertical="top"/>
    </xf>
    <xf numFmtId="4" fontId="19" fillId="4" borderId="1" xfId="77" applyNumberFormat="1" applyFont="1" applyFill="1" applyBorder="1" applyAlignment="1" applyProtection="1">
      <alignment horizontal="right" vertical="top"/>
    </xf>
    <xf numFmtId="169" fontId="18" fillId="2" borderId="2" xfId="77" applyNumberFormat="1" applyFont="1" applyFill="1" applyBorder="1" applyAlignment="1" applyProtection="1">
      <alignment horizontal="center" vertical="center" wrapText="1"/>
    </xf>
    <xf numFmtId="169" fontId="19" fillId="4" borderId="1" xfId="77" applyNumberFormat="1" applyFont="1" applyFill="1" applyBorder="1" applyAlignment="1" applyProtection="1">
      <alignment horizontal="right" vertical="top"/>
      <protection locked="0"/>
    </xf>
    <xf numFmtId="169" fontId="18" fillId="0" borderId="1" xfId="77" applyNumberFormat="1" applyFont="1" applyBorder="1" applyAlignment="1" applyProtection="1">
      <alignment horizontal="right" vertical="top"/>
      <protection locked="0"/>
    </xf>
    <xf numFmtId="0" fontId="14" fillId="0" borderId="0" xfId="0" applyFont="1" applyAlignment="1" applyProtection="1">
      <alignment horizontal="center" vertical="top"/>
    </xf>
    <xf numFmtId="0" fontId="27" fillId="0" borderId="0" xfId="0" applyFont="1" applyProtection="1"/>
    <xf numFmtId="0" fontId="27" fillId="0" borderId="0" xfId="77" applyFont="1" applyFill="1" applyAlignment="1" applyProtection="1">
      <alignment horizontal="center" vertical="center" wrapText="1"/>
    </xf>
    <xf numFmtId="0" fontId="27" fillId="0" borderId="0" xfId="77" applyFont="1" applyFill="1" applyAlignment="1" applyProtection="1">
      <alignment horizontal="center" vertical="center"/>
    </xf>
    <xf numFmtId="4" fontId="27" fillId="0" borderId="0" xfId="77" applyNumberFormat="1" applyFont="1" applyAlignment="1" applyProtection="1">
      <alignment horizontal="left" vertical="top"/>
    </xf>
    <xf numFmtId="4" fontId="27" fillId="0" borderId="0" xfId="0" applyNumberFormat="1" applyFont="1" applyProtection="1"/>
    <xf numFmtId="0" fontId="22" fillId="0" borderId="0" xfId="77" applyNumberFormat="1" applyFont="1" applyAlignment="1" applyProtection="1">
      <alignment horizontal="left" vertical="top"/>
    </xf>
    <xf numFmtId="0" fontId="0" fillId="0" borderId="0" xfId="0" applyNumberFormat="1" applyProtection="1"/>
    <xf numFmtId="0" fontId="18" fillId="0" borderId="0" xfId="77" applyNumberFormat="1" applyFont="1" applyAlignment="1" applyProtection="1">
      <alignment horizontal="center" vertical="top"/>
    </xf>
    <xf numFmtId="0" fontId="18" fillId="2" borderId="2" xfId="77" applyNumberFormat="1" applyFont="1" applyFill="1" applyBorder="1" applyAlignment="1" applyProtection="1">
      <alignment horizontal="center" vertical="top" wrapText="1"/>
    </xf>
    <xf numFmtId="0" fontId="14" fillId="0" borderId="0" xfId="0" applyNumberFormat="1" applyFont="1" applyAlignment="1" applyProtection="1">
      <alignment horizontal="center" vertical="top"/>
    </xf>
    <xf numFmtId="1" fontId="18" fillId="6" borderId="1" xfId="77" applyNumberFormat="1" applyFont="1" applyFill="1" applyBorder="1" applyAlignment="1" applyProtection="1">
      <alignment horizontal="right" vertical="top" wrapText="1"/>
    </xf>
    <xf numFmtId="1" fontId="18" fillId="3" borderId="1" xfId="77" applyNumberFormat="1" applyFont="1" applyFill="1" applyBorder="1" applyAlignment="1" applyProtection="1">
      <alignment horizontal="right" vertical="top"/>
    </xf>
    <xf numFmtId="1" fontId="18" fillId="5" borderId="1" xfId="77" applyNumberFormat="1" applyFont="1" applyFill="1" applyBorder="1" applyAlignment="1" applyProtection="1">
      <alignment horizontal="right" vertical="top"/>
    </xf>
    <xf numFmtId="1" fontId="18" fillId="4" borderId="1" xfId="77" applyNumberFormat="1" applyFont="1" applyFill="1" applyBorder="1" applyAlignment="1" applyProtection="1">
      <alignment horizontal="right" vertical="top"/>
    </xf>
    <xf numFmtId="1" fontId="18" fillId="0" borderId="1" xfId="77" applyNumberFormat="1" applyFont="1" applyBorder="1" applyAlignment="1" applyProtection="1">
      <alignment horizontal="right" vertical="top"/>
    </xf>
    <xf numFmtId="1" fontId="18" fillId="10" borderId="1" xfId="77" applyNumberFormat="1" applyFont="1" applyFill="1" applyBorder="1" applyAlignment="1" applyProtection="1">
      <alignment horizontal="right" vertical="top"/>
    </xf>
    <xf numFmtId="0" fontId="18" fillId="10" borderId="1" xfId="77" applyFont="1" applyFill="1" applyBorder="1" applyAlignment="1" applyProtection="1">
      <alignment horizontal="center" vertical="top"/>
    </xf>
    <xf numFmtId="0" fontId="19" fillId="10" borderId="1" xfId="77" applyFont="1" applyFill="1" applyBorder="1" applyAlignment="1" applyProtection="1">
      <alignment horizontal="left" vertical="top" wrapText="1"/>
    </xf>
    <xf numFmtId="0" fontId="19" fillId="10" borderId="1" xfId="77" applyFont="1" applyFill="1" applyBorder="1" applyAlignment="1" applyProtection="1">
      <alignment horizontal="center" vertical="top"/>
    </xf>
    <xf numFmtId="4" fontId="19" fillId="10" borderId="1" xfId="77" applyNumberFormat="1" applyFont="1" applyFill="1" applyBorder="1" applyAlignment="1" applyProtection="1">
      <alignment horizontal="right" vertical="top"/>
    </xf>
    <xf numFmtId="0" fontId="18" fillId="0" borderId="1" xfId="77" applyFont="1" applyFill="1" applyBorder="1" applyAlignment="1" applyProtection="1">
      <alignment horizontal="left" vertical="top" wrapText="1"/>
    </xf>
    <xf numFmtId="0" fontId="27" fillId="0" borderId="0" xfId="0" applyFont="1" applyFill="1" applyAlignment="1" applyProtection="1">
      <alignment horizontal="left" vertical="top" wrapText="1"/>
    </xf>
    <xf numFmtId="0" fontId="27" fillId="0" borderId="0" xfId="77" applyFont="1" applyFill="1" applyAlignment="1" applyProtection="1">
      <alignment horizontal="center" vertical="top" wrapText="1"/>
    </xf>
    <xf numFmtId="0" fontId="19" fillId="6" borderId="1" xfId="77" applyFont="1" applyFill="1" applyBorder="1" applyAlignment="1" applyProtection="1">
      <alignment horizontal="left" vertical="top" wrapText="1"/>
    </xf>
    <xf numFmtId="0" fontId="18" fillId="0" borderId="3" xfId="77" applyFont="1" applyBorder="1" applyAlignment="1" applyProtection="1">
      <alignment horizontal="center" vertical="top"/>
    </xf>
    <xf numFmtId="1" fontId="18" fillId="0" borderId="3" xfId="77" applyNumberFormat="1" applyFont="1" applyBorder="1" applyAlignment="1" applyProtection="1">
      <alignment horizontal="right" vertical="top"/>
    </xf>
    <xf numFmtId="49" fontId="18" fillId="0" borderId="3" xfId="77" applyNumberFormat="1" applyFont="1" applyBorder="1" applyAlignment="1" applyProtection="1">
      <alignment horizontal="right" vertical="top"/>
    </xf>
    <xf numFmtId="4" fontId="18" fillId="0" borderId="3" xfId="77" applyNumberFormat="1" applyFont="1" applyBorder="1" applyAlignment="1" applyProtection="1">
      <alignment horizontal="center" vertical="top"/>
    </xf>
    <xf numFmtId="4" fontId="18" fillId="0" borderId="3" xfId="77" applyNumberFormat="1" applyFont="1" applyBorder="1" applyAlignment="1" applyProtection="1">
      <alignment horizontal="right" vertical="top"/>
    </xf>
    <xf numFmtId="169" fontId="18" fillId="0" borderId="3" xfId="77" applyNumberFormat="1" applyFont="1" applyBorder="1" applyAlignment="1" applyProtection="1">
      <alignment horizontal="right" vertical="top"/>
      <protection locked="0"/>
    </xf>
    <xf numFmtId="0" fontId="18" fillId="0" borderId="5" xfId="77" applyFont="1" applyBorder="1" applyAlignment="1" applyProtection="1">
      <alignment horizontal="center" vertical="top"/>
    </xf>
    <xf numFmtId="1" fontId="18" fillId="0" borderId="5" xfId="77" applyNumberFormat="1" applyFont="1" applyBorder="1" applyAlignment="1" applyProtection="1">
      <alignment horizontal="right" vertical="top"/>
    </xf>
    <xf numFmtId="49" fontId="18" fillId="0" borderId="5" xfId="77" applyNumberFormat="1" applyFont="1" applyBorder="1" applyAlignment="1" applyProtection="1">
      <alignment horizontal="right" vertical="top"/>
    </xf>
    <xf numFmtId="4" fontId="18" fillId="0" borderId="5" xfId="77" applyNumberFormat="1" applyFont="1" applyBorder="1" applyAlignment="1" applyProtection="1">
      <alignment horizontal="center" vertical="top"/>
    </xf>
    <xf numFmtId="4" fontId="18" fillId="0" borderId="5" xfId="77" applyNumberFormat="1" applyFont="1" applyBorder="1" applyAlignment="1" applyProtection="1">
      <alignment horizontal="right" vertical="top"/>
    </xf>
    <xf numFmtId="169" fontId="18" fillId="0" borderId="5" xfId="77" applyNumberFormat="1" applyFont="1" applyBorder="1" applyAlignment="1" applyProtection="1">
      <alignment horizontal="right" vertical="top"/>
      <protection locked="0"/>
    </xf>
    <xf numFmtId="0" fontId="18" fillId="0" borderId="4" xfId="77" applyFont="1" applyBorder="1" applyAlignment="1" applyProtection="1">
      <alignment horizontal="center" vertical="top"/>
    </xf>
    <xf numFmtId="1" fontId="18" fillId="0" borderId="4" xfId="77" applyNumberFormat="1" applyFont="1" applyBorder="1" applyAlignment="1" applyProtection="1">
      <alignment horizontal="right" vertical="top"/>
    </xf>
    <xf numFmtId="49" fontId="18" fillId="0" borderId="4" xfId="77" applyNumberFormat="1" applyFont="1" applyBorder="1" applyAlignment="1" applyProtection="1">
      <alignment horizontal="right" vertical="top"/>
    </xf>
    <xf numFmtId="4" fontId="18" fillId="0" borderId="4" xfId="77" applyNumberFormat="1" applyFont="1" applyBorder="1" applyAlignment="1" applyProtection="1">
      <alignment horizontal="center" vertical="top"/>
    </xf>
    <xf numFmtId="4" fontId="18" fillId="0" borderId="4" xfId="77" applyNumberFormat="1" applyFont="1" applyBorder="1" applyAlignment="1" applyProtection="1">
      <alignment horizontal="right" vertical="top"/>
    </xf>
    <xf numFmtId="169" fontId="18" fillId="0" borderId="4" xfId="77" applyNumberFormat="1" applyFont="1" applyBorder="1" applyAlignment="1" applyProtection="1">
      <alignment horizontal="right" vertical="top"/>
      <protection locked="0"/>
    </xf>
    <xf numFmtId="0" fontId="18" fillId="0" borderId="4" xfId="77" applyFont="1" applyFill="1" applyBorder="1" applyAlignment="1" applyProtection="1">
      <alignment horizontal="left" vertical="top" wrapText="1"/>
    </xf>
    <xf numFmtId="0" fontId="18" fillId="0" borderId="3" xfId="77" applyFont="1" applyFill="1" applyBorder="1" applyAlignment="1" applyProtection="1">
      <alignment horizontal="left" vertical="top" wrapText="1"/>
    </xf>
    <xf numFmtId="0" fontId="18" fillId="0" borderId="5" xfId="77" applyFont="1" applyFill="1" applyBorder="1" applyAlignment="1" applyProtection="1">
      <alignment horizontal="left" vertical="top" wrapText="1"/>
    </xf>
    <xf numFmtId="0" fontId="18" fillId="4" borderId="3" xfId="77" applyFont="1" applyFill="1" applyBorder="1" applyAlignment="1" applyProtection="1">
      <alignment horizontal="center" vertical="top"/>
    </xf>
    <xf numFmtId="1" fontId="18" fillId="4" borderId="3" xfId="77" applyNumberFormat="1" applyFont="1" applyFill="1" applyBorder="1" applyAlignment="1" applyProtection="1">
      <alignment horizontal="right" vertical="top"/>
    </xf>
    <xf numFmtId="49" fontId="18" fillId="4" borderId="3" xfId="77" applyNumberFormat="1" applyFont="1" applyFill="1" applyBorder="1" applyAlignment="1" applyProtection="1">
      <alignment horizontal="right" vertical="top"/>
    </xf>
    <xf numFmtId="0" fontId="19" fillId="4" borderId="3" xfId="77" applyFont="1" applyFill="1" applyBorder="1" applyAlignment="1" applyProtection="1">
      <alignment horizontal="left" vertical="top" wrapText="1"/>
    </xf>
    <xf numFmtId="0" fontId="19" fillId="4" borderId="3" xfId="77" applyFont="1" applyFill="1" applyBorder="1" applyAlignment="1" applyProtection="1">
      <alignment horizontal="center" vertical="top"/>
    </xf>
    <xf numFmtId="4" fontId="19" fillId="4" borderId="3" xfId="77" applyNumberFormat="1" applyFont="1" applyFill="1" applyBorder="1" applyAlignment="1" applyProtection="1">
      <alignment horizontal="right" vertical="top"/>
    </xf>
    <xf numFmtId="169" fontId="19" fillId="4" borderId="3" xfId="77" applyNumberFormat="1" applyFont="1" applyFill="1" applyBorder="1" applyAlignment="1" applyProtection="1">
      <alignment horizontal="right" vertical="top"/>
      <protection locked="0"/>
    </xf>
    <xf numFmtId="0" fontId="18" fillId="0" borderId="5" xfId="77" applyFont="1" applyFill="1" applyBorder="1" applyAlignment="1" applyProtection="1">
      <alignment horizontal="center" vertical="top" wrapText="1"/>
    </xf>
    <xf numFmtId="0" fontId="18" fillId="0" borderId="4" xfId="77" applyFont="1" applyFill="1" applyBorder="1" applyAlignment="1" applyProtection="1">
      <alignment horizontal="center" vertical="top" wrapText="1"/>
    </xf>
    <xf numFmtId="0" fontId="18" fillId="0" borderId="1" xfId="77" applyFont="1" applyFill="1" applyBorder="1" applyAlignment="1" applyProtection="1">
      <alignment horizontal="center" vertical="top" wrapText="1"/>
    </xf>
    <xf numFmtId="0" fontId="18" fillId="0" borderId="3" xfId="77" applyFont="1" applyFill="1" applyBorder="1" applyAlignment="1" applyProtection="1">
      <alignment horizontal="center" vertical="top" wrapText="1"/>
    </xf>
    <xf numFmtId="4" fontId="19" fillId="5" borderId="1" xfId="77" applyNumberFormat="1" applyFont="1" applyFill="1" applyBorder="1" applyAlignment="1" applyProtection="1">
      <alignment horizontal="center" vertical="top"/>
    </xf>
    <xf numFmtId="4" fontId="19" fillId="5" borderId="1" xfId="77" applyNumberFormat="1" applyFont="1" applyFill="1" applyBorder="1" applyAlignment="1" applyProtection="1">
      <alignment horizontal="right" vertical="top"/>
    </xf>
    <xf numFmtId="169" fontId="19" fillId="5" borderId="1" xfId="77" applyNumberFormat="1" applyFont="1" applyFill="1" applyBorder="1" applyAlignment="1" applyProtection="1">
      <alignment horizontal="right" vertical="top"/>
      <protection locked="0"/>
    </xf>
    <xf numFmtId="0" fontId="18" fillId="0" borderId="5" xfId="77" quotePrefix="1" applyFont="1" applyFill="1" applyBorder="1" applyAlignment="1" applyProtection="1">
      <alignment horizontal="left" vertical="top" wrapText="1"/>
    </xf>
    <xf numFmtId="0" fontId="18" fillId="0" borderId="4" xfId="77" quotePrefix="1" applyFont="1" applyFill="1" applyBorder="1" applyAlignment="1" applyProtection="1">
      <alignment horizontal="left" vertical="top" wrapText="1"/>
    </xf>
    <xf numFmtId="0" fontId="19" fillId="0" borderId="1" xfId="77" quotePrefix="1" applyFont="1" applyFill="1" applyBorder="1" applyAlignment="1" applyProtection="1">
      <alignment horizontal="left" vertical="top" wrapText="1"/>
    </xf>
    <xf numFmtId="0" fontId="19" fillId="0" borderId="4" xfId="77" quotePrefix="1" applyFont="1" applyFill="1" applyBorder="1" applyAlignment="1" applyProtection="1">
      <alignment horizontal="left" vertical="top" wrapText="1"/>
    </xf>
    <xf numFmtId="0" fontId="18" fillId="10" borderId="1" xfId="60" applyFont="1" applyFill="1" applyBorder="1" applyAlignment="1" applyProtection="1">
      <alignment horizontal="center" vertical="top"/>
    </xf>
    <xf numFmtId="0" fontId="18" fillId="10" borderId="1" xfId="60" applyFont="1" applyFill="1" applyBorder="1" applyAlignment="1" applyProtection="1">
      <alignment horizontal="right" vertical="top"/>
    </xf>
    <xf numFmtId="0" fontId="19" fillId="10" borderId="1" xfId="60" applyFont="1" applyFill="1" applyBorder="1" applyAlignment="1" applyProtection="1">
      <alignment horizontal="left" vertical="top" wrapText="1"/>
    </xf>
    <xf numFmtId="0" fontId="18" fillId="0" borderId="1" xfId="60" applyFont="1" applyBorder="1" applyAlignment="1" applyProtection="1">
      <alignment horizontal="center" vertical="top"/>
    </xf>
    <xf numFmtId="0" fontId="18" fillId="0" borderId="1" xfId="60" applyFont="1" applyBorder="1" applyAlignment="1" applyProtection="1">
      <alignment horizontal="right" vertical="top"/>
    </xf>
    <xf numFmtId="0" fontId="19" fillId="0" borderId="1" xfId="60" quotePrefix="1" applyFont="1" applyBorder="1" applyAlignment="1" applyProtection="1">
      <alignment horizontal="left" vertical="top" wrapText="1"/>
    </xf>
    <xf numFmtId="0" fontId="19" fillId="0" borderId="1" xfId="77" applyFont="1" applyFill="1" applyBorder="1" applyAlignment="1" applyProtection="1">
      <alignment horizontal="left" vertical="top" wrapText="1"/>
    </xf>
    <xf numFmtId="0" fontId="19" fillId="0" borderId="3" xfId="77" applyFont="1" applyFill="1" applyBorder="1" applyAlignment="1" applyProtection="1">
      <alignment horizontal="left" vertical="top" wrapText="1"/>
    </xf>
    <xf numFmtId="0" fontId="18" fillId="0" borderId="3" xfId="77" quotePrefix="1" applyFont="1" applyFill="1" applyBorder="1" applyAlignment="1" applyProtection="1">
      <alignment horizontal="left" vertical="top" wrapText="1"/>
    </xf>
    <xf numFmtId="0" fontId="18" fillId="3" borderId="3" xfId="77" applyNumberFormat="1" applyFont="1" applyFill="1" applyBorder="1" applyAlignment="1" applyProtection="1">
      <alignment horizontal="center" vertical="top"/>
    </xf>
    <xf numFmtId="1" fontId="18" fillId="3" borderId="3" xfId="77" applyNumberFormat="1" applyFont="1" applyFill="1" applyBorder="1" applyAlignment="1" applyProtection="1">
      <alignment horizontal="right" vertical="top"/>
    </xf>
    <xf numFmtId="0" fontId="18" fillId="3" borderId="3" xfId="77" applyFont="1" applyFill="1" applyBorder="1" applyAlignment="1" applyProtection="1">
      <alignment horizontal="center" vertical="top"/>
    </xf>
    <xf numFmtId="49" fontId="18" fillId="3" borderId="3" xfId="77" applyNumberFormat="1" applyFont="1" applyFill="1" applyBorder="1" applyAlignment="1" applyProtection="1">
      <alignment horizontal="right" vertical="top"/>
    </xf>
    <xf numFmtId="0" fontId="19" fillId="7" borderId="3" xfId="10" applyFont="1" applyFill="1" applyBorder="1" applyAlignment="1" applyProtection="1">
      <alignment horizontal="left" vertical="top" wrapText="1"/>
    </xf>
    <xf numFmtId="4" fontId="18" fillId="3" borderId="3" xfId="77" applyNumberFormat="1" applyFont="1" applyFill="1" applyBorder="1" applyAlignment="1" applyProtection="1">
      <alignment horizontal="center" vertical="top"/>
    </xf>
    <xf numFmtId="4" fontId="18" fillId="3" borderId="3" xfId="77" applyNumberFormat="1" applyFont="1" applyFill="1" applyBorder="1" applyAlignment="1" applyProtection="1">
      <alignment horizontal="right" vertical="top"/>
    </xf>
    <xf numFmtId="169" fontId="19" fillId="3" borderId="3" xfId="77" applyNumberFormat="1" applyFont="1" applyFill="1" applyBorder="1" applyAlignment="1" applyProtection="1">
      <alignment horizontal="right" vertical="top"/>
    </xf>
    <xf numFmtId="0" fontId="18" fillId="0" borderId="0" xfId="80" applyFont="1" applyAlignment="1" applyProtection="1">
      <alignment horizontal="center" vertical="top"/>
    </xf>
    <xf numFmtId="0" fontId="18" fillId="0" borderId="0" xfId="80" applyNumberFormat="1" applyFont="1" applyAlignment="1" applyProtection="1">
      <alignment horizontal="center" vertical="top"/>
    </xf>
    <xf numFmtId="49" fontId="18" fillId="0" borderId="0" xfId="80" applyNumberFormat="1" applyFont="1" applyAlignment="1" applyProtection="1">
      <alignment horizontal="right" vertical="top"/>
    </xf>
    <xf numFmtId="4" fontId="18" fillId="0" borderId="0" xfId="80" applyNumberFormat="1" applyFont="1" applyAlignment="1" applyProtection="1">
      <alignment horizontal="center" vertical="top"/>
    </xf>
    <xf numFmtId="4" fontId="18" fillId="0" borderId="0" xfId="80" applyNumberFormat="1" applyFont="1" applyAlignment="1" applyProtection="1">
      <alignment horizontal="right" vertical="top"/>
    </xf>
    <xf numFmtId="169" fontId="18" fillId="0" borderId="0" xfId="80" applyNumberFormat="1" applyFont="1" applyAlignment="1" applyProtection="1">
      <alignment horizontal="right" vertical="top"/>
    </xf>
    <xf numFmtId="0" fontId="27" fillId="0" borderId="0" xfId="80" applyFont="1" applyFill="1" applyAlignment="1" applyProtection="1">
      <alignment horizontal="center" vertical="center" wrapText="1"/>
    </xf>
    <xf numFmtId="4" fontId="27" fillId="0" borderId="0" xfId="80" applyNumberFormat="1" applyFont="1" applyAlignment="1" applyProtection="1">
      <alignment horizontal="left" vertical="top"/>
    </xf>
    <xf numFmtId="0" fontId="22" fillId="0" borderId="0" xfId="80" applyNumberFormat="1" applyFont="1" applyAlignment="1" applyProtection="1">
      <alignment horizontal="left" vertical="top"/>
    </xf>
    <xf numFmtId="0" fontId="14" fillId="0" borderId="0" xfId="10" applyProtection="1"/>
    <xf numFmtId="0" fontId="18" fillId="0" borderId="0" xfId="80" applyFont="1" applyAlignment="1" applyProtection="1">
      <alignment horizontal="left" vertical="top" wrapText="1"/>
    </xf>
    <xf numFmtId="0" fontId="16" fillId="0" borderId="0" xfId="80" applyFont="1" applyAlignment="1" applyProtection="1">
      <alignment horizontal="center" vertical="center" wrapText="1"/>
    </xf>
    <xf numFmtId="49" fontId="18" fillId="2" borderId="2" xfId="80" applyNumberFormat="1" applyFont="1" applyFill="1" applyBorder="1" applyAlignment="1" applyProtection="1">
      <alignment horizontal="center" vertical="top" wrapText="1"/>
    </xf>
    <xf numFmtId="0" fontId="18" fillId="2" borderId="2" xfId="80" applyNumberFormat="1" applyFont="1" applyFill="1" applyBorder="1" applyAlignment="1" applyProtection="1">
      <alignment horizontal="center" vertical="top" wrapText="1"/>
    </xf>
    <xf numFmtId="49" fontId="18" fillId="2" borderId="2" xfId="80" applyNumberFormat="1" applyFont="1" applyFill="1" applyBorder="1" applyAlignment="1" applyProtection="1">
      <alignment horizontal="center" vertical="center" wrapText="1"/>
    </xf>
    <xf numFmtId="0" fontId="18" fillId="2" borderId="2" xfId="80" applyFont="1" applyFill="1" applyBorder="1" applyAlignment="1" applyProtection="1">
      <alignment horizontal="center" vertical="center" wrapText="1"/>
    </xf>
    <xf numFmtId="4" fontId="18" fillId="2" borderId="2" xfId="80" applyNumberFormat="1" applyFont="1" applyFill="1" applyBorder="1" applyAlignment="1" applyProtection="1">
      <alignment horizontal="center" vertical="center" wrapText="1"/>
    </xf>
    <xf numFmtId="169" fontId="18" fillId="2" borderId="2" xfId="80" applyNumberFormat="1" applyFont="1" applyFill="1" applyBorder="1" applyAlignment="1" applyProtection="1">
      <alignment horizontal="center" vertical="center" wrapText="1"/>
    </xf>
    <xf numFmtId="49" fontId="18" fillId="6" borderId="1" xfId="80" applyNumberFormat="1" applyFont="1" applyFill="1" applyBorder="1" applyAlignment="1" applyProtection="1">
      <alignment horizontal="center" vertical="top" wrapText="1"/>
    </xf>
    <xf numFmtId="1" fontId="18" fillId="6" borderId="1" xfId="80" applyNumberFormat="1" applyFont="1" applyFill="1" applyBorder="1" applyAlignment="1" applyProtection="1">
      <alignment horizontal="right" vertical="top" wrapText="1"/>
    </xf>
    <xf numFmtId="49" fontId="18" fillId="6" borderId="1" xfId="80" applyNumberFormat="1" applyFont="1" applyFill="1" applyBorder="1" applyAlignment="1" applyProtection="1">
      <alignment horizontal="right" vertical="top" wrapText="1"/>
    </xf>
    <xf numFmtId="0" fontId="19" fillId="6" borderId="1" xfId="80" applyFont="1" applyFill="1" applyBorder="1" applyAlignment="1" applyProtection="1">
      <alignment horizontal="left" vertical="top" wrapText="1"/>
    </xf>
    <xf numFmtId="4" fontId="18" fillId="6" borderId="1" xfId="80" applyNumberFormat="1" applyFont="1" applyFill="1" applyBorder="1" applyAlignment="1" applyProtection="1">
      <alignment horizontal="center" vertical="top" wrapText="1"/>
    </xf>
    <xf numFmtId="4" fontId="18" fillId="6" borderId="1" xfId="80" applyNumberFormat="1" applyFont="1" applyFill="1" applyBorder="1" applyAlignment="1" applyProtection="1">
      <alignment horizontal="right" vertical="top" wrapText="1"/>
    </xf>
    <xf numFmtId="169" fontId="19" fillId="6" borderId="1" xfId="80" applyNumberFormat="1" applyFont="1" applyFill="1" applyBorder="1" applyAlignment="1" applyProtection="1">
      <alignment horizontal="right" vertical="top" wrapText="1"/>
    </xf>
    <xf numFmtId="0" fontId="18" fillId="3" borderId="1" xfId="80" applyNumberFormat="1" applyFont="1" applyFill="1" applyBorder="1" applyAlignment="1" applyProtection="1">
      <alignment horizontal="center" vertical="top"/>
    </xf>
    <xf numFmtId="1" fontId="18" fillId="3" borderId="1" xfId="80" applyNumberFormat="1" applyFont="1" applyFill="1" applyBorder="1" applyAlignment="1" applyProtection="1">
      <alignment horizontal="right" vertical="top"/>
    </xf>
    <xf numFmtId="0" fontId="18" fillId="3" borderId="1" xfId="80" applyFont="1" applyFill="1" applyBorder="1" applyAlignment="1" applyProtection="1">
      <alignment horizontal="center" vertical="top"/>
    </xf>
    <xf numFmtId="49" fontId="18" fillId="3" borderId="1" xfId="80" applyNumberFormat="1" applyFont="1" applyFill="1" applyBorder="1" applyAlignment="1" applyProtection="1">
      <alignment horizontal="right" vertical="top"/>
    </xf>
    <xf numFmtId="4" fontId="18" fillId="3" borderId="1" xfId="80" applyNumberFormat="1" applyFont="1" applyFill="1" applyBorder="1" applyAlignment="1" applyProtection="1">
      <alignment horizontal="center" vertical="top"/>
    </xf>
    <xf numFmtId="4" fontId="18" fillId="3" borderId="1" xfId="80" applyNumberFormat="1" applyFont="1" applyFill="1" applyBorder="1" applyAlignment="1" applyProtection="1">
      <alignment horizontal="right" vertical="top"/>
    </xf>
    <xf numFmtId="169" fontId="19" fillId="3" borderId="1" xfId="80" applyNumberFormat="1" applyFont="1" applyFill="1" applyBorder="1" applyAlignment="1" applyProtection="1">
      <alignment horizontal="right" vertical="top"/>
    </xf>
    <xf numFmtId="0" fontId="18" fillId="5" borderId="1" xfId="80" applyFont="1" applyFill="1" applyBorder="1" applyAlignment="1" applyProtection="1">
      <alignment horizontal="center" vertical="top"/>
    </xf>
    <xf numFmtId="1" fontId="18" fillId="5" borderId="1" xfId="80" applyNumberFormat="1" applyFont="1" applyFill="1" applyBorder="1" applyAlignment="1" applyProtection="1">
      <alignment horizontal="right" vertical="top"/>
    </xf>
    <xf numFmtId="49" fontId="18" fillId="5" borderId="1" xfId="80" applyNumberFormat="1" applyFont="1" applyFill="1" applyBorder="1" applyAlignment="1" applyProtection="1">
      <alignment horizontal="right" vertical="top"/>
    </xf>
    <xf numFmtId="4" fontId="18" fillId="5" borderId="1" xfId="80" applyNumberFormat="1" applyFont="1" applyFill="1" applyBorder="1" applyAlignment="1" applyProtection="1">
      <alignment horizontal="center" vertical="top"/>
    </xf>
    <xf numFmtId="4" fontId="18" fillId="5" borderId="1" xfId="80" applyNumberFormat="1" applyFont="1" applyFill="1" applyBorder="1" applyAlignment="1" applyProtection="1">
      <alignment horizontal="right" vertical="top"/>
    </xf>
    <xf numFmtId="169" fontId="19" fillId="5" borderId="1" xfId="80" applyNumberFormat="1" applyFont="1" applyFill="1" applyBorder="1" applyAlignment="1" applyProtection="1">
      <alignment horizontal="right" vertical="top"/>
    </xf>
    <xf numFmtId="0" fontId="27" fillId="0" borderId="0" xfId="80" applyFont="1" applyFill="1" applyAlignment="1" applyProtection="1">
      <alignment horizontal="center" vertical="center"/>
    </xf>
    <xf numFmtId="0" fontId="2" fillId="0" borderId="0" xfId="80" applyNumberFormat="1" applyProtection="1"/>
    <xf numFmtId="0" fontId="18" fillId="4" borderId="1" xfId="80" applyFont="1" applyFill="1" applyBorder="1" applyAlignment="1" applyProtection="1">
      <alignment horizontal="center" vertical="top"/>
    </xf>
    <xf numFmtId="1" fontId="18" fillId="4" borderId="1" xfId="80" applyNumberFormat="1" applyFont="1" applyFill="1" applyBorder="1" applyAlignment="1" applyProtection="1">
      <alignment horizontal="right" vertical="top"/>
    </xf>
    <xf numFmtId="49" fontId="18" fillId="4" borderId="1" xfId="80" applyNumberFormat="1" applyFont="1" applyFill="1" applyBorder="1" applyAlignment="1" applyProtection="1">
      <alignment horizontal="right" vertical="top"/>
    </xf>
    <xf numFmtId="0" fontId="19" fillId="4" borderId="1" xfId="80" applyFont="1" applyFill="1" applyBorder="1" applyAlignment="1" applyProtection="1">
      <alignment horizontal="left" vertical="top" wrapText="1"/>
    </xf>
    <xf numFmtId="0" fontId="19" fillId="4" borderId="1" xfId="80" applyFont="1" applyFill="1" applyBorder="1" applyAlignment="1" applyProtection="1">
      <alignment horizontal="center" vertical="top"/>
    </xf>
    <xf numFmtId="4" fontId="19" fillId="4" borderId="1" xfId="80" applyNumberFormat="1" applyFont="1" applyFill="1" applyBorder="1" applyAlignment="1" applyProtection="1">
      <alignment horizontal="right" vertical="top"/>
    </xf>
    <xf numFmtId="169" fontId="19" fillId="4" borderId="1" xfId="80" applyNumberFormat="1" applyFont="1" applyFill="1" applyBorder="1" applyAlignment="1" applyProtection="1">
      <alignment horizontal="right" vertical="top"/>
    </xf>
    <xf numFmtId="0" fontId="18" fillId="0" borderId="1" xfId="80" applyFont="1" applyBorder="1" applyAlignment="1" applyProtection="1">
      <alignment horizontal="center" vertical="top"/>
    </xf>
    <xf numFmtId="1" fontId="18" fillId="0" borderId="1" xfId="80" applyNumberFormat="1" applyFont="1" applyBorder="1" applyAlignment="1" applyProtection="1">
      <alignment horizontal="right" vertical="top"/>
    </xf>
    <xf numFmtId="49" fontId="18" fillId="0" borderId="1" xfId="80" applyNumberFormat="1" applyFont="1" applyBorder="1" applyAlignment="1" applyProtection="1">
      <alignment horizontal="right" vertical="top"/>
    </xf>
    <xf numFmtId="0" fontId="18" fillId="0" borderId="1" xfId="80" applyFont="1" applyFill="1" applyBorder="1" applyAlignment="1" applyProtection="1">
      <alignment horizontal="left" vertical="top" wrapText="1"/>
    </xf>
    <xf numFmtId="4" fontId="18" fillId="0" borderId="1" xfId="80" applyNumberFormat="1" applyFont="1" applyBorder="1" applyAlignment="1" applyProtection="1">
      <alignment horizontal="center" vertical="top"/>
    </xf>
    <xf numFmtId="4" fontId="18" fillId="0" borderId="1" xfId="80" applyNumberFormat="1" applyFont="1" applyBorder="1" applyAlignment="1" applyProtection="1">
      <alignment horizontal="right" vertical="top"/>
    </xf>
    <xf numFmtId="169" fontId="18" fillId="0" borderId="1" xfId="80" applyNumberFormat="1" applyFont="1" applyBorder="1" applyAlignment="1" applyProtection="1">
      <alignment horizontal="right" vertical="top"/>
      <protection locked="0"/>
    </xf>
    <xf numFmtId="0" fontId="18" fillId="0" borderId="3" xfId="80" applyFont="1" applyBorder="1" applyAlignment="1" applyProtection="1">
      <alignment horizontal="center" vertical="top"/>
    </xf>
    <xf numFmtId="1" fontId="18" fillId="0" borderId="3" xfId="80" applyNumberFormat="1" applyFont="1" applyBorder="1" applyAlignment="1" applyProtection="1">
      <alignment horizontal="right" vertical="top"/>
    </xf>
    <xf numFmtId="49" fontId="18" fillId="0" borderId="3" xfId="80" applyNumberFormat="1" applyFont="1" applyBorder="1" applyAlignment="1" applyProtection="1">
      <alignment horizontal="right" vertical="top"/>
    </xf>
    <xf numFmtId="0" fontId="18" fillId="0" borderId="3" xfId="80" applyFont="1" applyFill="1" applyBorder="1" applyAlignment="1" applyProtection="1">
      <alignment horizontal="left" vertical="top" wrapText="1"/>
    </xf>
    <xf numFmtId="4" fontId="18" fillId="0" borderId="3" xfId="80" applyNumberFormat="1" applyFont="1" applyBorder="1" applyAlignment="1" applyProtection="1">
      <alignment horizontal="center" vertical="top"/>
    </xf>
    <xf numFmtId="4" fontId="18" fillId="0" borderId="3" xfId="80" applyNumberFormat="1" applyFont="1" applyBorder="1" applyAlignment="1" applyProtection="1">
      <alignment horizontal="right" vertical="top"/>
    </xf>
    <xf numFmtId="169" fontId="18" fillId="0" borderId="3" xfId="80" applyNumberFormat="1" applyFont="1" applyBorder="1" applyAlignment="1" applyProtection="1">
      <alignment horizontal="right" vertical="top"/>
      <protection locked="0"/>
    </xf>
    <xf numFmtId="0" fontId="18" fillId="0" borderId="5" xfId="80" applyFont="1" applyBorder="1" applyAlignment="1" applyProtection="1">
      <alignment horizontal="center" vertical="top"/>
    </xf>
    <xf numFmtId="1" fontId="18" fillId="0" borderId="5" xfId="80" applyNumberFormat="1" applyFont="1" applyBorder="1" applyAlignment="1" applyProtection="1">
      <alignment horizontal="right" vertical="top"/>
    </xf>
    <xf numFmtId="49" fontId="18" fillId="0" borderId="5" xfId="80" applyNumberFormat="1" applyFont="1" applyBorder="1" applyAlignment="1" applyProtection="1">
      <alignment horizontal="right" vertical="top"/>
    </xf>
    <xf numFmtId="0" fontId="18" fillId="0" borderId="5" xfId="80" applyFont="1" applyFill="1" applyBorder="1" applyAlignment="1" applyProtection="1">
      <alignment horizontal="left" vertical="top" wrapText="1"/>
    </xf>
    <xf numFmtId="4" fontId="18" fillId="0" borderId="5" xfId="80" applyNumberFormat="1" applyFont="1" applyBorder="1" applyAlignment="1" applyProtection="1">
      <alignment horizontal="center" vertical="top"/>
    </xf>
    <xf numFmtId="4" fontId="18" fillId="0" borderId="5" xfId="80" applyNumberFormat="1" applyFont="1" applyBorder="1" applyAlignment="1" applyProtection="1">
      <alignment horizontal="right" vertical="top"/>
    </xf>
    <xf numFmtId="169" fontId="18" fillId="0" borderId="5" xfId="80" applyNumberFormat="1" applyFont="1" applyBorder="1" applyAlignment="1" applyProtection="1">
      <alignment horizontal="right" vertical="top"/>
      <protection locked="0"/>
    </xf>
    <xf numFmtId="0" fontId="18" fillId="0" borderId="4" xfId="80" applyFont="1" applyBorder="1" applyAlignment="1" applyProtection="1">
      <alignment horizontal="center" vertical="top"/>
    </xf>
    <xf numFmtId="1" fontId="18" fillId="0" borderId="4" xfId="80" applyNumberFormat="1" applyFont="1" applyBorder="1" applyAlignment="1" applyProtection="1">
      <alignment horizontal="right" vertical="top"/>
    </xf>
    <xf numFmtId="49" fontId="18" fillId="0" borderId="4" xfId="80" applyNumberFormat="1" applyFont="1" applyBorder="1" applyAlignment="1" applyProtection="1">
      <alignment horizontal="right" vertical="top"/>
    </xf>
    <xf numFmtId="0" fontId="18" fillId="0" borderId="4" xfId="80" applyFont="1" applyFill="1" applyBorder="1" applyAlignment="1" applyProtection="1">
      <alignment horizontal="left" vertical="top" wrapText="1"/>
    </xf>
    <xf numFmtId="4" fontId="18" fillId="0" borderId="4" xfId="80" applyNumberFormat="1" applyFont="1" applyBorder="1" applyAlignment="1" applyProtection="1">
      <alignment horizontal="center" vertical="top"/>
    </xf>
    <xf numFmtId="4" fontId="18" fillId="0" borderId="4" xfId="80" applyNumberFormat="1" applyFont="1" applyBorder="1" applyAlignment="1" applyProtection="1">
      <alignment horizontal="right" vertical="top"/>
    </xf>
    <xf numFmtId="169" fontId="18" fillId="0" borderId="4" xfId="80" applyNumberFormat="1" applyFont="1" applyBorder="1" applyAlignment="1" applyProtection="1">
      <alignment horizontal="right" vertical="top"/>
      <protection locked="0"/>
    </xf>
    <xf numFmtId="0" fontId="29" fillId="0" borderId="0" xfId="10" applyFont="1" applyProtection="1"/>
    <xf numFmtId="4" fontId="18" fillId="3" borderId="1" xfId="80" applyNumberFormat="1" applyFont="1" applyFill="1" applyBorder="1" applyAlignment="1" applyProtection="1">
      <alignment vertical="top"/>
    </xf>
    <xf numFmtId="4" fontId="18" fillId="5" borderId="1" xfId="80" applyNumberFormat="1" applyFont="1" applyFill="1" applyBorder="1" applyAlignment="1" applyProtection="1">
      <alignment vertical="top"/>
    </xf>
    <xf numFmtId="4" fontId="19" fillId="4" borderId="1" xfId="80" applyNumberFormat="1" applyFont="1" applyFill="1" applyBorder="1" applyAlignment="1" applyProtection="1">
      <alignment vertical="top"/>
    </xf>
    <xf numFmtId="4" fontId="18" fillId="0" borderId="1" xfId="80" applyNumberFormat="1" applyFont="1" applyBorder="1" applyAlignment="1" applyProtection="1">
      <alignment vertical="top"/>
    </xf>
    <xf numFmtId="0" fontId="19" fillId="4" borderId="1" xfId="80" quotePrefix="1" applyFont="1" applyFill="1" applyBorder="1" applyAlignment="1" applyProtection="1">
      <alignment horizontal="left" vertical="top" wrapText="1"/>
    </xf>
    <xf numFmtId="4" fontId="18" fillId="0" borderId="3" xfId="80" applyNumberFormat="1" applyFont="1" applyBorder="1" applyAlignment="1" applyProtection="1">
      <alignment vertical="top"/>
    </xf>
    <xf numFmtId="4" fontId="18" fillId="0" borderId="5" xfId="80" applyNumberFormat="1" applyFont="1" applyBorder="1" applyAlignment="1" applyProtection="1">
      <alignment vertical="top"/>
    </xf>
    <xf numFmtId="4" fontId="18" fillId="0" borderId="4" xfId="80" applyNumberFormat="1" applyFont="1" applyBorder="1" applyAlignment="1" applyProtection="1">
      <alignment vertical="top"/>
    </xf>
    <xf numFmtId="0" fontId="18" fillId="10" borderId="1" xfId="80" applyFont="1" applyFill="1" applyBorder="1" applyAlignment="1" applyProtection="1">
      <alignment horizontal="center" vertical="top" wrapText="1"/>
    </xf>
    <xf numFmtId="4" fontId="18" fillId="10" borderId="1" xfId="80" applyNumberFormat="1" applyFont="1" applyFill="1" applyBorder="1" applyAlignment="1" applyProtection="1">
      <alignment horizontal="center" vertical="top"/>
    </xf>
    <xf numFmtId="4" fontId="18" fillId="10" borderId="1" xfId="80" applyNumberFormat="1" applyFont="1" applyFill="1" applyBorder="1" applyAlignment="1" applyProtection="1">
      <alignment horizontal="right" vertical="top"/>
    </xf>
    <xf numFmtId="169" fontId="18" fillId="10" borderId="1" xfId="80" applyNumberFormat="1" applyFont="1" applyFill="1" applyBorder="1" applyAlignment="1" applyProtection="1">
      <alignment horizontal="right" vertical="top"/>
    </xf>
    <xf numFmtId="0" fontId="19" fillId="10" borderId="1" xfId="80" applyFont="1" applyFill="1" applyBorder="1" applyAlignment="1" applyProtection="1">
      <alignment horizontal="left" vertical="top" wrapText="1"/>
    </xf>
    <xf numFmtId="169" fontId="19" fillId="10" borderId="1" xfId="80" applyNumberFormat="1" applyFont="1" applyFill="1" applyBorder="1" applyAlignment="1" applyProtection="1">
      <alignment horizontal="right" vertical="top"/>
    </xf>
    <xf numFmtId="0" fontId="18" fillId="0" borderId="1" xfId="80" applyNumberFormat="1" applyFont="1" applyBorder="1" applyAlignment="1" applyProtection="1">
      <alignment horizontal="center" vertical="top"/>
    </xf>
    <xf numFmtId="0" fontId="14" fillId="0" borderId="0" xfId="10" applyFont="1" applyProtection="1"/>
    <xf numFmtId="0" fontId="19" fillId="0" borderId="0" xfId="80" applyFont="1" applyFill="1" applyAlignment="1" applyProtection="1">
      <alignment horizontal="center" vertical="center" wrapText="1"/>
    </xf>
    <xf numFmtId="4" fontId="19" fillId="0" borderId="0" xfId="80" applyNumberFormat="1" applyFont="1" applyAlignment="1" applyProtection="1">
      <alignment horizontal="left" vertical="top"/>
    </xf>
    <xf numFmtId="0" fontId="18" fillId="0" borderId="0" xfId="80" applyNumberFormat="1" applyFont="1" applyAlignment="1" applyProtection="1">
      <alignment horizontal="left" vertical="top"/>
    </xf>
    <xf numFmtId="169" fontId="27" fillId="0" borderId="0" xfId="80" applyNumberFormat="1" applyFont="1" applyFill="1" applyAlignment="1" applyProtection="1">
      <alignment horizontal="center" vertical="center" wrapText="1"/>
    </xf>
    <xf numFmtId="0" fontId="27" fillId="0" borderId="0" xfId="10" applyFont="1" applyProtection="1"/>
    <xf numFmtId="4" fontId="27" fillId="0" borderId="0" xfId="10" applyNumberFormat="1" applyFont="1" applyProtection="1"/>
    <xf numFmtId="0" fontId="14" fillId="0" borderId="0" xfId="10" applyNumberFormat="1" applyProtection="1"/>
    <xf numFmtId="0" fontId="29" fillId="0" borderId="0" xfId="10" applyNumberFormat="1" applyFont="1" applyProtection="1"/>
    <xf numFmtId="0" fontId="19" fillId="0" borderId="3" xfId="80" applyFont="1" applyBorder="1" applyAlignment="1" applyProtection="1">
      <alignment horizontal="left" vertical="top" wrapText="1"/>
    </xf>
    <xf numFmtId="169" fontId="19" fillId="0" borderId="3" xfId="80" applyNumberFormat="1" applyFont="1" applyBorder="1" applyAlignment="1" applyProtection="1">
      <alignment horizontal="right" vertical="top"/>
    </xf>
    <xf numFmtId="0" fontId="19" fillId="0" borderId="1" xfId="80" applyFont="1" applyBorder="1" applyAlignment="1" applyProtection="1">
      <alignment horizontal="left" vertical="top" wrapText="1"/>
    </xf>
    <xf numFmtId="169" fontId="19" fillId="0" borderId="1" xfId="80" applyNumberFormat="1" applyFont="1" applyBorder="1" applyAlignment="1" applyProtection="1">
      <alignment horizontal="right" vertical="top"/>
    </xf>
    <xf numFmtId="0" fontId="14" fillId="0" borderId="0" xfId="10" applyFont="1" applyAlignment="1" applyProtection="1">
      <alignment horizontal="center" vertical="top"/>
    </xf>
    <xf numFmtId="0" fontId="14" fillId="0" borderId="0" xfId="10" applyNumberFormat="1" applyFont="1" applyAlignment="1" applyProtection="1">
      <alignment horizontal="center" vertical="top"/>
    </xf>
    <xf numFmtId="49" fontId="19" fillId="0" borderId="0" xfId="77" applyNumberFormat="1" applyFont="1" applyAlignment="1" applyProtection="1">
      <alignment horizontal="left" vertical="top" wrapText="1"/>
    </xf>
    <xf numFmtId="49" fontId="19" fillId="0" borderId="0" xfId="80" applyNumberFormat="1" applyFont="1" applyAlignment="1" applyProtection="1">
      <alignment horizontal="left" vertical="top" wrapText="1"/>
    </xf>
    <xf numFmtId="0" fontId="16" fillId="0" borderId="0" xfId="0" applyNumberFormat="1" applyFont="1" applyAlignment="1" applyProtection="1">
      <alignment horizontal="left" vertical="top" wrapText="1"/>
    </xf>
    <xf numFmtId="4" fontId="18" fillId="0" borderId="1" xfId="77" applyNumberFormat="1" applyFont="1" applyFill="1" applyBorder="1" applyAlignment="1" applyProtection="1">
      <alignment horizontal="center" vertical="top"/>
    </xf>
    <xf numFmtId="4" fontId="18" fillId="0" borderId="1" xfId="77" applyNumberFormat="1" applyFont="1" applyFill="1" applyBorder="1" applyAlignment="1" applyProtection="1">
      <alignment horizontal="right" vertical="top"/>
    </xf>
    <xf numFmtId="0" fontId="16" fillId="0" borderId="0" xfId="0" quotePrefix="1" applyFont="1" applyFill="1" applyAlignment="1" applyProtection="1">
      <alignment horizontal="left" vertical="top"/>
    </xf>
    <xf numFmtId="0" fontId="16" fillId="0" borderId="0" xfId="0" quotePrefix="1" applyFont="1" applyFill="1" applyAlignment="1" applyProtection="1">
      <alignment horizontal="left" vertical="top" wrapText="1"/>
    </xf>
    <xf numFmtId="0" fontId="18" fillId="4" borderId="1" xfId="77" applyNumberFormat="1" applyFont="1" applyFill="1" applyBorder="1" applyAlignment="1" applyProtection="1">
      <alignment horizontal="center" vertical="top"/>
    </xf>
    <xf numFmtId="0" fontId="19" fillId="4" borderId="1" xfId="77" applyFont="1" applyFill="1" applyBorder="1" applyAlignment="1" applyProtection="1">
      <alignment horizontal="left" vertical="top"/>
    </xf>
    <xf numFmtId="49" fontId="19" fillId="4" borderId="1" xfId="77" applyNumberFormat="1" applyFont="1" applyFill="1" applyBorder="1" applyAlignment="1" applyProtection="1">
      <alignment horizontal="right" vertical="top"/>
    </xf>
    <xf numFmtId="0" fontId="18" fillId="4" borderId="3" xfId="77" applyNumberFormat="1" applyFont="1" applyFill="1" applyBorder="1" applyAlignment="1" applyProtection="1">
      <alignment horizontal="center" vertical="top"/>
    </xf>
    <xf numFmtId="0" fontId="19" fillId="4" borderId="3" xfId="77" applyFont="1" applyFill="1" applyBorder="1" applyAlignment="1" applyProtection="1">
      <alignment horizontal="left" vertical="top"/>
    </xf>
    <xf numFmtId="49" fontId="19" fillId="4" borderId="3" xfId="77" applyNumberFormat="1" applyFont="1" applyFill="1" applyBorder="1" applyAlignment="1" applyProtection="1">
      <alignment horizontal="right" vertical="top"/>
    </xf>
    <xf numFmtId="169" fontId="19" fillId="4" borderId="3" xfId="77" applyNumberFormat="1" applyFont="1" applyFill="1" applyBorder="1" applyAlignment="1" applyProtection="1">
      <alignment horizontal="right" vertical="top"/>
    </xf>
    <xf numFmtId="0" fontId="32" fillId="0" borderId="0" xfId="0" applyNumberFormat="1" applyFont="1" applyAlignment="1" applyProtection="1">
      <alignment horizontal="center" vertical="center" wrapText="1"/>
    </xf>
    <xf numFmtId="49" fontId="18" fillId="0" borderId="0" xfId="80" applyNumberFormat="1" applyFont="1" applyFill="1" applyBorder="1" applyAlignment="1" applyProtection="1">
      <alignment horizontal="center" vertical="top" wrapText="1"/>
    </xf>
    <xf numFmtId="0" fontId="18" fillId="0" borderId="0" xfId="10" applyFont="1" applyFill="1" applyBorder="1" applyAlignment="1" applyProtection="1">
      <alignment horizontal="center" vertical="top" wrapText="1"/>
    </xf>
    <xf numFmtId="0" fontId="18" fillId="0" borderId="0" xfId="80" applyFont="1" applyFill="1" applyBorder="1" applyAlignment="1" applyProtection="1">
      <alignment horizontal="center" vertical="top" wrapText="1"/>
    </xf>
    <xf numFmtId="0" fontId="18" fillId="0" borderId="0" xfId="80" quotePrefix="1" applyFont="1" applyFill="1" applyBorder="1" applyAlignment="1" applyProtection="1">
      <alignment horizontal="center" vertical="top" wrapText="1"/>
    </xf>
    <xf numFmtId="49" fontId="18" fillId="0" borderId="0" xfId="77" applyNumberFormat="1" applyFont="1" applyFill="1" applyBorder="1" applyAlignment="1" applyProtection="1">
      <alignment horizontal="center" vertical="top" wrapText="1"/>
    </xf>
    <xf numFmtId="0" fontId="18" fillId="0" borderId="0" xfId="77" applyFont="1" applyFill="1" applyBorder="1" applyAlignment="1" applyProtection="1">
      <alignment horizontal="center" vertical="top" wrapText="1"/>
    </xf>
    <xf numFmtId="0" fontId="18" fillId="0" borderId="0" xfId="77" quotePrefix="1" applyFont="1" applyFill="1" applyBorder="1" applyAlignment="1" applyProtection="1">
      <alignment horizontal="center" vertical="top" wrapText="1"/>
    </xf>
    <xf numFmtId="0" fontId="18" fillId="0" borderId="0" xfId="60" applyFont="1" applyFill="1" applyBorder="1" applyAlignment="1" applyProtection="1">
      <alignment horizontal="center" vertical="top" wrapText="1"/>
    </xf>
    <xf numFmtId="0" fontId="16" fillId="6" borderId="1" xfId="80" applyFont="1" applyFill="1" applyBorder="1" applyAlignment="1" applyProtection="1">
      <alignment horizontal="left" vertical="top" wrapText="1"/>
    </xf>
    <xf numFmtId="169" fontId="16" fillId="6" borderId="1" xfId="80" applyNumberFormat="1" applyFont="1" applyFill="1" applyBorder="1" applyAlignment="1" applyProtection="1">
      <alignment horizontal="right" vertical="top" wrapText="1"/>
    </xf>
    <xf numFmtId="0" fontId="16" fillId="7" borderId="1" xfId="10" applyFont="1" applyFill="1" applyBorder="1" applyAlignment="1" applyProtection="1">
      <alignment horizontal="left" vertical="top" wrapText="1"/>
    </xf>
    <xf numFmtId="169" fontId="16" fillId="7" borderId="1" xfId="10" applyNumberFormat="1" applyFont="1" applyFill="1" applyBorder="1" applyAlignment="1" applyProtection="1">
      <alignment horizontal="right" vertical="top" wrapText="1"/>
    </xf>
    <xf numFmtId="0" fontId="16" fillId="5" borderId="1" xfId="10" applyFont="1" applyFill="1" applyBorder="1" applyAlignment="1" applyProtection="1">
      <alignment horizontal="left" vertical="top" wrapText="1"/>
    </xf>
    <xf numFmtId="169" fontId="16" fillId="5" borderId="1" xfId="10" applyNumberFormat="1" applyFont="1" applyFill="1" applyBorder="1" applyAlignment="1" applyProtection="1">
      <alignment horizontal="right" vertical="top" wrapText="1"/>
    </xf>
    <xf numFmtId="0" fontId="16" fillId="6" borderId="1" xfId="77" applyFont="1" applyFill="1" applyBorder="1" applyAlignment="1" applyProtection="1">
      <alignment horizontal="left" vertical="top" wrapText="1"/>
    </xf>
    <xf numFmtId="169" fontId="16" fillId="6" borderId="1" xfId="77" applyNumberFormat="1" applyFont="1" applyFill="1" applyBorder="1" applyAlignment="1" applyProtection="1">
      <alignment horizontal="right" vertical="top" wrapText="1"/>
    </xf>
    <xf numFmtId="0" fontId="16" fillId="0" borderId="1" xfId="77" applyFont="1" applyFill="1" applyBorder="1" applyAlignment="1" applyProtection="1">
      <alignment horizontal="left" vertical="top" wrapText="1"/>
    </xf>
    <xf numFmtId="169" fontId="16" fillId="0" borderId="1" xfId="77" applyNumberFormat="1" applyFont="1" applyFill="1" applyBorder="1" applyAlignment="1" applyProtection="1">
      <alignment horizontal="right" vertical="top" wrapText="1"/>
    </xf>
    <xf numFmtId="0" fontId="16" fillId="8" borderId="0" xfId="0" applyFont="1" applyFill="1" applyBorder="1" applyAlignment="1" applyProtection="1">
      <alignment horizontal="center" vertical="top"/>
    </xf>
    <xf numFmtId="0" fontId="16" fillId="0" borderId="1" xfId="60" applyFont="1" applyFill="1" applyBorder="1" applyAlignment="1" applyProtection="1">
      <alignment horizontal="left" vertical="top" wrapText="1"/>
    </xf>
    <xf numFmtId="169" fontId="16" fillId="0" borderId="1" xfId="60" applyNumberFormat="1" applyFont="1" applyFill="1" applyBorder="1" applyAlignment="1" applyProtection="1">
      <alignment horizontal="right" vertical="top" wrapText="1"/>
    </xf>
    <xf numFmtId="0" fontId="16" fillId="0" borderId="1" xfId="80" applyFont="1" applyFill="1" applyBorder="1" applyAlignment="1" applyProtection="1">
      <alignment horizontal="left" vertical="top" wrapText="1"/>
    </xf>
    <xf numFmtId="169" fontId="16" fillId="0" borderId="1" xfId="80" applyNumberFormat="1" applyFont="1" applyFill="1" applyBorder="1" applyAlignment="1" applyProtection="1">
      <alignment horizontal="right" vertical="top" wrapText="1"/>
    </xf>
    <xf numFmtId="0" fontId="14" fillId="10" borderId="1" xfId="80" applyFont="1" applyFill="1" applyBorder="1" applyAlignment="1" applyProtection="1">
      <alignment horizontal="left" vertical="top" wrapText="1"/>
    </xf>
    <xf numFmtId="169" fontId="14" fillId="10" borderId="1" xfId="80" applyNumberFormat="1" applyFont="1" applyFill="1" applyBorder="1" applyAlignment="1" applyProtection="1">
      <alignment horizontal="right" vertical="top" wrapText="1"/>
    </xf>
    <xf numFmtId="0" fontId="14" fillId="0" borderId="1" xfId="80" applyFont="1" applyBorder="1" applyAlignment="1" applyProtection="1">
      <alignment horizontal="left" vertical="top" wrapText="1"/>
    </xf>
    <xf numFmtId="169" fontId="14" fillId="0" borderId="1" xfId="80" applyNumberFormat="1" applyFont="1" applyBorder="1" applyAlignment="1" applyProtection="1">
      <alignment horizontal="right" vertical="top" wrapText="1"/>
    </xf>
    <xf numFmtId="0" fontId="16" fillId="4" borderId="1" xfId="0" applyNumberFormat="1" applyFont="1" applyFill="1" applyBorder="1" applyAlignment="1" applyProtection="1">
      <alignment horizontal="center" vertical="center" wrapText="1"/>
    </xf>
    <xf numFmtId="0" fontId="14" fillId="0" borderId="1" xfId="0" applyNumberFormat="1" applyFont="1" applyBorder="1" applyAlignment="1" applyProtection="1">
      <alignment horizontal="left" vertical="top" wrapText="1"/>
    </xf>
    <xf numFmtId="169" fontId="14" fillId="0" borderId="1" xfId="0" applyNumberFormat="1" applyFont="1" applyFill="1" applyBorder="1" applyAlignment="1" applyProtection="1">
      <alignment horizontal="right" vertical="top"/>
    </xf>
    <xf numFmtId="0" fontId="14" fillId="0" borderId="1" xfId="0" applyNumberFormat="1" applyFont="1" applyFill="1" applyBorder="1" applyAlignment="1" applyProtection="1">
      <alignment horizontal="left" vertical="top" wrapText="1"/>
    </xf>
    <xf numFmtId="0" fontId="16" fillId="4" borderId="1" xfId="0" applyNumberFormat="1" applyFont="1" applyFill="1" applyBorder="1" applyAlignment="1" applyProtection="1">
      <alignment horizontal="left" vertical="top" wrapText="1"/>
    </xf>
    <xf numFmtId="169" fontId="16" fillId="4" borderId="1" xfId="0" applyNumberFormat="1" applyFont="1" applyFill="1" applyBorder="1" applyAlignment="1" applyProtection="1">
      <alignment horizontal="right" vertical="top"/>
    </xf>
    <xf numFmtId="0" fontId="16" fillId="0" borderId="0" xfId="0" applyFont="1" applyFill="1" applyBorder="1" applyAlignment="1" applyProtection="1">
      <alignment horizontal="center" vertical="top"/>
    </xf>
    <xf numFmtId="169" fontId="16" fillId="9" borderId="7" xfId="0" applyNumberFormat="1" applyFont="1" applyFill="1" applyBorder="1" applyAlignment="1" applyProtection="1">
      <alignment horizontal="right" vertical="top"/>
    </xf>
    <xf numFmtId="0" fontId="14" fillId="0" borderId="8" xfId="0" applyNumberFormat="1" applyFont="1" applyBorder="1" applyAlignment="1" applyProtection="1">
      <alignment horizontal="left" vertical="top" wrapText="1"/>
    </xf>
    <xf numFmtId="169" fontId="14" fillId="0" borderId="9" xfId="0" applyNumberFormat="1" applyFont="1" applyFill="1" applyBorder="1" applyAlignment="1" applyProtection="1">
      <alignment horizontal="right" vertical="top"/>
    </xf>
    <xf numFmtId="0" fontId="14" fillId="0" borderId="10" xfId="0" applyNumberFormat="1" applyFont="1" applyBorder="1" applyAlignment="1" applyProtection="1">
      <alignment horizontal="left" vertical="top" wrapText="1"/>
    </xf>
    <xf numFmtId="169" fontId="14" fillId="0" borderId="11" xfId="0" applyNumberFormat="1" applyFont="1" applyFill="1" applyBorder="1" applyAlignment="1" applyProtection="1">
      <alignment horizontal="right" vertical="top"/>
    </xf>
    <xf numFmtId="0" fontId="14" fillId="0" borderId="10" xfId="0" applyNumberFormat="1" applyFont="1" applyFill="1" applyBorder="1" applyAlignment="1" applyProtection="1">
      <alignment horizontal="left" vertical="top" wrapText="1"/>
    </xf>
    <xf numFmtId="0" fontId="16" fillId="9" borderId="10" xfId="0" applyNumberFormat="1" applyFont="1" applyFill="1" applyBorder="1" applyAlignment="1" applyProtection="1">
      <alignment horizontal="left" vertical="top" wrapText="1"/>
    </xf>
    <xf numFmtId="169" fontId="16" fillId="9" borderId="11" xfId="0" applyNumberFormat="1" applyFont="1" applyFill="1" applyBorder="1" applyAlignment="1" applyProtection="1">
      <alignment horizontal="right" vertical="top"/>
    </xf>
    <xf numFmtId="0" fontId="16" fillId="9" borderId="12" xfId="0" applyNumberFormat="1" applyFont="1" applyFill="1" applyBorder="1" applyAlignment="1" applyProtection="1">
      <alignment horizontal="left" vertical="top" wrapText="1"/>
    </xf>
    <xf numFmtId="169" fontId="16" fillId="9" borderId="13" xfId="0" applyNumberFormat="1" applyFont="1" applyFill="1" applyBorder="1" applyAlignment="1" applyProtection="1">
      <alignment horizontal="right" vertical="top"/>
    </xf>
    <xf numFmtId="0" fontId="16" fillId="9" borderId="6" xfId="0" applyNumberFormat="1" applyFont="1" applyFill="1" applyBorder="1" applyAlignment="1" applyProtection="1">
      <alignment horizontal="center" vertical="center" wrapText="1"/>
    </xf>
    <xf numFmtId="0" fontId="14" fillId="4" borderId="1" xfId="80" applyFont="1" applyFill="1" applyBorder="1" applyAlignment="1" applyProtection="1">
      <alignment horizontal="left" vertical="top" wrapText="1"/>
    </xf>
    <xf numFmtId="169" fontId="14" fillId="4" borderId="1" xfId="80" applyNumberFormat="1" applyFont="1" applyFill="1" applyBorder="1" applyAlignment="1" applyProtection="1">
      <alignment horizontal="right" vertical="top" wrapText="1"/>
    </xf>
    <xf numFmtId="0" fontId="14" fillId="4" borderId="1" xfId="80" quotePrefix="1" applyFont="1" applyFill="1" applyBorder="1" applyAlignment="1" applyProtection="1">
      <alignment horizontal="left" vertical="top" wrapText="1"/>
    </xf>
    <xf numFmtId="169" fontId="14" fillId="4" borderId="1" xfId="80" quotePrefix="1" applyNumberFormat="1" applyFont="1" applyFill="1" applyBorder="1" applyAlignment="1" applyProtection="1">
      <alignment horizontal="right" vertical="top" wrapText="1"/>
    </xf>
    <xf numFmtId="0" fontId="14" fillId="10" borderId="1" xfId="77" applyFont="1" applyFill="1" applyBorder="1" applyAlignment="1" applyProtection="1">
      <alignment horizontal="left" vertical="top" wrapText="1"/>
    </xf>
    <xf numFmtId="169" fontId="14" fillId="10" borderId="1" xfId="77" applyNumberFormat="1" applyFont="1" applyFill="1" applyBorder="1" applyAlignment="1" applyProtection="1">
      <alignment horizontal="right" vertical="top" wrapText="1"/>
    </xf>
    <xf numFmtId="0" fontId="14" fillId="4" borderId="1" xfId="77" applyFont="1" applyFill="1" applyBorder="1" applyAlignment="1" applyProtection="1">
      <alignment horizontal="left" vertical="top" wrapText="1"/>
    </xf>
    <xf numFmtId="169" fontId="14" fillId="4" borderId="1" xfId="77" applyNumberFormat="1" applyFont="1" applyFill="1" applyBorder="1" applyAlignment="1" applyProtection="1">
      <alignment horizontal="right" vertical="top" wrapText="1"/>
    </xf>
    <xf numFmtId="0" fontId="14" fillId="0" borderId="1" xfId="77" quotePrefix="1" applyFont="1" applyFill="1" applyBorder="1" applyAlignment="1" applyProtection="1">
      <alignment horizontal="left" vertical="top" wrapText="1"/>
    </xf>
    <xf numFmtId="169" fontId="14" fillId="0" borderId="1" xfId="77" quotePrefix="1" applyNumberFormat="1" applyFont="1" applyFill="1" applyBorder="1" applyAlignment="1" applyProtection="1">
      <alignment horizontal="right" vertical="top" wrapText="1"/>
    </xf>
    <xf numFmtId="0" fontId="14" fillId="10" borderId="1" xfId="60" applyFont="1" applyFill="1" applyBorder="1" applyAlignment="1" applyProtection="1">
      <alignment horizontal="left" vertical="top" wrapText="1"/>
    </xf>
    <xf numFmtId="169" fontId="14" fillId="10" borderId="1" xfId="60" applyNumberFormat="1" applyFont="1" applyFill="1" applyBorder="1" applyAlignment="1" applyProtection="1">
      <alignment horizontal="right" vertical="top" wrapText="1"/>
    </xf>
    <xf numFmtId="0" fontId="14" fillId="0" borderId="1" xfId="77" applyFont="1" applyFill="1" applyBorder="1" applyAlignment="1" applyProtection="1">
      <alignment horizontal="left" vertical="top" wrapText="1"/>
    </xf>
    <xf numFmtId="169" fontId="14" fillId="0" borderId="1" xfId="77" applyNumberFormat="1" applyFont="1" applyFill="1" applyBorder="1" applyAlignment="1" applyProtection="1">
      <alignment horizontal="right" vertical="top" wrapText="1"/>
    </xf>
    <xf numFmtId="0" fontId="18" fillId="0" borderId="0" xfId="0" applyNumberFormat="1" applyFont="1" applyFill="1" applyBorder="1" applyAlignment="1" applyProtection="1">
      <alignment horizontal="center" vertical="top" wrapText="1"/>
    </xf>
    <xf numFmtId="0" fontId="18" fillId="0" borderId="5" xfId="80" quotePrefix="1" applyFont="1" applyFill="1" applyBorder="1" applyAlignment="1" applyProtection="1">
      <alignment horizontal="left" vertical="top" wrapText="1"/>
    </xf>
    <xf numFmtId="0" fontId="18" fillId="0" borderId="1" xfId="60" applyFont="1" applyFill="1" applyBorder="1" applyAlignment="1" applyProtection="1">
      <alignment horizontal="center" vertical="top"/>
    </xf>
    <xf numFmtId="0" fontId="18" fillId="0" borderId="1" xfId="10" applyFont="1" applyFill="1" applyBorder="1" applyAlignment="1" applyProtection="1">
      <alignment horizontal="right" vertical="top" wrapText="1"/>
    </xf>
    <xf numFmtId="0" fontId="19" fillId="0" borderId="1" xfId="10" applyFont="1" applyFill="1" applyBorder="1" applyAlignment="1" applyProtection="1">
      <alignment horizontal="left" vertical="top" wrapText="1"/>
    </xf>
    <xf numFmtId="0" fontId="18" fillId="0" borderId="1" xfId="10" applyFont="1" applyFill="1" applyBorder="1" applyAlignment="1" applyProtection="1">
      <alignment horizontal="center" vertical="top" wrapText="1"/>
    </xf>
    <xf numFmtId="4" fontId="18" fillId="0" borderId="1" xfId="10" applyNumberFormat="1" applyFont="1" applyFill="1" applyBorder="1" applyAlignment="1" applyProtection="1">
      <alignment horizontal="right" vertical="top" wrapText="1"/>
    </xf>
    <xf numFmtId="169" fontId="18" fillId="0" borderId="1" xfId="10" applyNumberFormat="1" applyFont="1" applyFill="1" applyBorder="1" applyAlignment="1" applyProtection="1">
      <alignment horizontal="right" vertical="top" wrapText="1"/>
    </xf>
    <xf numFmtId="4" fontId="16" fillId="5" borderId="1" xfId="10" applyNumberFormat="1" applyFont="1" applyFill="1" applyBorder="1" applyAlignment="1" applyProtection="1">
      <alignment horizontal="right" vertical="top" wrapText="1"/>
    </xf>
    <xf numFmtId="4" fontId="14" fillId="0" borderId="1" xfId="77" applyNumberFormat="1" applyFont="1" applyFill="1" applyBorder="1" applyAlignment="1" applyProtection="1">
      <alignment horizontal="right" vertical="top" wrapText="1"/>
    </xf>
    <xf numFmtId="0" fontId="27" fillId="0" borderId="0" xfId="10" applyFont="1" applyFill="1" applyProtection="1"/>
    <xf numFmtId="4" fontId="18" fillId="0" borderId="1" xfId="80" applyNumberFormat="1" applyFont="1" applyFill="1" applyBorder="1" applyAlignment="1" applyProtection="1">
      <alignment horizontal="center" vertical="top"/>
    </xf>
    <xf numFmtId="4" fontId="18" fillId="0" borderId="1" xfId="80" applyNumberFormat="1" applyFont="1" applyFill="1" applyBorder="1" applyAlignment="1" applyProtection="1">
      <alignment horizontal="right" vertical="top"/>
    </xf>
    <xf numFmtId="49" fontId="18" fillId="0" borderId="4" xfId="77" applyNumberFormat="1" applyFont="1" applyFill="1" applyBorder="1" applyAlignment="1" applyProtection="1">
      <alignment horizontal="right" vertical="top"/>
    </xf>
    <xf numFmtId="4" fontId="18" fillId="0" borderId="4" xfId="77" applyNumberFormat="1" applyFont="1" applyFill="1" applyBorder="1" applyAlignment="1" applyProtection="1">
      <alignment horizontal="center" vertical="top"/>
    </xf>
    <xf numFmtId="4" fontId="18" fillId="0" borderId="4" xfId="77" applyNumberFormat="1" applyFont="1" applyFill="1" applyBorder="1" applyAlignment="1" applyProtection="1">
      <alignment horizontal="right" vertical="top"/>
    </xf>
    <xf numFmtId="4" fontId="18" fillId="0" borderId="3" xfId="77" applyNumberFormat="1" applyFont="1" applyFill="1" applyBorder="1" applyAlignment="1" applyProtection="1">
      <alignment horizontal="center" vertical="top"/>
    </xf>
    <xf numFmtId="0" fontId="16" fillId="0" borderId="0" xfId="0" applyFont="1" applyFill="1" applyBorder="1" applyAlignment="1" applyProtection="1">
      <alignment horizontal="left" vertical="top" wrapText="1"/>
    </xf>
    <xf numFmtId="0" fontId="29" fillId="0" borderId="0" xfId="0" applyFont="1" applyProtection="1"/>
    <xf numFmtId="0" fontId="18" fillId="0" borderId="1" xfId="10" applyFont="1" applyFill="1" applyBorder="1" applyAlignment="1" applyProtection="1">
      <alignment horizontal="left" vertical="top" wrapText="1"/>
    </xf>
    <xf numFmtId="0" fontId="14" fillId="0" borderId="0" xfId="0" applyNumberFormat="1" applyFont="1" applyFill="1" applyBorder="1" applyAlignment="1" applyProtection="1">
      <alignment horizontal="center" vertical="top"/>
    </xf>
    <xf numFmtId="0" fontId="33" fillId="0" borderId="0" xfId="79" applyNumberFormat="1" applyFont="1" applyFill="1" applyBorder="1" applyAlignment="1" applyProtection="1">
      <alignment horizontal="center" vertical="top"/>
    </xf>
    <xf numFmtId="0" fontId="14" fillId="0" borderId="0" xfId="0" applyNumberFormat="1" applyFont="1" applyFill="1" applyBorder="1" applyAlignment="1" applyProtection="1">
      <alignment horizontal="center" vertical="top" wrapText="1"/>
    </xf>
    <xf numFmtId="0" fontId="14" fillId="0" borderId="0" xfId="10" applyFont="1" applyAlignment="1" applyProtection="1">
      <alignment horizontal="right" vertical="top"/>
    </xf>
    <xf numFmtId="0" fontId="14" fillId="0" borderId="0" xfId="10" applyFont="1" applyAlignment="1" applyProtection="1">
      <alignment horizontal="left" vertical="top" wrapText="1"/>
    </xf>
    <xf numFmtId="4" fontId="14" fillId="0" borderId="0" xfId="10" applyNumberFormat="1" applyFont="1" applyAlignment="1" applyProtection="1">
      <alignment horizontal="right" vertical="top"/>
    </xf>
    <xf numFmtId="169" fontId="14" fillId="0" borderId="0" xfId="10" applyNumberFormat="1" applyFont="1" applyAlignment="1" applyProtection="1">
      <alignment horizontal="right" vertical="top"/>
    </xf>
    <xf numFmtId="0" fontId="14" fillId="0" borderId="3" xfId="0" applyFont="1" applyBorder="1" applyAlignment="1" applyProtection="1">
      <alignment horizontal="center" vertical="top"/>
    </xf>
    <xf numFmtId="0" fontId="14" fillId="0" borderId="4" xfId="0" applyFont="1" applyBorder="1" applyAlignment="1" applyProtection="1">
      <alignment horizontal="center" vertical="top"/>
    </xf>
    <xf numFmtId="4" fontId="14" fillId="0" borderId="4" xfId="0" applyNumberFormat="1" applyFont="1" applyBorder="1" applyAlignment="1" applyProtection="1">
      <alignment horizontal="right" vertical="top"/>
    </xf>
    <xf numFmtId="0" fontId="14" fillId="0" borderId="4" xfId="0" applyFont="1" applyBorder="1" applyProtection="1"/>
    <xf numFmtId="0" fontId="14" fillId="0" borderId="5" xfId="0" applyFont="1" applyBorder="1" applyProtection="1"/>
    <xf numFmtId="0" fontId="14" fillId="0" borderId="3" xfId="0" applyFont="1" applyBorder="1" applyProtection="1"/>
    <xf numFmtId="0" fontId="14" fillId="0" borderId="0" xfId="0" applyFont="1" applyProtection="1"/>
    <xf numFmtId="0" fontId="14" fillId="0" borderId="0" xfId="0" applyFont="1" applyAlignment="1" applyProtection="1">
      <alignment horizontal="right" vertical="top"/>
    </xf>
    <xf numFmtId="0" fontId="14" fillId="0" borderId="0" xfId="0" applyFont="1" applyAlignment="1" applyProtection="1">
      <alignment horizontal="left" vertical="top" wrapText="1"/>
    </xf>
    <xf numFmtId="4" fontId="14" fillId="0" borderId="0" xfId="0" applyNumberFormat="1" applyFont="1" applyAlignment="1" applyProtection="1">
      <alignment horizontal="right" vertical="top"/>
    </xf>
    <xf numFmtId="2" fontId="27" fillId="0" borderId="0" xfId="80" applyNumberFormat="1" applyFont="1" applyFill="1" applyAlignment="1" applyProtection="1">
      <alignment horizontal="left" vertical="top" wrapText="1"/>
    </xf>
    <xf numFmtId="170" fontId="27" fillId="0" borderId="0" xfId="80" applyNumberFormat="1" applyFont="1" applyFill="1" applyAlignment="1" applyProtection="1">
      <alignment horizontal="left" vertical="top" wrapText="1"/>
    </xf>
    <xf numFmtId="170" fontId="27" fillId="0" borderId="0" xfId="80" applyNumberFormat="1" applyFont="1" applyFill="1" applyAlignment="1" applyProtection="1">
      <alignment horizontal="center" vertical="top" wrapText="1"/>
    </xf>
    <xf numFmtId="170" fontId="27" fillId="0" borderId="0" xfId="10" applyNumberFormat="1" applyFont="1" applyFill="1" applyAlignment="1" applyProtection="1">
      <alignment horizontal="left" vertical="top" wrapText="1"/>
    </xf>
    <xf numFmtId="0" fontId="33" fillId="0" borderId="0" xfId="79" applyFont="1" applyAlignment="1" applyProtection="1">
      <alignment horizontal="center" vertical="top"/>
    </xf>
    <xf numFmtId="0" fontId="18" fillId="0" borderId="0" xfId="10" quotePrefix="1" applyFont="1" applyFill="1" applyBorder="1" applyAlignment="1" applyProtection="1">
      <alignment horizontal="center" vertical="top" wrapText="1"/>
    </xf>
    <xf numFmtId="0" fontId="14" fillId="4" borderId="1" xfId="10" quotePrefix="1" applyFont="1" applyFill="1" applyBorder="1" applyAlignment="1" applyProtection="1">
      <alignment horizontal="left" vertical="top" wrapText="1"/>
    </xf>
    <xf numFmtId="169" fontId="14" fillId="4" borderId="1" xfId="10" quotePrefix="1" applyNumberFormat="1" applyFont="1" applyFill="1" applyBorder="1" applyAlignment="1" applyProtection="1">
      <alignment horizontal="right" vertical="top" wrapText="1"/>
    </xf>
    <xf numFmtId="0" fontId="16" fillId="0" borderId="1" xfId="10" quotePrefix="1" applyFont="1" applyFill="1" applyBorder="1" applyAlignment="1" applyProtection="1">
      <alignment horizontal="left" vertical="top" wrapText="1"/>
    </xf>
    <xf numFmtId="169" fontId="16" fillId="0" borderId="1" xfId="10" quotePrefix="1" applyNumberFormat="1" applyFont="1" applyFill="1" applyBorder="1" applyAlignment="1" applyProtection="1">
      <alignment horizontal="right" vertical="top" wrapText="1"/>
    </xf>
    <xf numFmtId="0" fontId="18" fillId="0" borderId="0" xfId="0" quotePrefix="1" applyFont="1" applyFill="1" applyBorder="1" applyAlignment="1" applyProtection="1">
      <alignment horizontal="center" vertical="top" wrapText="1"/>
    </xf>
    <xf numFmtId="0" fontId="14" fillId="4" borderId="1" xfId="0" quotePrefix="1" applyFont="1" applyFill="1" applyBorder="1" applyAlignment="1" applyProtection="1">
      <alignment horizontal="left" vertical="top" wrapText="1"/>
    </xf>
    <xf numFmtId="169" fontId="14" fillId="4" borderId="1" xfId="0" quotePrefix="1" applyNumberFormat="1" applyFont="1" applyFill="1" applyBorder="1" applyAlignment="1" applyProtection="1">
      <alignment horizontal="right" vertical="top" wrapText="1"/>
    </xf>
    <xf numFmtId="0" fontId="16" fillId="0" borderId="1" xfId="0" quotePrefix="1" applyFont="1" applyFill="1" applyBorder="1" applyAlignment="1" applyProtection="1">
      <alignment horizontal="left" vertical="top" wrapText="1"/>
    </xf>
    <xf numFmtId="169" fontId="16" fillId="0" borderId="1" xfId="0" quotePrefix="1" applyNumberFormat="1" applyFont="1" applyFill="1" applyBorder="1" applyAlignment="1" applyProtection="1">
      <alignment horizontal="right" vertical="top" wrapText="1"/>
    </xf>
    <xf numFmtId="4" fontId="14" fillId="4" borderId="1" xfId="0" quotePrefix="1" applyNumberFormat="1" applyFont="1" applyFill="1" applyBorder="1" applyAlignment="1" applyProtection="1">
      <alignment horizontal="right" vertical="top" wrapText="1"/>
    </xf>
    <xf numFmtId="169" fontId="18" fillId="6" borderId="1" xfId="80" applyNumberFormat="1" applyFont="1" applyFill="1" applyBorder="1" applyAlignment="1" applyProtection="1">
      <alignment horizontal="right" vertical="top" wrapText="1"/>
    </xf>
    <xf numFmtId="169" fontId="18" fillId="3" borderId="1" xfId="80" applyNumberFormat="1" applyFont="1" applyFill="1" applyBorder="1" applyAlignment="1" applyProtection="1">
      <alignment horizontal="right" vertical="top"/>
    </xf>
    <xf numFmtId="169" fontId="18" fillId="5" borderId="1" xfId="80" applyNumberFormat="1" applyFont="1" applyFill="1" applyBorder="1" applyAlignment="1" applyProtection="1">
      <alignment horizontal="right" vertical="top"/>
    </xf>
    <xf numFmtId="169" fontId="18" fillId="0" borderId="1" xfId="80" applyNumberFormat="1" applyFont="1" applyBorder="1" applyAlignment="1" applyProtection="1">
      <alignment horizontal="right" vertical="top"/>
    </xf>
    <xf numFmtId="169" fontId="18" fillId="0" borderId="3" xfId="80" applyNumberFormat="1" applyFont="1" applyBorder="1" applyAlignment="1" applyProtection="1">
      <alignment horizontal="right" vertical="top"/>
    </xf>
    <xf numFmtId="169" fontId="18" fillId="0" borderId="5" xfId="80" applyNumberFormat="1" applyFont="1" applyBorder="1" applyAlignment="1" applyProtection="1">
      <alignment horizontal="right" vertical="top"/>
    </xf>
    <xf numFmtId="169" fontId="18" fillId="0" borderId="4" xfId="80" applyNumberFormat="1" applyFont="1" applyBorder="1" applyAlignment="1" applyProtection="1">
      <alignment horizontal="right" vertical="top"/>
    </xf>
    <xf numFmtId="0" fontId="18" fillId="4" borderId="1" xfId="10" quotePrefix="1" applyFont="1" applyFill="1" applyBorder="1" applyAlignment="1" applyProtection="1">
      <alignment horizontal="center" vertical="top" wrapText="1"/>
    </xf>
    <xf numFmtId="0" fontId="18" fillId="4" borderId="1" xfId="10" quotePrefix="1" applyFont="1" applyFill="1" applyBorder="1" applyAlignment="1" applyProtection="1">
      <alignment horizontal="left" vertical="top" wrapText="1"/>
    </xf>
    <xf numFmtId="0" fontId="19" fillId="4" borderId="1" xfId="10" quotePrefix="1" applyFont="1" applyFill="1" applyBorder="1" applyAlignment="1" applyProtection="1">
      <alignment horizontal="left" vertical="top" wrapText="1"/>
    </xf>
    <xf numFmtId="0" fontId="19" fillId="4" borderId="1" xfId="10" quotePrefix="1" applyFont="1" applyFill="1" applyBorder="1" applyAlignment="1" applyProtection="1">
      <alignment horizontal="center" vertical="top" wrapText="1"/>
    </xf>
    <xf numFmtId="0" fontId="19" fillId="4" borderId="1" xfId="10" quotePrefix="1" applyFont="1" applyFill="1" applyBorder="1" applyAlignment="1" applyProtection="1">
      <alignment vertical="top" wrapText="1"/>
    </xf>
    <xf numFmtId="0" fontId="19" fillId="4" borderId="1" xfId="10" quotePrefix="1" applyFont="1" applyFill="1" applyBorder="1" applyAlignment="1" applyProtection="1">
      <alignment horizontal="right" vertical="top" wrapText="1"/>
    </xf>
    <xf numFmtId="169" fontId="19" fillId="4" borderId="1" xfId="10" quotePrefix="1" applyNumberFormat="1" applyFont="1" applyFill="1" applyBorder="1" applyAlignment="1" applyProtection="1">
      <alignment horizontal="right" vertical="top" wrapText="1"/>
    </xf>
    <xf numFmtId="0" fontId="18" fillId="4" borderId="3" xfId="10" quotePrefix="1" applyFont="1" applyFill="1" applyBorder="1" applyAlignment="1" applyProtection="1">
      <alignment horizontal="center" vertical="top" wrapText="1"/>
    </xf>
    <xf numFmtId="0" fontId="18" fillId="4" borderId="3" xfId="10" quotePrefix="1" applyFont="1" applyFill="1" applyBorder="1" applyAlignment="1" applyProtection="1">
      <alignment horizontal="left" vertical="top" wrapText="1"/>
    </xf>
    <xf numFmtId="0" fontId="19" fillId="4" borderId="3" xfId="10" quotePrefix="1" applyFont="1" applyFill="1" applyBorder="1" applyAlignment="1" applyProtection="1">
      <alignment horizontal="left" vertical="top" wrapText="1"/>
    </xf>
    <xf numFmtId="0" fontId="19" fillId="4" borderId="3" xfId="10" quotePrefix="1" applyFont="1" applyFill="1" applyBorder="1" applyAlignment="1" applyProtection="1">
      <alignment horizontal="right" vertical="top" wrapText="1"/>
    </xf>
    <xf numFmtId="169" fontId="19" fillId="4" borderId="3" xfId="10" quotePrefix="1" applyNumberFormat="1" applyFont="1" applyFill="1" applyBorder="1" applyAlignment="1" applyProtection="1">
      <alignment horizontal="right" vertical="top" wrapText="1"/>
    </xf>
    <xf numFmtId="169" fontId="19" fillId="4" borderId="1" xfId="0" quotePrefix="1" applyNumberFormat="1" applyFont="1" applyFill="1" applyBorder="1" applyAlignment="1" applyProtection="1">
      <alignment horizontal="right" vertical="top" wrapText="1"/>
      <protection locked="0"/>
    </xf>
    <xf numFmtId="169" fontId="18" fillId="6" borderId="1" xfId="77" applyNumberFormat="1" applyFont="1" applyFill="1" applyBorder="1" applyAlignment="1" applyProtection="1">
      <alignment horizontal="right" vertical="top" wrapText="1"/>
    </xf>
    <xf numFmtId="0" fontId="35" fillId="0" borderId="0" xfId="0" applyFont="1" applyProtection="1"/>
    <xf numFmtId="169" fontId="18" fillId="3" borderId="1" xfId="77" applyNumberFormat="1" applyFont="1" applyFill="1" applyBorder="1" applyAlignment="1" applyProtection="1">
      <alignment horizontal="right" vertical="top"/>
    </xf>
    <xf numFmtId="169" fontId="18" fillId="5" borderId="1" xfId="77" applyNumberFormat="1" applyFont="1" applyFill="1" applyBorder="1" applyAlignment="1" applyProtection="1">
      <alignment horizontal="right" vertical="top"/>
    </xf>
    <xf numFmtId="169" fontId="18" fillId="0" borderId="1" xfId="77" applyNumberFormat="1" applyFont="1" applyBorder="1" applyAlignment="1" applyProtection="1">
      <alignment horizontal="right" vertical="top"/>
    </xf>
    <xf numFmtId="169" fontId="18" fillId="0" borderId="3" xfId="77" applyNumberFormat="1" applyFont="1" applyBorder="1" applyAlignment="1" applyProtection="1">
      <alignment horizontal="right" vertical="top"/>
    </xf>
    <xf numFmtId="169" fontId="18" fillId="0" borderId="5" xfId="77" applyNumberFormat="1" applyFont="1" applyBorder="1" applyAlignment="1" applyProtection="1">
      <alignment horizontal="right" vertical="top"/>
    </xf>
    <xf numFmtId="169" fontId="18" fillId="0" borderId="4" xfId="77" applyNumberFormat="1" applyFont="1" applyBorder="1" applyAlignment="1" applyProtection="1">
      <alignment horizontal="right" vertical="top"/>
    </xf>
    <xf numFmtId="169" fontId="18" fillId="0" borderId="14" xfId="77" applyNumberFormat="1" applyFont="1" applyBorder="1" applyAlignment="1" applyProtection="1">
      <alignment horizontal="right" vertical="top"/>
    </xf>
    <xf numFmtId="169" fontId="18" fillId="0" borderId="16" xfId="77" applyNumberFormat="1" applyFont="1" applyBorder="1" applyAlignment="1" applyProtection="1">
      <alignment horizontal="right" vertical="top"/>
    </xf>
    <xf numFmtId="169" fontId="18" fillId="0" borderId="15" xfId="77" applyNumberFormat="1" applyFont="1" applyBorder="1" applyAlignment="1" applyProtection="1">
      <alignment horizontal="right" vertical="top"/>
    </xf>
    <xf numFmtId="0" fontId="18" fillId="4" borderId="1" xfId="0" quotePrefix="1" applyFont="1" applyFill="1" applyBorder="1" applyAlignment="1" applyProtection="1">
      <alignment horizontal="center" vertical="top" wrapText="1"/>
    </xf>
    <xf numFmtId="0" fontId="18" fillId="4" borderId="1" xfId="0" quotePrefix="1" applyFont="1" applyFill="1" applyBorder="1" applyAlignment="1" applyProtection="1">
      <alignment horizontal="left" vertical="top" wrapText="1"/>
    </xf>
    <xf numFmtId="0" fontId="19" fillId="4" borderId="1" xfId="0" quotePrefix="1" applyFont="1" applyFill="1" applyBorder="1" applyAlignment="1" applyProtection="1">
      <alignment horizontal="left" vertical="top" wrapText="1"/>
    </xf>
    <xf numFmtId="0" fontId="18" fillId="4" borderId="3" xfId="0" quotePrefix="1" applyFont="1" applyFill="1" applyBorder="1" applyAlignment="1" applyProtection="1">
      <alignment horizontal="center" vertical="top" wrapText="1"/>
    </xf>
    <xf numFmtId="0" fontId="18" fillId="4" borderId="3" xfId="0" quotePrefix="1" applyFont="1" applyFill="1" applyBorder="1" applyAlignment="1" applyProtection="1">
      <alignment horizontal="left" vertical="top" wrapText="1"/>
    </xf>
    <xf numFmtId="0" fontId="19" fillId="4" borderId="3" xfId="0" quotePrefix="1" applyFont="1" applyFill="1" applyBorder="1" applyAlignment="1" applyProtection="1">
      <alignment horizontal="left" vertical="top" wrapText="1"/>
    </xf>
    <xf numFmtId="0" fontId="19" fillId="4" borderId="1" xfId="0" quotePrefix="1" applyFont="1" applyFill="1" applyBorder="1" applyAlignment="1" applyProtection="1">
      <alignment horizontal="right" vertical="top" wrapText="1"/>
    </xf>
    <xf numFmtId="169" fontId="19" fillId="4" borderId="1" xfId="0" quotePrefix="1" applyNumberFormat="1" applyFont="1" applyFill="1" applyBorder="1" applyAlignment="1" applyProtection="1">
      <alignment horizontal="right" vertical="top" wrapText="1"/>
    </xf>
    <xf numFmtId="169" fontId="14" fillId="0" borderId="4" xfId="0" applyNumberFormat="1" applyFont="1" applyBorder="1" applyAlignment="1" applyProtection="1">
      <alignment horizontal="right" vertical="top"/>
    </xf>
    <xf numFmtId="169" fontId="19" fillId="0" borderId="4" xfId="77" applyNumberFormat="1" applyFont="1" applyBorder="1" applyAlignment="1" applyProtection="1">
      <alignment horizontal="right" vertical="top"/>
    </xf>
    <xf numFmtId="169" fontId="19" fillId="0" borderId="1" xfId="77" applyNumberFormat="1" applyFont="1" applyBorder="1" applyAlignment="1" applyProtection="1">
      <alignment horizontal="right" vertical="top"/>
    </xf>
    <xf numFmtId="0" fontId="18" fillId="4" borderId="4" xfId="0" quotePrefix="1" applyFont="1" applyFill="1" applyBorder="1" applyAlignment="1" applyProtection="1">
      <alignment horizontal="center" vertical="top" wrapText="1"/>
    </xf>
    <xf numFmtId="0" fontId="18" fillId="4" borderId="4" xfId="0" quotePrefix="1" applyFont="1" applyFill="1" applyBorder="1" applyAlignment="1" applyProtection="1">
      <alignment horizontal="left" vertical="top" wrapText="1"/>
    </xf>
    <xf numFmtId="0" fontId="19" fillId="4" borderId="4" xfId="0" quotePrefix="1" applyFont="1" applyFill="1" applyBorder="1" applyAlignment="1" applyProtection="1">
      <alignment horizontal="left" vertical="top" wrapText="1"/>
    </xf>
    <xf numFmtId="0" fontId="18" fillId="0" borderId="1" xfId="0" quotePrefix="1" applyFont="1" applyFill="1" applyBorder="1" applyAlignment="1" applyProtection="1">
      <alignment horizontal="center" vertical="top" wrapText="1"/>
    </xf>
    <xf numFmtId="0" fontId="18" fillId="0" borderId="1" xfId="0" quotePrefix="1" applyFont="1" applyFill="1" applyBorder="1" applyAlignment="1" applyProtection="1">
      <alignment horizontal="left" vertical="top" wrapText="1"/>
    </xf>
    <xf numFmtId="0" fontId="19" fillId="0" borderId="1" xfId="0" quotePrefix="1" applyFont="1" applyFill="1" applyBorder="1" applyAlignment="1" applyProtection="1">
      <alignment horizontal="left" vertical="top" wrapText="1"/>
    </xf>
    <xf numFmtId="0" fontId="19" fillId="0" borderId="1" xfId="0" quotePrefix="1" applyFont="1" applyFill="1" applyBorder="1" applyAlignment="1" applyProtection="1">
      <alignment horizontal="right" vertical="top" wrapText="1"/>
    </xf>
    <xf numFmtId="169" fontId="19" fillId="0" borderId="1" xfId="0" quotePrefix="1" applyNumberFormat="1" applyFont="1" applyFill="1" applyBorder="1" applyAlignment="1" applyProtection="1">
      <alignment horizontal="right" vertical="top" wrapText="1"/>
    </xf>
    <xf numFmtId="0" fontId="19" fillId="0" borderId="17" xfId="0" quotePrefix="1" applyFont="1" applyFill="1" applyBorder="1" applyAlignment="1" applyProtection="1">
      <alignment horizontal="left" vertical="top" wrapText="1"/>
    </xf>
    <xf numFmtId="0" fontId="14" fillId="10" borderId="1" xfId="0" applyFont="1" applyFill="1" applyBorder="1" applyProtection="1"/>
    <xf numFmtId="169" fontId="19" fillId="10" borderId="1" xfId="0" applyNumberFormat="1" applyFont="1" applyFill="1" applyBorder="1" applyAlignment="1" applyProtection="1">
      <alignment horizontal="right" vertical="top"/>
    </xf>
    <xf numFmtId="0" fontId="14" fillId="4" borderId="1" xfId="0" applyFont="1" applyFill="1" applyBorder="1" applyProtection="1"/>
    <xf numFmtId="0" fontId="14" fillId="0" borderId="1" xfId="0" applyFont="1" applyBorder="1" applyProtection="1"/>
    <xf numFmtId="0" fontId="34" fillId="0" borderId="1" xfId="0" applyFont="1" applyBorder="1" applyProtection="1"/>
    <xf numFmtId="0" fontId="18" fillId="0" borderId="1" xfId="0" applyFont="1" applyBorder="1" applyAlignment="1" applyProtection="1">
      <alignment horizontal="center" vertical="top"/>
    </xf>
    <xf numFmtId="0" fontId="18" fillId="0" borderId="1" xfId="0" applyFont="1" applyBorder="1" applyProtection="1"/>
    <xf numFmtId="0" fontId="18" fillId="10" borderId="1" xfId="0" applyFont="1" applyFill="1" applyBorder="1" applyAlignment="1" applyProtection="1">
      <alignment horizontal="center" vertical="top"/>
    </xf>
    <xf numFmtId="4" fontId="18" fillId="10" borderId="1" xfId="0" applyNumberFormat="1" applyFont="1" applyFill="1" applyBorder="1" applyAlignment="1" applyProtection="1">
      <alignment horizontal="right" vertical="top"/>
    </xf>
    <xf numFmtId="169" fontId="18" fillId="10" borderId="1" xfId="0" applyNumberFormat="1" applyFont="1" applyFill="1" applyBorder="1" applyAlignment="1" applyProtection="1">
      <alignment horizontal="right" vertical="top"/>
    </xf>
    <xf numFmtId="0" fontId="18" fillId="4" borderId="1" xfId="0" applyFont="1" applyFill="1" applyBorder="1" applyAlignment="1" applyProtection="1">
      <alignment horizontal="center" vertical="top"/>
    </xf>
    <xf numFmtId="4" fontId="18" fillId="4" borderId="1" xfId="0" applyNumberFormat="1" applyFont="1" applyFill="1" applyBorder="1" applyAlignment="1" applyProtection="1">
      <alignment horizontal="right" vertical="top"/>
    </xf>
    <xf numFmtId="169" fontId="18" fillId="4" borderId="1" xfId="0" applyNumberFormat="1" applyFont="1" applyFill="1" applyBorder="1" applyAlignment="1" applyProtection="1">
      <alignment horizontal="right" vertical="top"/>
    </xf>
    <xf numFmtId="169" fontId="19" fillId="4" borderId="1" xfId="0" applyNumberFormat="1" applyFont="1" applyFill="1" applyBorder="1" applyAlignment="1" applyProtection="1">
      <alignment horizontal="right" vertical="top"/>
    </xf>
    <xf numFmtId="4" fontId="18" fillId="0" borderId="1" xfId="0" applyNumberFormat="1" applyFont="1" applyBorder="1" applyAlignment="1" applyProtection="1">
      <alignment horizontal="right" vertical="top"/>
    </xf>
    <xf numFmtId="169" fontId="18" fillId="0" borderId="1" xfId="0" applyNumberFormat="1" applyFont="1" applyBorder="1" applyAlignment="1" applyProtection="1">
      <alignment horizontal="right" vertical="top"/>
    </xf>
    <xf numFmtId="169" fontId="19" fillId="0" borderId="1" xfId="0" applyNumberFormat="1" applyFont="1" applyBorder="1" applyAlignment="1" applyProtection="1">
      <alignment horizontal="right" vertical="top"/>
    </xf>
    <xf numFmtId="0" fontId="19" fillId="0" borderId="1" xfId="0" quotePrefix="1" applyFont="1" applyBorder="1" applyAlignment="1" applyProtection="1">
      <alignment horizontal="left" vertical="top"/>
    </xf>
    <xf numFmtId="169" fontId="19" fillId="0" borderId="5" xfId="77" applyNumberFormat="1" applyFont="1" applyBorder="1" applyAlignment="1" applyProtection="1">
      <alignment horizontal="right" vertical="top"/>
    </xf>
    <xf numFmtId="0" fontId="18" fillId="4" borderId="3" xfId="0" applyFont="1" applyFill="1" applyBorder="1" applyAlignment="1" applyProtection="1">
      <alignment horizontal="center" vertical="top"/>
    </xf>
    <xf numFmtId="4" fontId="18" fillId="4" borderId="3" xfId="0" applyNumberFormat="1" applyFont="1" applyFill="1" applyBorder="1" applyAlignment="1" applyProtection="1">
      <alignment horizontal="right" vertical="top"/>
    </xf>
    <xf numFmtId="169" fontId="18" fillId="4" borderId="3" xfId="0" applyNumberFormat="1" applyFont="1" applyFill="1" applyBorder="1" applyAlignment="1" applyProtection="1">
      <alignment horizontal="right" vertical="top"/>
    </xf>
    <xf numFmtId="169" fontId="19" fillId="4" borderId="3" xfId="0" applyNumberFormat="1" applyFont="1" applyFill="1" applyBorder="1" applyAlignment="1" applyProtection="1">
      <alignment horizontal="right" vertical="top"/>
    </xf>
    <xf numFmtId="169" fontId="18" fillId="0" borderId="4" xfId="77" applyNumberFormat="1" applyFont="1" applyFill="1" applyBorder="1" applyAlignment="1" applyProtection="1">
      <alignment horizontal="right" vertical="top"/>
    </xf>
    <xf numFmtId="169" fontId="19" fillId="0" borderId="3" xfId="77" applyNumberFormat="1" applyFont="1" applyBorder="1" applyAlignment="1" applyProtection="1">
      <alignment horizontal="right" vertical="top"/>
    </xf>
    <xf numFmtId="0" fontId="18" fillId="4" borderId="4" xfId="0" applyFont="1" applyFill="1" applyBorder="1" applyAlignment="1" applyProtection="1">
      <alignment horizontal="center" vertical="top"/>
    </xf>
    <xf numFmtId="4" fontId="18" fillId="4" borderId="4" xfId="0" applyNumberFormat="1" applyFont="1" applyFill="1" applyBorder="1" applyAlignment="1" applyProtection="1">
      <alignment horizontal="right" vertical="top"/>
    </xf>
    <xf numFmtId="169" fontId="18" fillId="4" borderId="4" xfId="0" applyNumberFormat="1" applyFont="1" applyFill="1" applyBorder="1" applyAlignment="1" applyProtection="1">
      <alignment horizontal="right" vertical="top"/>
    </xf>
    <xf numFmtId="169" fontId="19" fillId="4" borderId="4" xfId="0" applyNumberFormat="1" applyFont="1" applyFill="1" applyBorder="1" applyAlignment="1" applyProtection="1">
      <alignment horizontal="right" vertical="top"/>
    </xf>
    <xf numFmtId="169" fontId="18" fillId="3" borderId="3" xfId="77" applyNumberFormat="1" applyFont="1" applyFill="1" applyBorder="1" applyAlignment="1" applyProtection="1">
      <alignment horizontal="right" vertical="top"/>
    </xf>
    <xf numFmtId="169" fontId="18" fillId="0" borderId="1" xfId="0" quotePrefix="1" applyNumberFormat="1" applyFont="1" applyFill="1" applyBorder="1" applyAlignment="1" applyProtection="1">
      <alignment horizontal="right" vertical="top" wrapText="1"/>
      <protection locked="0"/>
    </xf>
    <xf numFmtId="169" fontId="18" fillId="0" borderId="3" xfId="0" quotePrefix="1" applyNumberFormat="1" applyFont="1" applyFill="1" applyBorder="1" applyAlignment="1" applyProtection="1">
      <alignment horizontal="right" vertical="top" wrapText="1"/>
      <protection locked="0"/>
    </xf>
    <xf numFmtId="0" fontId="18" fillId="0" borderId="3" xfId="0" quotePrefix="1" applyFont="1" applyFill="1" applyBorder="1" applyAlignment="1" applyProtection="1">
      <alignment horizontal="center" vertical="top" wrapText="1"/>
    </xf>
    <xf numFmtId="0" fontId="18" fillId="0" borderId="3" xfId="0" quotePrefix="1" applyFont="1" applyFill="1" applyBorder="1" applyAlignment="1" applyProtection="1">
      <alignment horizontal="left" vertical="top" wrapText="1"/>
    </xf>
    <xf numFmtId="0" fontId="19" fillId="0" borderId="3" xfId="0" quotePrefix="1" applyFont="1" applyFill="1" applyBorder="1" applyAlignment="1" applyProtection="1">
      <alignment horizontal="left" vertical="top" wrapText="1"/>
    </xf>
    <xf numFmtId="0" fontId="19" fillId="0" borderId="3" xfId="0" quotePrefix="1" applyFont="1" applyFill="1" applyBorder="1" applyAlignment="1" applyProtection="1">
      <alignment horizontal="right" vertical="top" wrapText="1"/>
    </xf>
    <xf numFmtId="169" fontId="19" fillId="0" borderId="3" xfId="0" quotePrefix="1" applyNumberFormat="1" applyFont="1" applyFill="1" applyBorder="1" applyAlignment="1" applyProtection="1">
      <alignment horizontal="right" vertical="top" wrapText="1"/>
    </xf>
    <xf numFmtId="0" fontId="18" fillId="0" borderId="5" xfId="0" quotePrefix="1" applyFont="1" applyFill="1" applyBorder="1" applyAlignment="1" applyProtection="1">
      <alignment horizontal="center" vertical="top" wrapText="1"/>
    </xf>
    <xf numFmtId="0" fontId="18" fillId="0" borderId="5" xfId="0" quotePrefix="1" applyFont="1" applyFill="1" applyBorder="1" applyAlignment="1" applyProtection="1">
      <alignment horizontal="left" vertical="top" wrapText="1"/>
    </xf>
    <xf numFmtId="0" fontId="19" fillId="0" borderId="5" xfId="0" quotePrefix="1" applyFont="1" applyFill="1" applyBorder="1" applyAlignment="1" applyProtection="1">
      <alignment horizontal="left" vertical="top" wrapText="1"/>
    </xf>
    <xf numFmtId="0" fontId="19" fillId="0" borderId="5" xfId="0" quotePrefix="1" applyFont="1" applyFill="1" applyBorder="1" applyAlignment="1" applyProtection="1">
      <alignment horizontal="right" vertical="top" wrapText="1"/>
    </xf>
    <xf numFmtId="169" fontId="19" fillId="0" borderId="5" xfId="0" quotePrefix="1" applyNumberFormat="1" applyFont="1" applyFill="1" applyBorder="1" applyAlignment="1" applyProtection="1">
      <alignment horizontal="right" vertical="top" wrapText="1"/>
    </xf>
    <xf numFmtId="0" fontId="19" fillId="4" borderId="4" xfId="0" quotePrefix="1" applyFont="1" applyFill="1" applyBorder="1" applyAlignment="1" applyProtection="1">
      <alignment horizontal="right" vertical="top" wrapText="1"/>
    </xf>
    <xf numFmtId="169" fontId="19" fillId="4" borderId="4" xfId="0" quotePrefix="1" applyNumberFormat="1" applyFont="1" applyFill="1" applyBorder="1" applyAlignment="1" applyProtection="1">
      <alignment horizontal="right" vertical="top" wrapText="1"/>
    </xf>
    <xf numFmtId="0" fontId="18" fillId="0" borderId="4" xfId="0" quotePrefix="1" applyFont="1" applyFill="1" applyBorder="1" applyAlignment="1" applyProtection="1">
      <alignment horizontal="center" vertical="top" wrapText="1"/>
    </xf>
    <xf numFmtId="0" fontId="18" fillId="0" borderId="4" xfId="0" quotePrefix="1" applyFont="1" applyFill="1" applyBorder="1" applyAlignment="1" applyProtection="1">
      <alignment horizontal="left" vertical="top" wrapText="1"/>
    </xf>
    <xf numFmtId="0" fontId="19" fillId="0" borderId="4" xfId="0" quotePrefix="1" applyFont="1" applyFill="1" applyBorder="1" applyAlignment="1" applyProtection="1">
      <alignment horizontal="left" vertical="top" wrapText="1"/>
    </xf>
    <xf numFmtId="0" fontId="19" fillId="0" borderId="4" xfId="0" quotePrefix="1" applyFont="1" applyFill="1" applyBorder="1" applyAlignment="1" applyProtection="1">
      <alignment horizontal="right" vertical="top" wrapText="1"/>
    </xf>
    <xf numFmtId="169" fontId="19" fillId="0" borderId="4" xfId="0" quotePrefix="1" applyNumberFormat="1" applyFont="1" applyFill="1" applyBorder="1" applyAlignment="1" applyProtection="1">
      <alignment horizontal="right" vertical="top" wrapText="1"/>
    </xf>
    <xf numFmtId="0" fontId="18" fillId="4" borderId="1" xfId="0" quotePrefix="1" applyFont="1" applyFill="1" applyBorder="1" applyAlignment="1" applyProtection="1">
      <alignment horizontal="right" vertical="top" wrapText="1"/>
    </xf>
    <xf numFmtId="0" fontId="19" fillId="4" borderId="1" xfId="0" quotePrefix="1" applyFont="1" applyFill="1" applyBorder="1" applyAlignment="1" applyProtection="1">
      <alignment horizontal="center" vertical="top" wrapText="1"/>
    </xf>
    <xf numFmtId="0" fontId="18" fillId="0" borderId="1" xfId="0" quotePrefix="1" applyFont="1" applyFill="1" applyBorder="1" applyAlignment="1" applyProtection="1">
      <alignment horizontal="right" vertical="top" wrapText="1"/>
    </xf>
    <xf numFmtId="0" fontId="19" fillId="0" borderId="1" xfId="0" quotePrefix="1" applyFont="1" applyFill="1" applyBorder="1" applyAlignment="1" applyProtection="1">
      <alignment horizontal="center" vertical="top" wrapText="1"/>
    </xf>
    <xf numFmtId="4" fontId="19" fillId="0" borderId="1" xfId="0" quotePrefix="1" applyNumberFormat="1" applyFont="1" applyFill="1" applyBorder="1" applyAlignment="1" applyProtection="1">
      <alignment horizontal="right" vertical="top" wrapText="1"/>
    </xf>
    <xf numFmtId="4" fontId="18" fillId="0" borderId="1" xfId="0" quotePrefix="1" applyNumberFormat="1" applyFont="1" applyFill="1" applyBorder="1" applyAlignment="1" applyProtection="1">
      <alignment horizontal="right" vertical="top" wrapText="1"/>
    </xf>
    <xf numFmtId="4" fontId="19" fillId="4" borderId="1" xfId="0" quotePrefix="1" applyNumberFormat="1" applyFont="1" applyFill="1" applyBorder="1" applyAlignment="1" applyProtection="1">
      <alignment horizontal="right" vertical="top" wrapText="1"/>
    </xf>
    <xf numFmtId="49" fontId="18" fillId="0" borderId="1" xfId="0" quotePrefix="1" applyNumberFormat="1" applyFont="1" applyFill="1" applyBorder="1" applyAlignment="1" applyProtection="1">
      <alignment horizontal="right" vertical="top" wrapText="1"/>
    </xf>
    <xf numFmtId="0" fontId="18" fillId="0" borderId="3" xfId="0" quotePrefix="1" applyFont="1" applyFill="1" applyBorder="1" applyAlignment="1" applyProtection="1">
      <alignment horizontal="right" vertical="top" wrapText="1"/>
    </xf>
    <xf numFmtId="4" fontId="18" fillId="0" borderId="3" xfId="0" quotePrefix="1" applyNumberFormat="1" applyFont="1" applyFill="1" applyBorder="1" applyAlignment="1" applyProtection="1">
      <alignment horizontal="right" vertical="top" wrapText="1"/>
    </xf>
    <xf numFmtId="0" fontId="18" fillId="0" borderId="4" xfId="0" quotePrefix="1" applyFont="1" applyFill="1" applyBorder="1" applyAlignment="1" applyProtection="1">
      <alignment horizontal="right" vertical="top" wrapText="1"/>
    </xf>
    <xf numFmtId="4" fontId="18" fillId="0" borderId="4" xfId="0" quotePrefix="1" applyNumberFormat="1" applyFont="1" applyFill="1" applyBorder="1" applyAlignment="1" applyProtection="1">
      <alignment horizontal="right" vertical="top" wrapText="1"/>
    </xf>
    <xf numFmtId="169" fontId="18" fillId="0" borderId="4" xfId="0" quotePrefix="1" applyNumberFormat="1" applyFont="1" applyFill="1" applyBorder="1" applyAlignment="1" applyProtection="1">
      <alignment horizontal="right" vertical="top" wrapText="1"/>
    </xf>
  </cellXfs>
  <cellStyles count="82">
    <cellStyle name="Comma 2" xfId="15"/>
    <cellStyle name="Comma 3" xfId="1"/>
    <cellStyle name="Comma 3 2" xfId="9"/>
    <cellStyle name="Comma 4" xfId="64"/>
    <cellStyle name="Currency 2" xfId="67"/>
    <cellStyle name="Hiperpovezava" xfId="79" builtinId="8"/>
    <cellStyle name="Navadno" xfId="0" builtinId="0"/>
    <cellStyle name="Navadno 13" xfId="41"/>
    <cellStyle name="Navadno 2" xfId="2"/>
    <cellStyle name="Navadno 2 14" xfId="71"/>
    <cellStyle name="Navadno 2 2" xfId="3"/>
    <cellStyle name="Navadno 2 2 2" xfId="10"/>
    <cellStyle name="Navadno 2 3" xfId="4"/>
    <cellStyle name="Navadno 2 4" xfId="62"/>
    <cellStyle name="Navadno 3" xfId="5"/>
    <cellStyle name="Navadno 3 2" xfId="12"/>
    <cellStyle name="Navadno 3 3" xfId="66"/>
    <cellStyle name="Navadno 3 8" xfId="72"/>
    <cellStyle name="Navadno 30" xfId="40"/>
    <cellStyle name="Navadno 30 5" xfId="54"/>
    <cellStyle name="Navadno 33" xfId="68"/>
    <cellStyle name="Navadno 35 4" xfId="59"/>
    <cellStyle name="Navadno 36" xfId="44"/>
    <cellStyle name="Navadno 36 4" xfId="55"/>
    <cellStyle name="Navadno 38 4" xfId="56"/>
    <cellStyle name="Navadno 39 4" xfId="57"/>
    <cellStyle name="Navadno 4" xfId="6"/>
    <cellStyle name="Navadno 4 2" xfId="14"/>
    <cellStyle name="Navadno 40" xfId="69"/>
    <cellStyle name="Navadno 40 4" xfId="58"/>
    <cellStyle name="Navadno 41" xfId="52"/>
    <cellStyle name="Navadno 42" xfId="30"/>
    <cellStyle name="Navadno 43" xfId="37"/>
    <cellStyle name="Navadno 44" xfId="38"/>
    <cellStyle name="Navadno 45" xfId="39"/>
    <cellStyle name="Navadno 46" xfId="42"/>
    <cellStyle name="Navadno 47" xfId="43"/>
    <cellStyle name="Navadno 48" xfId="27"/>
    <cellStyle name="Navadno 49" xfId="29"/>
    <cellStyle name="Navadno 5" xfId="20"/>
    <cellStyle name="Navadno 5 2" xfId="61"/>
    <cellStyle name="Navadno 51" xfId="32"/>
    <cellStyle name="Navadno 52" xfId="33"/>
    <cellStyle name="Navadno 54" xfId="34"/>
    <cellStyle name="Navadno 55" xfId="35"/>
    <cellStyle name="Navadno 56" xfId="31"/>
    <cellStyle name="Navadno 57" xfId="53"/>
    <cellStyle name="Navadno 58" xfId="36"/>
    <cellStyle name="Navadno 59" xfId="45"/>
    <cellStyle name="Navadno 6" xfId="23"/>
    <cellStyle name="Navadno 6 2" xfId="24"/>
    <cellStyle name="Navadno 60" xfId="46"/>
    <cellStyle name="Navadno 61" xfId="47"/>
    <cellStyle name="Navadno 65" xfId="48"/>
    <cellStyle name="Navadno 66" xfId="49"/>
    <cellStyle name="Navadno 67" xfId="50"/>
    <cellStyle name="Navadno 69" xfId="51"/>
    <cellStyle name="Navadno 7" xfId="28"/>
    <cellStyle name="Navadno 78" xfId="70"/>
    <cellStyle name="Navadno 8" xfId="76"/>
    <cellStyle name="Normal 2" xfId="13"/>
    <cellStyle name="Normal 2 2" xfId="65"/>
    <cellStyle name="Normal 3" xfId="16"/>
    <cellStyle name="Normal 4" xfId="17"/>
    <cellStyle name="Normal 4 2" xfId="63"/>
    <cellStyle name="Normal 5" xfId="18"/>
    <cellStyle name="Normal 6" xfId="19"/>
    <cellStyle name="Normal 7" xfId="21"/>
    <cellStyle name="Normal 7 2" xfId="74"/>
    <cellStyle name="Normal 8" xfId="22"/>
    <cellStyle name="Normal 9" xfId="60"/>
    <cellStyle name="Normal 9 2" xfId="73"/>
    <cellStyle name="Normal 9 3" xfId="75"/>
    <cellStyle name="Normal 9 4" xfId="77"/>
    <cellStyle name="Normal 9 4 2" xfId="80"/>
    <cellStyle name="Normal 9 4 3" xfId="81"/>
    <cellStyle name="Normal 9 5" xfId="78"/>
    <cellStyle name="Odstotek 2" xfId="25"/>
    <cellStyle name="Valuta 2" xfId="26"/>
    <cellStyle name="Vejica 2" xfId="7"/>
    <cellStyle name="Vejica 2 2" xfId="8"/>
    <cellStyle name="Vejica 3" xfId="11"/>
  </cellStyles>
  <dxfs count="0"/>
  <tableStyles count="0" defaultTableStyle="TableStyleMedium2" defaultPivotStyle="PivotStyleLight16"/>
  <colors>
    <mruColors>
      <color rgb="FF0000FF"/>
      <color rgb="FFFFBDBD"/>
      <color rgb="FFE8E8E8"/>
      <color rgb="FFFFB9B9"/>
      <color rgb="FFFFC5C5"/>
      <color rgb="FFFFB3B3"/>
      <color rgb="FFFF9B9B"/>
      <color rgb="FFFFC1C1"/>
      <color rgb="FFFFAFAF"/>
      <color rgb="FFFF79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z-server\podatki\SKUPNI\3659_MB-Sentilj_IZN\Postaja%20&#352;entilj\_zbrani%20popisi%20in%20predracuni_\PopisGO%20del_%20S&#381;_zaveti&#353;&#269;e%20&#352;entilj_13.3.17_s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SNOVA"/>
      <sheetName val="REKAPITULACIJA VSEH DEL"/>
      <sheetName val="REKAPITULACIJA GR. DELA"/>
      <sheetName val="UVOD V PREDRAČUN"/>
      <sheetName val="GOI dela"/>
      <sheetName val="HPR_SD_stara verzija"/>
    </sheetNames>
    <sheetDataSet>
      <sheetData sheetId="0">
        <row r="2">
          <cell r="A2" t="str">
            <v>POPIS DEL S PREDRAČUNOM</v>
          </cell>
        </row>
        <row r="35">
          <cell r="B35">
            <v>1</v>
          </cell>
        </row>
        <row r="37">
          <cell r="B37">
            <v>1</v>
          </cell>
        </row>
      </sheetData>
      <sheetData sheetId="1"/>
      <sheetData sheetId="2"/>
      <sheetData sheetId="3"/>
      <sheetData sheetId="4">
        <row r="11">
          <cell r="A11" t="str">
            <v>1.</v>
          </cell>
        </row>
      </sheetData>
      <sheetData sheetId="5"/>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filterMode="1">
    <pageSetUpPr fitToPage="1"/>
  </sheetPr>
  <dimension ref="A1:I826"/>
  <sheetViews>
    <sheetView tabSelected="1" view="pageBreakPreview" zoomScaleNormal="100" zoomScaleSheetLayoutView="100" workbookViewId="0">
      <selection activeCell="B1" sqref="B1"/>
    </sheetView>
  </sheetViews>
  <sheetFormatPr defaultColWidth="9.140625" defaultRowHeight="12.75"/>
  <cols>
    <col min="1" max="1" width="5.7109375" style="1" customWidth="1"/>
    <col min="2" max="2" width="9.85546875" style="338" customWidth="1"/>
    <col min="3" max="3" width="60.7109375" style="3" customWidth="1"/>
    <col min="4" max="4" width="17.7109375" style="2" customWidth="1"/>
    <col min="5" max="5" width="9.140625" style="37"/>
    <col min="6" max="6" width="9.140625" style="38" customWidth="1"/>
    <col min="7" max="7" width="40.7109375" style="38" customWidth="1"/>
    <col min="8" max="9" width="9.140625" style="42"/>
    <col min="10" max="16384" width="9.140625" style="4"/>
  </cols>
  <sheetData>
    <row r="1" spans="1:7">
      <c r="C1" s="246" t="s">
        <v>42</v>
      </c>
    </row>
    <row r="2" spans="1:7">
      <c r="C2" s="246" t="s">
        <v>38</v>
      </c>
      <c r="F2" s="39"/>
    </row>
    <row r="3" spans="1:7">
      <c r="B3" s="359" t="s">
        <v>37</v>
      </c>
      <c r="C3" s="249" t="s">
        <v>43</v>
      </c>
      <c r="F3" s="39"/>
    </row>
    <row r="4" spans="1:7">
      <c r="B4" s="359" t="s">
        <v>37</v>
      </c>
      <c r="C4" s="249" t="s">
        <v>44</v>
      </c>
      <c r="F4" s="39"/>
    </row>
    <row r="5" spans="1:7" ht="25.5">
      <c r="B5" s="359" t="s">
        <v>37</v>
      </c>
      <c r="C5" s="250" t="s">
        <v>3334</v>
      </c>
      <c r="F5" s="39"/>
    </row>
    <row r="7" spans="1:7" ht="15.75">
      <c r="C7" s="258" t="s">
        <v>20</v>
      </c>
      <c r="E7" s="292"/>
      <c r="F7" s="40"/>
      <c r="G7" s="335"/>
    </row>
    <row r="8" spans="1:7">
      <c r="E8" s="292"/>
      <c r="F8" s="41"/>
    </row>
    <row r="9" spans="1:7" ht="25.5">
      <c r="A9" s="259">
        <f>'I) ODSEK ZM-RT'!A8</f>
        <v>0</v>
      </c>
      <c r="B9" s="339" t="s">
        <v>37</v>
      </c>
      <c r="C9" s="267" t="str">
        <f>'I) ODSEK ZM-RT'!E8</f>
        <v>I.) NADGRADNJA ODSEKA PROGE ZIDANI MOST - RIMSKE TOPLICE</v>
      </c>
      <c r="D9" s="268">
        <f>'I) ODSEK ZM-RT'!I8</f>
        <v>0</v>
      </c>
      <c r="E9" s="292"/>
      <c r="F9" s="41"/>
    </row>
    <row r="10" spans="1:7">
      <c r="A10" s="259"/>
      <c r="C10" s="280"/>
      <c r="D10" s="281"/>
      <c r="E10" s="292"/>
      <c r="F10" s="41"/>
    </row>
    <row r="11" spans="1:7">
      <c r="A11" s="260">
        <f>'I) ODSEK ZM-RT'!A9</f>
        <v>1</v>
      </c>
      <c r="B11" s="339" t="s">
        <v>37</v>
      </c>
      <c r="C11" s="269" t="str">
        <f>'I) ODSEK ZM-RT'!E9</f>
        <v>B.) TIRNE NAPRAVE</v>
      </c>
      <c r="D11" s="270">
        <f>'I) ODSEK ZM-RT'!I9</f>
        <v>0</v>
      </c>
      <c r="E11" s="292"/>
      <c r="F11" s="41"/>
    </row>
    <row r="12" spans="1:7">
      <c r="A12" s="260">
        <f>'I) ODSEK ZM-RT'!A10</f>
        <v>2</v>
      </c>
      <c r="C12" s="271" t="str">
        <f>'I) ODSEK ZM-RT'!E10</f>
        <v>B.1.) LEVI TIR</v>
      </c>
      <c r="D12" s="272">
        <f>'I) ODSEK ZM-RT'!I10</f>
        <v>0</v>
      </c>
      <c r="E12" s="292"/>
      <c r="F12" s="41"/>
    </row>
    <row r="13" spans="1:7">
      <c r="A13" s="261">
        <f>'I) ODSEK ZM-RT'!A11</f>
        <v>4</v>
      </c>
      <c r="C13" s="304" t="str">
        <f>'I) ODSEK ZM-RT'!E11</f>
        <v>I. PRIPRAVLJALNA DELA</v>
      </c>
      <c r="D13" s="305">
        <f>'I) ODSEK ZM-RT'!I11</f>
        <v>0</v>
      </c>
      <c r="E13" s="292"/>
      <c r="F13" s="41"/>
    </row>
    <row r="14" spans="1:7">
      <c r="A14" s="261">
        <f>'I) ODSEK ZM-RT'!A17</f>
        <v>4</v>
      </c>
      <c r="C14" s="304" t="str">
        <f>'I) ODSEK ZM-RT'!E17</f>
        <v>II. ZGORNJI USTROJ</v>
      </c>
      <c r="D14" s="305">
        <f>'I) ODSEK ZM-RT'!I17</f>
        <v>0</v>
      </c>
      <c r="E14" s="292"/>
      <c r="F14" s="41"/>
    </row>
    <row r="15" spans="1:7">
      <c r="A15" s="261">
        <f>'I) ODSEK ZM-RT'!A53</f>
        <v>4</v>
      </c>
      <c r="C15" s="304" t="str">
        <f>'I) ODSEK ZM-RT'!E53</f>
        <v>III. SPODNJI USTROJ IN ODVODNAVANJE</v>
      </c>
      <c r="D15" s="305">
        <f>'I) ODSEK ZM-RT'!I53</f>
        <v>0</v>
      </c>
      <c r="E15" s="292"/>
      <c r="F15" s="41"/>
    </row>
    <row r="16" spans="1:7">
      <c r="A16" s="261">
        <f>'I) ODSEK ZM-RT'!A85</f>
        <v>4</v>
      </c>
      <c r="C16" s="304" t="str">
        <f>'I) ODSEK ZM-RT'!E85</f>
        <v>IV. MONTAŽNI PREPUSTI</v>
      </c>
      <c r="D16" s="305">
        <f>'I) ODSEK ZM-RT'!I85</f>
        <v>0</v>
      </c>
      <c r="E16" s="292"/>
      <c r="F16" s="41"/>
    </row>
    <row r="17" spans="1:6">
      <c r="A17" s="260">
        <f>'I) ODSEK ZM-RT'!A115</f>
        <v>2</v>
      </c>
      <c r="C17" s="271" t="str">
        <f>'I) ODSEK ZM-RT'!E115</f>
        <v>B.2.) DESNI TIR</v>
      </c>
      <c r="D17" s="272">
        <f>'I) ODSEK ZM-RT'!I115</f>
        <v>0</v>
      </c>
      <c r="E17" s="292"/>
      <c r="F17" s="41"/>
    </row>
    <row r="18" spans="1:6">
      <c r="A18" s="261">
        <f>'I) ODSEK ZM-RT'!A116</f>
        <v>4</v>
      </c>
      <c r="C18" s="304" t="str">
        <f>'I) ODSEK ZM-RT'!E116</f>
        <v>I. PRIPRAVLJALNA DELA</v>
      </c>
      <c r="D18" s="305">
        <f>'I) ODSEK ZM-RT'!I116</f>
        <v>0</v>
      </c>
      <c r="E18" s="292"/>
      <c r="F18" s="41"/>
    </row>
    <row r="19" spans="1:6">
      <c r="A19" s="261">
        <f>'I) ODSEK ZM-RT'!A122</f>
        <v>4</v>
      </c>
      <c r="C19" s="304" t="str">
        <f>'I) ODSEK ZM-RT'!E122</f>
        <v>II. ZGORNJI USTROJ</v>
      </c>
      <c r="D19" s="305">
        <f>'I) ODSEK ZM-RT'!I122</f>
        <v>0</v>
      </c>
      <c r="E19" s="292"/>
      <c r="F19" s="41"/>
    </row>
    <row r="20" spans="1:6">
      <c r="A20" s="261">
        <f>'I) ODSEK ZM-RT'!A156</f>
        <v>4</v>
      </c>
      <c r="C20" s="304" t="str">
        <f>'I) ODSEK ZM-RT'!E156</f>
        <v>III. SPODNJI USTROJ IN ODVODNAVANJE</v>
      </c>
      <c r="D20" s="305">
        <f>'I) ODSEK ZM-RT'!I156</f>
        <v>0</v>
      </c>
      <c r="E20" s="292"/>
      <c r="F20" s="41"/>
    </row>
    <row r="21" spans="1:6">
      <c r="A21" s="261">
        <f>'I) ODSEK ZM-RT'!A188</f>
        <v>4</v>
      </c>
      <c r="C21" s="304" t="str">
        <f>'I) ODSEK ZM-RT'!E188</f>
        <v>IV. MONTAŽNI PREPUSTI (km 504+190, 505+000)</v>
      </c>
      <c r="D21" s="305">
        <f>'I) ODSEK ZM-RT'!I188</f>
        <v>0</v>
      </c>
      <c r="E21" s="292"/>
      <c r="F21" s="41"/>
    </row>
    <row r="22" spans="1:6">
      <c r="A22" s="260">
        <f>'I) ODSEK ZM-RT'!A218</f>
        <v>2</v>
      </c>
      <c r="C22" s="271" t="str">
        <f>'I) ODSEK ZM-RT'!E218</f>
        <v>B.3.) UREDITEV NPr BRIŠE</v>
      </c>
      <c r="D22" s="272">
        <f>'I) ODSEK ZM-RT'!I218</f>
        <v>0</v>
      </c>
      <c r="E22" s="292"/>
      <c r="F22" s="41"/>
    </row>
    <row r="23" spans="1:6">
      <c r="A23" s="261">
        <f>'I) ODSEK ZM-RT'!A219</f>
        <v>4</v>
      </c>
      <c r="C23" s="304" t="str">
        <f>'I) ODSEK ZM-RT'!E219</f>
        <v>I. PRIPRAVLJALNA DELA</v>
      </c>
      <c r="D23" s="305">
        <f>'I) ODSEK ZM-RT'!I219</f>
        <v>0</v>
      </c>
      <c r="E23" s="292"/>
      <c r="F23" s="41"/>
    </row>
    <row r="24" spans="1:6">
      <c r="A24" s="261">
        <f>'I) ODSEK ZM-RT'!A222</f>
        <v>4</v>
      </c>
      <c r="C24" s="304" t="str">
        <f>'I) ODSEK ZM-RT'!E222</f>
        <v>II. OBMOČJE NPr</v>
      </c>
      <c r="D24" s="305">
        <f>'I) ODSEK ZM-RT'!I222</f>
        <v>0</v>
      </c>
      <c r="E24" s="292"/>
      <c r="F24" s="41"/>
    </row>
    <row r="25" spans="1:6">
      <c r="A25" s="261">
        <f>'I) ODSEK ZM-RT'!A240</f>
        <v>4</v>
      </c>
      <c r="C25" s="304" t="str">
        <f>'I) ODSEK ZM-RT'!E240</f>
        <v>III. LOKALNA CESTA</v>
      </c>
      <c r="D25" s="305">
        <f>'I) ODSEK ZM-RT'!I240</f>
        <v>0</v>
      </c>
      <c r="E25" s="292"/>
      <c r="F25" s="41"/>
    </row>
    <row r="26" spans="1:6">
      <c r="A26" s="261"/>
      <c r="C26" s="280"/>
      <c r="D26" s="281"/>
      <c r="E26" s="292"/>
      <c r="F26" s="41"/>
    </row>
    <row r="27" spans="1:6">
      <c r="A27" s="260">
        <f>'I) ODSEK ZM-RT'!A256</f>
        <v>1</v>
      </c>
      <c r="B27" s="339" t="s">
        <v>37</v>
      </c>
      <c r="C27" s="269" t="str">
        <f>'I) ODSEK ZM-RT'!E256</f>
        <v>C.) OBJEKTI SPODNJEGA USTROJA - PREPUSTI</v>
      </c>
      <c r="D27" s="270">
        <f>'I) ODSEK ZM-RT'!I256</f>
        <v>0</v>
      </c>
      <c r="E27" s="292"/>
      <c r="F27" s="41"/>
    </row>
    <row r="28" spans="1:6">
      <c r="A28" s="260">
        <f>'I) ODSEK ZM-RT'!A257</f>
        <v>2</v>
      </c>
      <c r="C28" s="271" t="str">
        <f>'I) ODSEK ZM-RT'!E257</f>
        <v>C.1.) PREPUST 507+567,08 (507+563)</v>
      </c>
      <c r="D28" s="272">
        <f>'I) ODSEK ZM-RT'!I257</f>
        <v>0</v>
      </c>
      <c r="E28" s="292"/>
      <c r="F28" s="41"/>
    </row>
    <row r="29" spans="1:6">
      <c r="A29" s="261">
        <f>'I) ODSEK ZM-RT'!A258</f>
        <v>4</v>
      </c>
      <c r="C29" s="304" t="str">
        <f>'I) ODSEK ZM-RT'!E258</f>
        <v>1 PREDDELA</v>
      </c>
      <c r="D29" s="305">
        <f>'I) ODSEK ZM-RT'!I258</f>
        <v>0</v>
      </c>
      <c r="E29" s="292"/>
      <c r="F29" s="41"/>
    </row>
    <row r="30" spans="1:6">
      <c r="A30" s="262">
        <f>'I) ODSEK ZM-RT'!A269</f>
        <v>4</v>
      </c>
      <c r="C30" s="306" t="str">
        <f>'I) ODSEK ZM-RT'!E269</f>
        <v>2 ZEMELJSKA DELA IN TEMELJENJE</v>
      </c>
      <c r="D30" s="307">
        <f>'I) ODSEK ZM-RT'!I269</f>
        <v>0</v>
      </c>
      <c r="E30" s="292"/>
      <c r="F30" s="41"/>
    </row>
    <row r="31" spans="1:6">
      <c r="A31" s="360">
        <f>'I) ODSEK ZM-RT'!A278</f>
        <v>4</v>
      </c>
      <c r="C31" s="361" t="str">
        <f>'I) ODSEK ZM-RT'!E278</f>
        <v>4 ODVODNJAVANJE</v>
      </c>
      <c r="D31" s="362">
        <f>'I) ODSEK ZM-RT'!I278</f>
        <v>0</v>
      </c>
      <c r="E31" s="292"/>
      <c r="F31" s="41"/>
    </row>
    <row r="32" spans="1:6">
      <c r="A32" s="360">
        <f>'I) ODSEK ZM-RT'!A281</f>
        <v>4</v>
      </c>
      <c r="C32" s="361" t="str">
        <f>'I) ODSEK ZM-RT'!E281</f>
        <v>5 GRADBENA IN OBRTNIŠKA DELA</v>
      </c>
      <c r="D32" s="362">
        <f>'I) ODSEK ZM-RT'!I281</f>
        <v>0</v>
      </c>
      <c r="E32" s="292"/>
      <c r="F32" s="41"/>
    </row>
    <row r="33" spans="1:6">
      <c r="A33" s="260">
        <f>'I) ODSEK ZM-RT'!A309</f>
        <v>2</v>
      </c>
      <c r="C33" s="271" t="str">
        <f>'I) ODSEK ZM-RT'!E309</f>
        <v>C.2.) PREPUST 507+890,05 (507+883)</v>
      </c>
      <c r="D33" s="272">
        <f>'I) ODSEK ZM-RT'!I309</f>
        <v>0</v>
      </c>
      <c r="E33" s="292"/>
      <c r="F33" s="41"/>
    </row>
    <row r="34" spans="1:6">
      <c r="A34" s="261">
        <f>'I) ODSEK ZM-RT'!A310</f>
        <v>4</v>
      </c>
      <c r="C34" s="304" t="str">
        <f>'I) ODSEK ZM-RT'!E310</f>
        <v>1 PREDDELA</v>
      </c>
      <c r="D34" s="305">
        <f>'I) ODSEK ZM-RT'!I310</f>
        <v>0</v>
      </c>
      <c r="E34" s="292"/>
      <c r="F34" s="41"/>
    </row>
    <row r="35" spans="1:6">
      <c r="A35" s="360">
        <f>'I) ODSEK ZM-RT'!A321</f>
        <v>4</v>
      </c>
      <c r="C35" s="361" t="str">
        <f>'I) ODSEK ZM-RT'!E321</f>
        <v>2 ZEMELJSKA DELA</v>
      </c>
      <c r="D35" s="362">
        <f>'I) ODSEK ZM-RT'!I321</f>
        <v>0</v>
      </c>
      <c r="E35" s="292"/>
      <c r="F35" s="41"/>
    </row>
    <row r="36" spans="1:6">
      <c r="A36" s="360">
        <f>'I) ODSEK ZM-RT'!A330</f>
        <v>4</v>
      </c>
      <c r="C36" s="361" t="str">
        <f>'I) ODSEK ZM-RT'!E330</f>
        <v>4 ODVODNJAVANJE</v>
      </c>
      <c r="D36" s="362">
        <f>'I) ODSEK ZM-RT'!I330</f>
        <v>0</v>
      </c>
      <c r="E36" s="292"/>
      <c r="F36" s="41"/>
    </row>
    <row r="37" spans="1:6">
      <c r="A37" s="360">
        <f>'I) ODSEK ZM-RT'!A334</f>
        <v>4</v>
      </c>
      <c r="C37" s="361" t="str">
        <f>'I) ODSEK ZM-RT'!E334</f>
        <v>5 GRADBENA IN OBRTNIŠKA DELA</v>
      </c>
      <c r="D37" s="362">
        <f>'I) ODSEK ZM-RT'!I334</f>
        <v>0</v>
      </c>
      <c r="E37" s="292"/>
      <c r="F37" s="41"/>
    </row>
    <row r="38" spans="1:6">
      <c r="A38" s="260">
        <f>'I) ODSEK ZM-RT'!A353</f>
        <v>2</v>
      </c>
      <c r="C38" s="271" t="str">
        <f>'I) ODSEK ZM-RT'!E353</f>
        <v>C.3.) PREPUST 508+278,58 (508+274)</v>
      </c>
      <c r="D38" s="272">
        <f>'I) ODSEK ZM-RT'!I353</f>
        <v>0</v>
      </c>
      <c r="E38" s="292"/>
      <c r="F38" s="41"/>
    </row>
    <row r="39" spans="1:6">
      <c r="A39" s="261">
        <f>'I) ODSEK ZM-RT'!A354</f>
        <v>4</v>
      </c>
      <c r="C39" s="304" t="str">
        <f>'I) ODSEK ZM-RT'!E354</f>
        <v>1 PREDDELA</v>
      </c>
      <c r="D39" s="305">
        <f>'I) ODSEK ZM-RT'!I354</f>
        <v>0</v>
      </c>
      <c r="E39" s="292"/>
      <c r="F39" s="41"/>
    </row>
    <row r="40" spans="1:6">
      <c r="A40" s="360">
        <f>'I) ODSEK ZM-RT'!A365</f>
        <v>4</v>
      </c>
      <c r="C40" s="361" t="str">
        <f>'I) ODSEK ZM-RT'!E365</f>
        <v>2 ZEMELJSKA DELA</v>
      </c>
      <c r="D40" s="362">
        <f>'I) ODSEK ZM-RT'!I365</f>
        <v>0</v>
      </c>
      <c r="E40" s="292"/>
      <c r="F40" s="41"/>
    </row>
    <row r="41" spans="1:6">
      <c r="A41" s="360">
        <f>'I) ODSEK ZM-RT'!A374</f>
        <v>4</v>
      </c>
      <c r="C41" s="361" t="str">
        <f>'I) ODSEK ZM-RT'!E374</f>
        <v>4 ODVODNJAVANJE</v>
      </c>
      <c r="D41" s="362">
        <f>'I) ODSEK ZM-RT'!I374</f>
        <v>0</v>
      </c>
      <c r="E41" s="292"/>
      <c r="F41" s="41"/>
    </row>
    <row r="42" spans="1:6">
      <c r="A42" s="360">
        <f>'I) ODSEK ZM-RT'!A377</f>
        <v>4</v>
      </c>
      <c r="C42" s="361" t="str">
        <f>'I) ODSEK ZM-RT'!E377</f>
        <v>5 GRADBENA IN OBRTNIŠKA DELA</v>
      </c>
      <c r="D42" s="362">
        <f>'I) ODSEK ZM-RT'!I377</f>
        <v>0</v>
      </c>
      <c r="E42" s="292"/>
      <c r="F42" s="41"/>
    </row>
    <row r="43" spans="1:6">
      <c r="A43" s="260">
        <f>'I) ODSEK ZM-RT'!A408</f>
        <v>2</v>
      </c>
      <c r="C43" s="271" t="str">
        <f>'I) ODSEK ZM-RT'!E408</f>
        <v>C.4.) PREPUST 508+442,37 (508+417)</v>
      </c>
      <c r="D43" s="272">
        <f>'I) ODSEK ZM-RT'!I408</f>
        <v>0</v>
      </c>
      <c r="E43" s="292"/>
      <c r="F43" s="41"/>
    </row>
    <row r="44" spans="1:6">
      <c r="A44" s="261">
        <f>'I) ODSEK ZM-RT'!A409</f>
        <v>4</v>
      </c>
      <c r="C44" s="304" t="str">
        <f>'I) ODSEK ZM-RT'!E409</f>
        <v>1 PREDDELA</v>
      </c>
      <c r="D44" s="305">
        <f>'I) ODSEK ZM-RT'!I409</f>
        <v>0</v>
      </c>
      <c r="E44" s="292"/>
      <c r="F44" s="41"/>
    </row>
    <row r="45" spans="1:6">
      <c r="A45" s="360">
        <f>'I) ODSEK ZM-RT'!A421</f>
        <v>4</v>
      </c>
      <c r="C45" s="361" t="str">
        <f>'I) ODSEK ZM-RT'!E421</f>
        <v>2 ZEMELJSKA DELA</v>
      </c>
      <c r="D45" s="362">
        <f>'I) ODSEK ZM-RT'!I421</f>
        <v>0</v>
      </c>
      <c r="E45" s="292"/>
      <c r="F45" s="41"/>
    </row>
    <row r="46" spans="1:6">
      <c r="A46" s="360">
        <f>'I) ODSEK ZM-RT'!A430</f>
        <v>4</v>
      </c>
      <c r="C46" s="361" t="str">
        <f>'I) ODSEK ZM-RT'!E430</f>
        <v>4 ODVODNJAVANJE</v>
      </c>
      <c r="D46" s="362">
        <f>'I) ODSEK ZM-RT'!I430</f>
        <v>0</v>
      </c>
      <c r="E46" s="292"/>
      <c r="F46" s="41"/>
    </row>
    <row r="47" spans="1:6">
      <c r="A47" s="360">
        <f>'I) ODSEK ZM-RT'!A433</f>
        <v>4</v>
      </c>
      <c r="C47" s="361" t="str">
        <f>'I) ODSEK ZM-RT'!E433</f>
        <v>5 GRADBENA IN OBRTNIŠKA DELA</v>
      </c>
      <c r="D47" s="362">
        <f>'I) ODSEK ZM-RT'!I433</f>
        <v>0</v>
      </c>
      <c r="E47" s="292"/>
      <c r="F47" s="41"/>
    </row>
    <row r="48" spans="1:6">
      <c r="A48" s="260">
        <f>'I) ODSEK ZM-RT'!A465</f>
        <v>2</v>
      </c>
      <c r="C48" s="271" t="str">
        <f>'I) ODSEK ZM-RT'!E465</f>
        <v>C.5.) PREPUST 508+511,59 (508+506)</v>
      </c>
      <c r="D48" s="272">
        <f>'I) ODSEK ZM-RT'!I465</f>
        <v>0</v>
      </c>
      <c r="E48" s="292"/>
      <c r="F48" s="41"/>
    </row>
    <row r="49" spans="1:6">
      <c r="A49" s="261">
        <f>'I) ODSEK ZM-RT'!A466</f>
        <v>4</v>
      </c>
      <c r="C49" s="304" t="str">
        <f>'I) ODSEK ZM-RT'!E466</f>
        <v>1 PREDDELA</v>
      </c>
      <c r="D49" s="305">
        <f>'I) ODSEK ZM-RT'!I466</f>
        <v>0</v>
      </c>
      <c r="E49" s="292"/>
      <c r="F49" s="41"/>
    </row>
    <row r="50" spans="1:6">
      <c r="A50" s="360">
        <f>'I) ODSEK ZM-RT'!A478</f>
        <v>4</v>
      </c>
      <c r="C50" s="361" t="str">
        <f>'I) ODSEK ZM-RT'!E478</f>
        <v>2 ZEMELJSKA DELA</v>
      </c>
      <c r="D50" s="362">
        <f>'I) ODSEK ZM-RT'!I478</f>
        <v>0</v>
      </c>
      <c r="E50" s="292"/>
      <c r="F50" s="41"/>
    </row>
    <row r="51" spans="1:6">
      <c r="A51" s="360">
        <f>'I) ODSEK ZM-RT'!A486</f>
        <v>4</v>
      </c>
      <c r="C51" s="361" t="str">
        <f>'I) ODSEK ZM-RT'!E486</f>
        <v>5 GRADBENA IN OBRTNIŠKA DELA</v>
      </c>
      <c r="D51" s="362">
        <f>'I) ODSEK ZM-RT'!I486</f>
        <v>0</v>
      </c>
      <c r="E51" s="292"/>
      <c r="F51" s="41"/>
    </row>
    <row r="52" spans="1:6">
      <c r="A52" s="260">
        <f>'I) ODSEK ZM-RT'!A508</f>
        <v>2</v>
      </c>
      <c r="C52" s="271" t="str">
        <f>'I) ODSEK ZM-RT'!E508</f>
        <v>C.6.) PREPUST 508+686,25 (508+680)</v>
      </c>
      <c r="D52" s="272">
        <f>'I) ODSEK ZM-RT'!I508</f>
        <v>0</v>
      </c>
      <c r="E52" s="292"/>
      <c r="F52" s="41"/>
    </row>
    <row r="53" spans="1:6">
      <c r="A53" s="261">
        <f>'I) ODSEK ZM-RT'!A509</f>
        <v>4</v>
      </c>
      <c r="C53" s="304" t="str">
        <f>'I) ODSEK ZM-RT'!E509</f>
        <v>1 PREDDELA</v>
      </c>
      <c r="D53" s="305">
        <f>'I) ODSEK ZM-RT'!I509</f>
        <v>0</v>
      </c>
      <c r="E53" s="292"/>
      <c r="F53" s="41"/>
    </row>
    <row r="54" spans="1:6">
      <c r="A54" s="360">
        <f>'I) ODSEK ZM-RT'!A525</f>
        <v>4</v>
      </c>
      <c r="C54" s="361" t="str">
        <f>'I) ODSEK ZM-RT'!E525</f>
        <v>2 ZEMELJSKA DELA</v>
      </c>
      <c r="D54" s="362">
        <f>'I) ODSEK ZM-RT'!I525</f>
        <v>0</v>
      </c>
      <c r="E54" s="292"/>
      <c r="F54" s="41"/>
    </row>
    <row r="55" spans="1:6">
      <c r="A55" s="360">
        <f>'I) ODSEK ZM-RT'!A534</f>
        <v>4</v>
      </c>
      <c r="C55" s="361" t="str">
        <f>'I) ODSEK ZM-RT'!E534</f>
        <v>4 ODVODNJAVANJE</v>
      </c>
      <c r="D55" s="362">
        <f>'I) ODSEK ZM-RT'!I534</f>
        <v>0</v>
      </c>
      <c r="E55" s="292"/>
      <c r="F55" s="41"/>
    </row>
    <row r="56" spans="1:6">
      <c r="A56" s="360">
        <f>'I) ODSEK ZM-RT'!A538</f>
        <v>4</v>
      </c>
      <c r="C56" s="361" t="str">
        <f>'I) ODSEK ZM-RT'!E538</f>
        <v>5 GRADBENA IN OBRTNIŠKA DELA</v>
      </c>
      <c r="D56" s="362">
        <f>'I) ODSEK ZM-RT'!I538</f>
        <v>0</v>
      </c>
      <c r="E56" s="292"/>
      <c r="F56" s="41"/>
    </row>
    <row r="57" spans="1:6">
      <c r="A57" s="260">
        <f>'I) ODSEK ZM-RT'!A561</f>
        <v>2</v>
      </c>
      <c r="C57" s="271" t="str">
        <f>'I) ODSEK ZM-RT'!E561</f>
        <v>C.7.) PREPUST P1 503+181,24 (503+180)</v>
      </c>
      <c r="D57" s="272">
        <f>'I) ODSEK ZM-RT'!I561</f>
        <v>0</v>
      </c>
      <c r="E57" s="292"/>
      <c r="F57" s="41"/>
    </row>
    <row r="58" spans="1:6">
      <c r="A58" s="261">
        <f>'I) ODSEK ZM-RT'!A562</f>
        <v>4</v>
      </c>
      <c r="C58" s="304" t="str">
        <f>'I) ODSEK ZM-RT'!E562</f>
        <v>1 PREDDELA</v>
      </c>
      <c r="D58" s="305">
        <f>'I) ODSEK ZM-RT'!I562</f>
        <v>0</v>
      </c>
      <c r="E58" s="292"/>
      <c r="F58" s="41"/>
    </row>
    <row r="59" spans="1:6">
      <c r="A59" s="360">
        <f>'I) ODSEK ZM-RT'!A578</f>
        <v>4</v>
      </c>
      <c r="C59" s="361" t="str">
        <f>'I) ODSEK ZM-RT'!E578</f>
        <v>2 ZEMELJSKA DELA</v>
      </c>
      <c r="D59" s="362">
        <f>'I) ODSEK ZM-RT'!I578</f>
        <v>0</v>
      </c>
      <c r="E59" s="292"/>
      <c r="F59" s="41"/>
    </row>
    <row r="60" spans="1:6">
      <c r="A60" s="360">
        <f>'I) ODSEK ZM-RT'!A586</f>
        <v>4</v>
      </c>
      <c r="C60" s="361" t="str">
        <f>'I) ODSEK ZM-RT'!E586</f>
        <v>4 ODVODNJAVANJE</v>
      </c>
      <c r="D60" s="362">
        <f>'I) ODSEK ZM-RT'!I586</f>
        <v>0</v>
      </c>
      <c r="E60" s="292"/>
      <c r="F60" s="41"/>
    </row>
    <row r="61" spans="1:6">
      <c r="A61" s="360">
        <f>'I) ODSEK ZM-RT'!A590</f>
        <v>4</v>
      </c>
      <c r="C61" s="361" t="str">
        <f>'I) ODSEK ZM-RT'!E590</f>
        <v>5 GRADBENA IN OBRTNIŠKA DELA</v>
      </c>
      <c r="D61" s="362">
        <f>'I) ODSEK ZM-RT'!I590</f>
        <v>0</v>
      </c>
      <c r="E61" s="292"/>
      <c r="F61" s="41"/>
    </row>
    <row r="62" spans="1:6">
      <c r="A62" s="360">
        <f>'I) ODSEK ZM-RT'!A618</f>
        <v>4</v>
      </c>
      <c r="C62" s="361" t="str">
        <f>'I) ODSEK ZM-RT'!E618</f>
        <v>7 TUJE STORITVE</v>
      </c>
      <c r="D62" s="362">
        <f>'I) ODSEK ZM-RT'!I618</f>
        <v>0</v>
      </c>
      <c r="E62" s="292"/>
      <c r="F62" s="41"/>
    </row>
    <row r="63" spans="1:6">
      <c r="A63" s="260">
        <f>'I) ODSEK ZM-RT'!A620</f>
        <v>2</v>
      </c>
      <c r="C63" s="271" t="str">
        <f>'I) ODSEK ZM-RT'!E620</f>
        <v>C.8.) PREPUST P2 503+698,40 (503+699)</v>
      </c>
      <c r="D63" s="272">
        <f>'I) ODSEK ZM-RT'!I620</f>
        <v>0</v>
      </c>
      <c r="E63" s="292"/>
      <c r="F63" s="41"/>
    </row>
    <row r="64" spans="1:6">
      <c r="A64" s="261">
        <f>'I) ODSEK ZM-RT'!A621</f>
        <v>4</v>
      </c>
      <c r="C64" s="304" t="str">
        <f>'I) ODSEK ZM-RT'!E621</f>
        <v>1 PREDDELA</v>
      </c>
      <c r="D64" s="305">
        <f>'I) ODSEK ZM-RT'!I621</f>
        <v>0</v>
      </c>
      <c r="E64" s="292"/>
      <c r="F64" s="41"/>
    </row>
    <row r="65" spans="1:6">
      <c r="A65" s="360">
        <f>'I) ODSEK ZM-RT'!A636</f>
        <v>4</v>
      </c>
      <c r="C65" s="361" t="str">
        <f>'I) ODSEK ZM-RT'!E636</f>
        <v>2 ZEMELJSKA DELA</v>
      </c>
      <c r="D65" s="362">
        <f>'I) ODSEK ZM-RT'!I636</f>
        <v>0</v>
      </c>
      <c r="E65" s="292"/>
      <c r="F65" s="41"/>
    </row>
    <row r="66" spans="1:6">
      <c r="A66" s="360">
        <f>'I) ODSEK ZM-RT'!A644</f>
        <v>4</v>
      </c>
      <c r="C66" s="361" t="str">
        <f>'I) ODSEK ZM-RT'!E644</f>
        <v>4 ODVODNJAVANJE</v>
      </c>
      <c r="D66" s="362">
        <f>'I) ODSEK ZM-RT'!I644</f>
        <v>0</v>
      </c>
      <c r="E66" s="292"/>
      <c r="F66" s="41"/>
    </row>
    <row r="67" spans="1:6">
      <c r="A67" s="360">
        <f>'I) ODSEK ZM-RT'!A648</f>
        <v>4</v>
      </c>
      <c r="C67" s="361" t="str">
        <f>'I) ODSEK ZM-RT'!E648</f>
        <v>5 GRADBENA IN OBRTNIŠKA DELA</v>
      </c>
      <c r="D67" s="362">
        <f>'I) ODSEK ZM-RT'!I648</f>
        <v>0</v>
      </c>
      <c r="E67" s="292"/>
      <c r="F67" s="41"/>
    </row>
    <row r="68" spans="1:6">
      <c r="A68" s="360">
        <f>'I) ODSEK ZM-RT'!A671</f>
        <v>4</v>
      </c>
      <c r="C68" s="361" t="str">
        <f>'I) ODSEK ZM-RT'!E671</f>
        <v>7 TUJE STORITVE</v>
      </c>
      <c r="D68" s="362">
        <f>'I) ODSEK ZM-RT'!I671</f>
        <v>0</v>
      </c>
      <c r="E68" s="292"/>
      <c r="F68" s="41"/>
    </row>
    <row r="69" spans="1:6">
      <c r="A69" s="260">
        <f>'I) ODSEK ZM-RT'!A673</f>
        <v>2</v>
      </c>
      <c r="C69" s="271" t="str">
        <f>'I) ODSEK ZM-RT'!E673</f>
        <v>C.9.) PREPUST P3 504+491,14 (504+490)</v>
      </c>
      <c r="D69" s="272">
        <f>'I) ODSEK ZM-RT'!I673</f>
        <v>0</v>
      </c>
      <c r="E69" s="292"/>
      <c r="F69" s="41"/>
    </row>
    <row r="70" spans="1:6">
      <c r="A70" s="261">
        <f>'I) ODSEK ZM-RT'!A674</f>
        <v>4</v>
      </c>
      <c r="C70" s="304" t="str">
        <f>'I) ODSEK ZM-RT'!E674</f>
        <v>1 PREDDELA</v>
      </c>
      <c r="D70" s="305">
        <f>'I) ODSEK ZM-RT'!I674</f>
        <v>0</v>
      </c>
      <c r="E70" s="292"/>
      <c r="F70" s="41"/>
    </row>
    <row r="71" spans="1:6">
      <c r="A71" s="360">
        <f>'I) ODSEK ZM-RT'!A688</f>
        <v>4</v>
      </c>
      <c r="C71" s="361" t="str">
        <f>'I) ODSEK ZM-RT'!E688</f>
        <v>2 ZEMELJSKA DELA</v>
      </c>
      <c r="D71" s="362">
        <f>'I) ODSEK ZM-RT'!I688</f>
        <v>0</v>
      </c>
      <c r="E71" s="292"/>
      <c r="F71" s="41"/>
    </row>
    <row r="72" spans="1:6">
      <c r="A72" s="360">
        <f>'I) ODSEK ZM-RT'!A697</f>
        <v>4</v>
      </c>
      <c r="C72" s="361" t="str">
        <f>'I) ODSEK ZM-RT'!E697</f>
        <v>4 ODVODNJAVANJE</v>
      </c>
      <c r="D72" s="362">
        <f>'I) ODSEK ZM-RT'!I697</f>
        <v>0</v>
      </c>
      <c r="E72" s="292"/>
      <c r="F72" s="41"/>
    </row>
    <row r="73" spans="1:6">
      <c r="A73" s="360">
        <f>'I) ODSEK ZM-RT'!A700</f>
        <v>4</v>
      </c>
      <c r="C73" s="361" t="str">
        <f>'I) ODSEK ZM-RT'!E700</f>
        <v>5 GRADBENA IN OBRTNIŠKA DELA</v>
      </c>
      <c r="D73" s="362">
        <f>'I) ODSEK ZM-RT'!I700</f>
        <v>0</v>
      </c>
      <c r="E73" s="292"/>
      <c r="F73" s="41"/>
    </row>
    <row r="74" spans="1:6">
      <c r="A74" s="360">
        <f>'I) ODSEK ZM-RT'!A724</f>
        <v>4</v>
      </c>
      <c r="C74" s="361" t="str">
        <f>'I) ODSEK ZM-RT'!E724</f>
        <v>7 TUJE STORITVE</v>
      </c>
      <c r="D74" s="362">
        <f>'I) ODSEK ZM-RT'!I724</f>
        <v>0</v>
      </c>
      <c r="E74" s="292"/>
      <c r="F74" s="41"/>
    </row>
    <row r="75" spans="1:6">
      <c r="A75" s="260">
        <f>'I) ODSEK ZM-RT'!A726</f>
        <v>2</v>
      </c>
      <c r="C75" s="271" t="str">
        <f>'I) ODSEK ZM-RT'!E726</f>
        <v>C.10.) PREPUST P4 505+193,81 (505+194)</v>
      </c>
      <c r="D75" s="272">
        <f>'I) ODSEK ZM-RT'!I726</f>
        <v>0</v>
      </c>
      <c r="E75" s="292"/>
      <c r="F75" s="41"/>
    </row>
    <row r="76" spans="1:6">
      <c r="A76" s="261">
        <f>'I) ODSEK ZM-RT'!A727</f>
        <v>4</v>
      </c>
      <c r="C76" s="304" t="str">
        <f>'I) ODSEK ZM-RT'!E727</f>
        <v>1 PREDDELA</v>
      </c>
      <c r="D76" s="305">
        <f>'I) ODSEK ZM-RT'!I727</f>
        <v>0</v>
      </c>
      <c r="E76" s="292"/>
      <c r="F76" s="41"/>
    </row>
    <row r="77" spans="1:6">
      <c r="A77" s="360">
        <f>'I) ODSEK ZM-RT'!A740</f>
        <v>4</v>
      </c>
      <c r="C77" s="361" t="str">
        <f>'I) ODSEK ZM-RT'!E740</f>
        <v>2 ZEMELJSKA DELA</v>
      </c>
      <c r="D77" s="362">
        <f>'I) ODSEK ZM-RT'!I740</f>
        <v>0</v>
      </c>
      <c r="E77" s="292"/>
      <c r="F77" s="41"/>
    </row>
    <row r="78" spans="1:6">
      <c r="A78" s="360">
        <f>'I) ODSEK ZM-RT'!A748</f>
        <v>4</v>
      </c>
      <c r="C78" s="361" t="str">
        <f>'I) ODSEK ZM-RT'!E748</f>
        <v>4 ODVODNJAVANJE</v>
      </c>
      <c r="D78" s="362">
        <f>'I) ODSEK ZM-RT'!I748</f>
        <v>0</v>
      </c>
      <c r="E78" s="292"/>
      <c r="F78" s="41"/>
    </row>
    <row r="79" spans="1:6">
      <c r="A79" s="360">
        <f>'I) ODSEK ZM-RT'!A750</f>
        <v>4</v>
      </c>
      <c r="C79" s="361" t="str">
        <f>'I) ODSEK ZM-RT'!E750</f>
        <v>5 GRADBENA IN OBRTNIŠKA DELA</v>
      </c>
      <c r="D79" s="362">
        <f>'I) ODSEK ZM-RT'!I750</f>
        <v>0</v>
      </c>
      <c r="E79" s="292"/>
      <c r="F79" s="41"/>
    </row>
    <row r="80" spans="1:6">
      <c r="A80" s="360">
        <f>'I) ODSEK ZM-RT'!A773</f>
        <v>4</v>
      </c>
      <c r="C80" s="361" t="str">
        <f>'I) ODSEK ZM-RT'!E773</f>
        <v>7 TUJE STORITVE</v>
      </c>
      <c r="D80" s="362">
        <f>'I) ODSEK ZM-RT'!I773</f>
        <v>0</v>
      </c>
      <c r="E80" s="292"/>
      <c r="F80" s="41"/>
    </row>
    <row r="81" spans="1:6">
      <c r="A81" s="260">
        <f>'I) ODSEK ZM-RT'!A775</f>
        <v>2</v>
      </c>
      <c r="C81" s="271" t="str">
        <f>'I) ODSEK ZM-RT'!E775</f>
        <v>C.11.) PREPUST P5 505+328,33 (505+327)</v>
      </c>
      <c r="D81" s="272">
        <f>'I) ODSEK ZM-RT'!I775</f>
        <v>0</v>
      </c>
      <c r="E81" s="292"/>
      <c r="F81" s="41"/>
    </row>
    <row r="82" spans="1:6">
      <c r="A82" s="261">
        <f>'I) ODSEK ZM-RT'!A776</f>
        <v>4</v>
      </c>
      <c r="C82" s="304" t="str">
        <f>'I) ODSEK ZM-RT'!E776</f>
        <v>1 PREDDELA</v>
      </c>
      <c r="D82" s="305">
        <f>'I) ODSEK ZM-RT'!I776</f>
        <v>0</v>
      </c>
      <c r="E82" s="292"/>
      <c r="F82" s="41"/>
    </row>
    <row r="83" spans="1:6">
      <c r="A83" s="360">
        <f>'I) ODSEK ZM-RT'!A790</f>
        <v>4</v>
      </c>
      <c r="C83" s="361" t="str">
        <f>'I) ODSEK ZM-RT'!E790</f>
        <v>2 ZEMELJSKA DELA</v>
      </c>
      <c r="D83" s="362">
        <f>'I) ODSEK ZM-RT'!I790</f>
        <v>0</v>
      </c>
      <c r="E83" s="292"/>
      <c r="F83" s="41"/>
    </row>
    <row r="84" spans="1:6">
      <c r="A84" s="360">
        <f>'I) ODSEK ZM-RT'!A798</f>
        <v>4</v>
      </c>
      <c r="C84" s="361" t="str">
        <f>'I) ODSEK ZM-RT'!E798</f>
        <v>4 ODVODNJAVANJE</v>
      </c>
      <c r="D84" s="362">
        <f>'I) ODSEK ZM-RT'!I798</f>
        <v>0</v>
      </c>
      <c r="E84" s="292"/>
      <c r="F84" s="41"/>
    </row>
    <row r="85" spans="1:6">
      <c r="A85" s="360">
        <f>'I) ODSEK ZM-RT'!A801</f>
        <v>4</v>
      </c>
      <c r="C85" s="361" t="str">
        <f>'I) ODSEK ZM-RT'!E801</f>
        <v>5 GRADBENA IN OBRTNIŠKA DELA</v>
      </c>
      <c r="D85" s="362">
        <f>'I) ODSEK ZM-RT'!I801</f>
        <v>0</v>
      </c>
      <c r="E85" s="292"/>
      <c r="F85" s="41"/>
    </row>
    <row r="86" spans="1:6">
      <c r="A86" s="360">
        <f>'I) ODSEK ZM-RT'!A824</f>
        <v>4</v>
      </c>
      <c r="C86" s="361" t="str">
        <f>'I) ODSEK ZM-RT'!E824</f>
        <v>7 TUJE STORITVE</v>
      </c>
      <c r="D86" s="362">
        <f>'I) ODSEK ZM-RT'!I824</f>
        <v>0</v>
      </c>
      <c r="E86" s="292"/>
      <c r="F86" s="41"/>
    </row>
    <row r="87" spans="1:6">
      <c r="A87" s="260">
        <f>'I) ODSEK ZM-RT'!A826</f>
        <v>2</v>
      </c>
      <c r="C87" s="271" t="str">
        <f>'I) ODSEK ZM-RT'!E826</f>
        <v>C.12.) PREPUST P6 505+494,24 (505+493)</v>
      </c>
      <c r="D87" s="272">
        <f>'I) ODSEK ZM-RT'!I826</f>
        <v>0</v>
      </c>
      <c r="E87" s="292"/>
      <c r="F87" s="41"/>
    </row>
    <row r="88" spans="1:6">
      <c r="A88" s="261">
        <f>'I) ODSEK ZM-RT'!A827</f>
        <v>4</v>
      </c>
      <c r="C88" s="304" t="str">
        <f>'I) ODSEK ZM-RT'!E827</f>
        <v>1 PREDDELA</v>
      </c>
      <c r="D88" s="305">
        <f>'I) ODSEK ZM-RT'!I827</f>
        <v>0</v>
      </c>
      <c r="E88" s="292"/>
      <c r="F88" s="41"/>
    </row>
    <row r="89" spans="1:6">
      <c r="A89" s="360">
        <f>'I) ODSEK ZM-RT'!A842</f>
        <v>4</v>
      </c>
      <c r="C89" s="361" t="str">
        <f>'I) ODSEK ZM-RT'!E842</f>
        <v>2 ZEMELJSKA DELA</v>
      </c>
      <c r="D89" s="362">
        <f>'I) ODSEK ZM-RT'!I842</f>
        <v>0</v>
      </c>
      <c r="E89" s="292"/>
      <c r="F89" s="41"/>
    </row>
    <row r="90" spans="1:6">
      <c r="A90" s="360">
        <f>'I) ODSEK ZM-RT'!A850</f>
        <v>4</v>
      </c>
      <c r="C90" s="361" t="str">
        <f>'I) ODSEK ZM-RT'!E850</f>
        <v>4 ODVODNJAVANJE</v>
      </c>
      <c r="D90" s="362">
        <f>'I) ODSEK ZM-RT'!I850</f>
        <v>0</v>
      </c>
      <c r="E90" s="292"/>
      <c r="F90" s="41"/>
    </row>
    <row r="91" spans="1:6">
      <c r="A91" s="360">
        <f>'I) ODSEK ZM-RT'!A853</f>
        <v>4</v>
      </c>
      <c r="C91" s="361" t="str">
        <f>'I) ODSEK ZM-RT'!E853</f>
        <v>5 GRADBENA IN OBRTNIŠKA DELA</v>
      </c>
      <c r="D91" s="362">
        <f>'I) ODSEK ZM-RT'!I853</f>
        <v>0</v>
      </c>
      <c r="E91" s="292"/>
      <c r="F91" s="41"/>
    </row>
    <row r="92" spans="1:6">
      <c r="A92" s="360">
        <f>'I) ODSEK ZM-RT'!A876</f>
        <v>4</v>
      </c>
      <c r="C92" s="361" t="str">
        <f>'I) ODSEK ZM-RT'!E876</f>
        <v>7 TUJE STORITVE</v>
      </c>
      <c r="D92" s="362">
        <f>'I) ODSEK ZM-RT'!I876</f>
        <v>0</v>
      </c>
      <c r="E92" s="292"/>
      <c r="F92" s="41"/>
    </row>
    <row r="93" spans="1:6">
      <c r="A93" s="260">
        <f>'I) ODSEK ZM-RT'!A878</f>
        <v>2</v>
      </c>
      <c r="C93" s="271" t="str">
        <f>'I) ODSEK ZM-RT'!E878</f>
        <v>C.13.) PREPUST P7 505+686,33 (505+685)</v>
      </c>
      <c r="D93" s="272">
        <f>'I) ODSEK ZM-RT'!I878</f>
        <v>0</v>
      </c>
      <c r="E93" s="292"/>
      <c r="F93" s="41"/>
    </row>
    <row r="94" spans="1:6">
      <c r="A94" s="261">
        <f>'I) ODSEK ZM-RT'!A879</f>
        <v>4</v>
      </c>
      <c r="C94" s="304" t="str">
        <f>'I) ODSEK ZM-RT'!E879</f>
        <v>1 PREDDELA</v>
      </c>
      <c r="D94" s="305">
        <f>'I) ODSEK ZM-RT'!I879</f>
        <v>0</v>
      </c>
      <c r="E94" s="292"/>
      <c r="F94" s="41"/>
    </row>
    <row r="95" spans="1:6">
      <c r="A95" s="360">
        <f>'I) ODSEK ZM-RT'!A895</f>
        <v>4</v>
      </c>
      <c r="C95" s="361" t="str">
        <f>'I) ODSEK ZM-RT'!E895</f>
        <v>2 ZEMELJSKA DELA</v>
      </c>
      <c r="D95" s="362">
        <f>'I) ODSEK ZM-RT'!I895</f>
        <v>0</v>
      </c>
      <c r="E95" s="292"/>
      <c r="F95" s="41"/>
    </row>
    <row r="96" spans="1:6">
      <c r="A96" s="360">
        <f>'I) ODSEK ZM-RT'!A902</f>
        <v>4</v>
      </c>
      <c r="C96" s="361" t="str">
        <f>'I) ODSEK ZM-RT'!E902</f>
        <v>4 ODVODNJAVANJE</v>
      </c>
      <c r="D96" s="362">
        <f>'I) ODSEK ZM-RT'!I902</f>
        <v>0</v>
      </c>
      <c r="E96" s="292"/>
      <c r="F96" s="41"/>
    </row>
    <row r="97" spans="1:6">
      <c r="A97" s="360">
        <f>'I) ODSEK ZM-RT'!A906</f>
        <v>4</v>
      </c>
      <c r="C97" s="361" t="str">
        <f>'I) ODSEK ZM-RT'!E906</f>
        <v>5 GRADBENA IN OBRTNIŠKA DELA</v>
      </c>
      <c r="D97" s="362">
        <f>'I) ODSEK ZM-RT'!I906</f>
        <v>0</v>
      </c>
      <c r="E97" s="292"/>
      <c r="F97" s="41"/>
    </row>
    <row r="98" spans="1:6">
      <c r="A98" s="360">
        <f>'I) ODSEK ZM-RT'!A927</f>
        <v>4</v>
      </c>
      <c r="C98" s="361" t="str">
        <f>'I) ODSEK ZM-RT'!E927</f>
        <v>7 TUJE STORITVE</v>
      </c>
      <c r="D98" s="362">
        <f>'I) ODSEK ZM-RT'!I927</f>
        <v>0</v>
      </c>
      <c r="E98" s="292"/>
      <c r="F98" s="41"/>
    </row>
    <row r="99" spans="1:6">
      <c r="A99" s="260">
        <f>'I) ODSEK ZM-RT'!A929</f>
        <v>2</v>
      </c>
      <c r="C99" s="271" t="str">
        <f>'I) ODSEK ZM-RT'!E929</f>
        <v>C.14.) PREPUST P8 505+824,05 (505+823)</v>
      </c>
      <c r="D99" s="272">
        <f>'I) ODSEK ZM-RT'!I929</f>
        <v>0</v>
      </c>
      <c r="E99" s="292"/>
      <c r="F99" s="41"/>
    </row>
    <row r="100" spans="1:6">
      <c r="A100" s="261">
        <f>'I) ODSEK ZM-RT'!A930</f>
        <v>4</v>
      </c>
      <c r="C100" s="304" t="str">
        <f>'I) ODSEK ZM-RT'!E930</f>
        <v>1 PREDDELA</v>
      </c>
      <c r="D100" s="305">
        <f>'I) ODSEK ZM-RT'!I930</f>
        <v>0</v>
      </c>
      <c r="E100" s="292"/>
      <c r="F100" s="41"/>
    </row>
    <row r="101" spans="1:6">
      <c r="A101" s="360">
        <f>'I) ODSEK ZM-RT'!A943</f>
        <v>4</v>
      </c>
      <c r="C101" s="361" t="str">
        <f>'I) ODSEK ZM-RT'!E943</f>
        <v>2 ZEMELJSKA DELA</v>
      </c>
      <c r="D101" s="362">
        <f>'I) ODSEK ZM-RT'!I943</f>
        <v>0</v>
      </c>
      <c r="E101" s="292"/>
      <c r="F101" s="41"/>
    </row>
    <row r="102" spans="1:6">
      <c r="A102" s="360">
        <f>'I) ODSEK ZM-RT'!A952</f>
        <v>4</v>
      </c>
      <c r="C102" s="361" t="str">
        <f>'I) ODSEK ZM-RT'!E952</f>
        <v>4 ODVODNJAVANJE</v>
      </c>
      <c r="D102" s="362">
        <f>'I) ODSEK ZM-RT'!I952</f>
        <v>0</v>
      </c>
      <c r="E102" s="292"/>
      <c r="F102" s="41"/>
    </row>
    <row r="103" spans="1:6">
      <c r="A103" s="360">
        <f>'I) ODSEK ZM-RT'!A954</f>
        <v>4</v>
      </c>
      <c r="C103" s="361" t="str">
        <f>'I) ODSEK ZM-RT'!E954</f>
        <v>5 GRADBENA IN OBRTNIŠKA DELA</v>
      </c>
      <c r="D103" s="362">
        <f>'I) ODSEK ZM-RT'!I954</f>
        <v>0</v>
      </c>
      <c r="E103" s="292"/>
      <c r="F103" s="41"/>
    </row>
    <row r="104" spans="1:6">
      <c r="A104" s="360">
        <f>'I) ODSEK ZM-RT'!A980</f>
        <v>4</v>
      </c>
      <c r="C104" s="361" t="str">
        <f>'I) ODSEK ZM-RT'!E980</f>
        <v>7 TUJE STORITVE</v>
      </c>
      <c r="D104" s="362">
        <f>'I) ODSEK ZM-RT'!I980</f>
        <v>0</v>
      </c>
      <c r="E104" s="292"/>
      <c r="F104" s="41"/>
    </row>
    <row r="105" spans="1:6">
      <c r="A105" s="260">
        <f>'I) ODSEK ZM-RT'!A982</f>
        <v>2</v>
      </c>
      <c r="C105" s="271" t="str">
        <f>'I) ODSEK ZM-RT'!E982</f>
        <v>C.15.) PREPUST P9 505+890,06 (505+891)</v>
      </c>
      <c r="D105" s="272">
        <f>'I) ODSEK ZM-RT'!I982</f>
        <v>0</v>
      </c>
      <c r="E105" s="292"/>
      <c r="F105" s="41"/>
    </row>
    <row r="106" spans="1:6">
      <c r="A106" s="261">
        <f>'I) ODSEK ZM-RT'!A983</f>
        <v>4</v>
      </c>
      <c r="C106" s="304" t="str">
        <f>'I) ODSEK ZM-RT'!E983</f>
        <v>1 PREDDELA</v>
      </c>
      <c r="D106" s="305">
        <f>'I) ODSEK ZM-RT'!I983</f>
        <v>0</v>
      </c>
      <c r="E106" s="292"/>
      <c r="F106" s="41"/>
    </row>
    <row r="107" spans="1:6">
      <c r="A107" s="360">
        <f>'I) ODSEK ZM-RT'!A999</f>
        <v>4</v>
      </c>
      <c r="C107" s="361" t="str">
        <f>'I) ODSEK ZM-RT'!E999</f>
        <v>2 ZEMELJSKA DELA</v>
      </c>
      <c r="D107" s="362">
        <f>'I) ODSEK ZM-RT'!I999</f>
        <v>0</v>
      </c>
      <c r="E107" s="292"/>
      <c r="F107" s="41"/>
    </row>
    <row r="108" spans="1:6">
      <c r="A108" s="360">
        <f>'I) ODSEK ZM-RT'!A1006</f>
        <v>4</v>
      </c>
      <c r="C108" s="361" t="str">
        <f>'I) ODSEK ZM-RT'!E1006</f>
        <v>4 ODVODNJAVANJE</v>
      </c>
      <c r="D108" s="362">
        <f>'I) ODSEK ZM-RT'!I1006</f>
        <v>0</v>
      </c>
      <c r="E108" s="292"/>
      <c r="F108" s="41"/>
    </row>
    <row r="109" spans="1:6">
      <c r="A109" s="360">
        <f>'I) ODSEK ZM-RT'!A1009</f>
        <v>4</v>
      </c>
      <c r="C109" s="361" t="str">
        <f>'I) ODSEK ZM-RT'!E1009</f>
        <v>5 GRADBENA IN OBRTNIŠKA DELA</v>
      </c>
      <c r="D109" s="362">
        <f>'I) ODSEK ZM-RT'!I1009</f>
        <v>0</v>
      </c>
      <c r="E109" s="292"/>
      <c r="F109" s="41"/>
    </row>
    <row r="110" spans="1:6">
      <c r="A110" s="360">
        <f>'I) ODSEK ZM-RT'!A1036</f>
        <v>4</v>
      </c>
      <c r="C110" s="361" t="str">
        <f>'I) ODSEK ZM-RT'!E1036</f>
        <v>7 TUJE STORITVE</v>
      </c>
      <c r="D110" s="362">
        <f>'I) ODSEK ZM-RT'!I1036</f>
        <v>0</v>
      </c>
      <c r="E110" s="292"/>
      <c r="F110" s="41"/>
    </row>
    <row r="111" spans="1:6">
      <c r="A111" s="260">
        <f>'I) ODSEK ZM-RT'!A1038</f>
        <v>2</v>
      </c>
      <c r="C111" s="271" t="str">
        <f>'I) ODSEK ZM-RT'!E1038</f>
        <v>C.16.) PREPUST P10 505+930,86 (505+930)</v>
      </c>
      <c r="D111" s="272">
        <f>'I) ODSEK ZM-RT'!I1038</f>
        <v>0</v>
      </c>
      <c r="E111" s="292"/>
      <c r="F111" s="41"/>
    </row>
    <row r="112" spans="1:6">
      <c r="A112" s="261">
        <f>'I) ODSEK ZM-RT'!A1039</f>
        <v>4</v>
      </c>
      <c r="C112" s="304" t="str">
        <f>'I) ODSEK ZM-RT'!E1039</f>
        <v>1 PREDDELA</v>
      </c>
      <c r="D112" s="305">
        <f>'I) ODSEK ZM-RT'!I1039</f>
        <v>0</v>
      </c>
      <c r="E112" s="292"/>
      <c r="F112" s="41"/>
    </row>
    <row r="113" spans="1:6">
      <c r="A113" s="360">
        <f>'I) ODSEK ZM-RT'!A1054</f>
        <v>4</v>
      </c>
      <c r="C113" s="361" t="str">
        <f>'I) ODSEK ZM-RT'!E1054</f>
        <v>2 ZEMELJSKA DELA</v>
      </c>
      <c r="D113" s="362">
        <f>'I) ODSEK ZM-RT'!I1054</f>
        <v>0</v>
      </c>
      <c r="E113" s="292"/>
      <c r="F113" s="41"/>
    </row>
    <row r="114" spans="1:6">
      <c r="A114" s="360">
        <f>'I) ODSEK ZM-RT'!A1063</f>
        <v>4</v>
      </c>
      <c r="C114" s="361" t="str">
        <f>'I) ODSEK ZM-RT'!E1063</f>
        <v>4 ODVODNJAVANJE</v>
      </c>
      <c r="D114" s="362">
        <f>'I) ODSEK ZM-RT'!I1063</f>
        <v>0</v>
      </c>
      <c r="E114" s="292"/>
      <c r="F114" s="41"/>
    </row>
    <row r="115" spans="1:6">
      <c r="A115" s="360">
        <f>'I) ODSEK ZM-RT'!A1066</f>
        <v>4</v>
      </c>
      <c r="C115" s="361" t="str">
        <f>'I) ODSEK ZM-RT'!E1066</f>
        <v>5 GRADBENA IN OBRTNIŠKA DELA</v>
      </c>
      <c r="D115" s="362">
        <f>'I) ODSEK ZM-RT'!I1066</f>
        <v>0</v>
      </c>
      <c r="E115" s="292"/>
      <c r="F115" s="41"/>
    </row>
    <row r="116" spans="1:6">
      <c r="A116" s="360">
        <f>'I) ODSEK ZM-RT'!A1095</f>
        <v>4</v>
      </c>
      <c r="C116" s="361" t="str">
        <f>'I) ODSEK ZM-RT'!E1095</f>
        <v>7 TUJE STORITVE</v>
      </c>
      <c r="D116" s="362">
        <f>'I) ODSEK ZM-RT'!I1095</f>
        <v>0</v>
      </c>
      <c r="E116" s="292"/>
      <c r="F116" s="41"/>
    </row>
    <row r="117" spans="1:6">
      <c r="A117" s="260">
        <f>'I) ODSEK ZM-RT'!A1097</f>
        <v>2</v>
      </c>
      <c r="C117" s="271" t="str">
        <f>'I) ODSEK ZM-RT'!E1097</f>
        <v>C.17.) PREPUST P11 505+971,58 (505+970)</v>
      </c>
      <c r="D117" s="272">
        <f>'I) ODSEK ZM-RT'!I1097</f>
        <v>0</v>
      </c>
      <c r="E117" s="292"/>
      <c r="F117" s="41"/>
    </row>
    <row r="118" spans="1:6">
      <c r="A118" s="261">
        <f>'I) ODSEK ZM-RT'!A1098</f>
        <v>4</v>
      </c>
      <c r="C118" s="304" t="str">
        <f>'I) ODSEK ZM-RT'!E1098</f>
        <v>1 PREDDELA</v>
      </c>
      <c r="D118" s="305">
        <f>'I) ODSEK ZM-RT'!I1098</f>
        <v>0</v>
      </c>
      <c r="E118" s="292"/>
      <c r="F118" s="41"/>
    </row>
    <row r="119" spans="1:6">
      <c r="A119" s="360">
        <f>'I) ODSEK ZM-RT'!A1111</f>
        <v>4</v>
      </c>
      <c r="C119" s="361" t="str">
        <f>'I) ODSEK ZM-RT'!E1111</f>
        <v>2 ZEMELJSKA DELA</v>
      </c>
      <c r="D119" s="362">
        <f>'I) ODSEK ZM-RT'!I1111</f>
        <v>0</v>
      </c>
      <c r="E119" s="292"/>
      <c r="F119" s="41"/>
    </row>
    <row r="120" spans="1:6">
      <c r="A120" s="360">
        <f>'I) ODSEK ZM-RT'!A1120</f>
        <v>4</v>
      </c>
      <c r="C120" s="361" t="str">
        <f>'I) ODSEK ZM-RT'!E1120</f>
        <v>4 ODVODNJAVANJE</v>
      </c>
      <c r="D120" s="362">
        <f>'I) ODSEK ZM-RT'!I1120</f>
        <v>0</v>
      </c>
      <c r="E120" s="292"/>
      <c r="F120" s="41"/>
    </row>
    <row r="121" spans="1:6">
      <c r="A121" s="360">
        <f>'I) ODSEK ZM-RT'!A1122</f>
        <v>4</v>
      </c>
      <c r="C121" s="361" t="str">
        <f>'I) ODSEK ZM-RT'!E1122</f>
        <v>5 GRADBENA IN OBRTNIŠKA DELA</v>
      </c>
      <c r="D121" s="362">
        <f>'I) ODSEK ZM-RT'!I1122</f>
        <v>0</v>
      </c>
      <c r="E121" s="292"/>
      <c r="F121" s="41"/>
    </row>
    <row r="122" spans="1:6">
      <c r="A122" s="360">
        <f>'I) ODSEK ZM-RT'!A1148</f>
        <v>4</v>
      </c>
      <c r="C122" s="361" t="str">
        <f>'I) ODSEK ZM-RT'!E1148</f>
        <v>7 TUJE STORITVE</v>
      </c>
      <c r="D122" s="362">
        <f>'I) ODSEK ZM-RT'!I1148</f>
        <v>0</v>
      </c>
      <c r="E122" s="292"/>
      <c r="F122" s="41"/>
    </row>
    <row r="123" spans="1:6">
      <c r="A123" s="260">
        <f>'I) ODSEK ZM-RT'!A1150</f>
        <v>2</v>
      </c>
      <c r="C123" s="271" t="str">
        <f>'I) ODSEK ZM-RT'!E1150</f>
        <v>C.18.) PREPUST P12 506+015,46 (506+012)</v>
      </c>
      <c r="D123" s="272">
        <f>'I) ODSEK ZM-RT'!I1150</f>
        <v>0</v>
      </c>
      <c r="E123" s="292"/>
      <c r="F123" s="41"/>
    </row>
    <row r="124" spans="1:6">
      <c r="A124" s="261">
        <f>'I) ODSEK ZM-RT'!A1151</f>
        <v>4</v>
      </c>
      <c r="C124" s="304" t="str">
        <f>'I) ODSEK ZM-RT'!E1151</f>
        <v>1 PREDDELA</v>
      </c>
      <c r="D124" s="305">
        <f>'I) ODSEK ZM-RT'!I1151</f>
        <v>0</v>
      </c>
      <c r="E124" s="292"/>
      <c r="F124" s="41"/>
    </row>
    <row r="125" spans="1:6">
      <c r="A125" s="360">
        <f>'I) ODSEK ZM-RT'!A1164</f>
        <v>4</v>
      </c>
      <c r="C125" s="361" t="str">
        <f>'I) ODSEK ZM-RT'!E1164</f>
        <v>2 ZEMELJSKA DELA</v>
      </c>
      <c r="D125" s="362">
        <f>'I) ODSEK ZM-RT'!I1164</f>
        <v>0</v>
      </c>
      <c r="E125" s="292"/>
      <c r="F125" s="41"/>
    </row>
    <row r="126" spans="1:6">
      <c r="A126" s="360">
        <f>'I) ODSEK ZM-RT'!A1171</f>
        <v>4</v>
      </c>
      <c r="C126" s="361" t="str">
        <f>'I) ODSEK ZM-RT'!E1171</f>
        <v>4 ODVODNJAVANJE</v>
      </c>
      <c r="D126" s="362">
        <f>'I) ODSEK ZM-RT'!I1171</f>
        <v>0</v>
      </c>
      <c r="E126" s="292"/>
      <c r="F126" s="41"/>
    </row>
    <row r="127" spans="1:6">
      <c r="A127" s="360">
        <f>'I) ODSEK ZM-RT'!A1173</f>
        <v>4</v>
      </c>
      <c r="C127" s="361" t="str">
        <f>'I) ODSEK ZM-RT'!E1173</f>
        <v>5 GRADBENA IN OBRTNIŠKA DELA</v>
      </c>
      <c r="D127" s="362">
        <f>'I) ODSEK ZM-RT'!I1173</f>
        <v>0</v>
      </c>
      <c r="E127" s="292"/>
      <c r="F127" s="41"/>
    </row>
    <row r="128" spans="1:6">
      <c r="A128" s="360">
        <f>'I) ODSEK ZM-RT'!A1197</f>
        <v>4</v>
      </c>
      <c r="C128" s="361" t="str">
        <f>'I) ODSEK ZM-RT'!E1197</f>
        <v>7 TUJE STORITVE</v>
      </c>
      <c r="D128" s="362">
        <f>'I) ODSEK ZM-RT'!I1197</f>
        <v>0</v>
      </c>
      <c r="E128" s="292"/>
      <c r="F128" s="41"/>
    </row>
    <row r="129" spans="1:6">
      <c r="A129" s="260">
        <f>'I) ODSEK ZM-RT'!A1199</f>
        <v>2</v>
      </c>
      <c r="C129" s="271" t="str">
        <f>'I) ODSEK ZM-RT'!E1199</f>
        <v>C.19.) PREPUST P13 506+293,72 (506+294)</v>
      </c>
      <c r="D129" s="272">
        <f>'I) ODSEK ZM-RT'!I1199</f>
        <v>0</v>
      </c>
      <c r="E129" s="292"/>
      <c r="F129" s="41"/>
    </row>
    <row r="130" spans="1:6">
      <c r="A130" s="261">
        <f>'I) ODSEK ZM-RT'!A1200</f>
        <v>4</v>
      </c>
      <c r="C130" s="304" t="str">
        <f>'I) ODSEK ZM-RT'!E1200</f>
        <v>1 PREDDELA</v>
      </c>
      <c r="D130" s="305">
        <f>'I) ODSEK ZM-RT'!I1200</f>
        <v>0</v>
      </c>
      <c r="E130" s="292"/>
      <c r="F130" s="41"/>
    </row>
    <row r="131" spans="1:6">
      <c r="A131" s="360">
        <f>'I) ODSEK ZM-RT'!A1215</f>
        <v>4</v>
      </c>
      <c r="C131" s="361" t="str">
        <f>'I) ODSEK ZM-RT'!E1215</f>
        <v>2 ZEMELJSKA DELA</v>
      </c>
      <c r="D131" s="362">
        <f>'I) ODSEK ZM-RT'!I1215</f>
        <v>0</v>
      </c>
      <c r="E131" s="292"/>
      <c r="F131" s="41"/>
    </row>
    <row r="132" spans="1:6">
      <c r="A132" s="360">
        <f>'I) ODSEK ZM-RT'!A1224</f>
        <v>4</v>
      </c>
      <c r="C132" s="361" t="str">
        <f>'I) ODSEK ZM-RT'!E1224</f>
        <v>4 ODVODNJAVANJE</v>
      </c>
      <c r="D132" s="362">
        <f>'I) ODSEK ZM-RT'!I1224</f>
        <v>0</v>
      </c>
      <c r="E132" s="292"/>
      <c r="F132" s="41"/>
    </row>
    <row r="133" spans="1:6">
      <c r="A133" s="360">
        <f>'I) ODSEK ZM-RT'!A1227</f>
        <v>4</v>
      </c>
      <c r="C133" s="361" t="str">
        <f>'I) ODSEK ZM-RT'!E1227</f>
        <v>5 GRADBENA IN OBRTNIŠKA DELA</v>
      </c>
      <c r="D133" s="362">
        <f>'I) ODSEK ZM-RT'!I1227</f>
        <v>0</v>
      </c>
      <c r="E133" s="292"/>
      <c r="F133" s="41"/>
    </row>
    <row r="134" spans="1:6">
      <c r="A134" s="360">
        <f>'I) ODSEK ZM-RT'!A1256</f>
        <v>4</v>
      </c>
      <c r="C134" s="361" t="str">
        <f>'I) ODSEK ZM-RT'!E1256</f>
        <v>7 TUJE STORITVE</v>
      </c>
      <c r="D134" s="362">
        <f>'I) ODSEK ZM-RT'!I1256</f>
        <v>0</v>
      </c>
      <c r="E134" s="292"/>
      <c r="F134" s="41"/>
    </row>
    <row r="135" spans="1:6">
      <c r="A135" s="260">
        <f>'I) ODSEK ZM-RT'!A1258</f>
        <v>2</v>
      </c>
      <c r="C135" s="271" t="str">
        <f>'I) ODSEK ZM-RT'!E1258</f>
        <v>C.20.) PREPUST P14 506+470,98 (506+461)</v>
      </c>
      <c r="D135" s="272">
        <f>'I) ODSEK ZM-RT'!I1258</f>
        <v>0</v>
      </c>
      <c r="E135" s="292"/>
      <c r="F135" s="41"/>
    </row>
    <row r="136" spans="1:6">
      <c r="A136" s="261">
        <f>'I) ODSEK ZM-RT'!A1259</f>
        <v>4</v>
      </c>
      <c r="C136" s="304" t="str">
        <f>'I) ODSEK ZM-RT'!E1259</f>
        <v>1 PREDDELA</v>
      </c>
      <c r="D136" s="305">
        <f>'I) ODSEK ZM-RT'!I1259</f>
        <v>0</v>
      </c>
      <c r="E136" s="292"/>
      <c r="F136" s="41"/>
    </row>
    <row r="137" spans="1:6">
      <c r="A137" s="360">
        <f>'I) ODSEK ZM-RT'!A1275</f>
        <v>4</v>
      </c>
      <c r="C137" s="361" t="str">
        <f>'I) ODSEK ZM-RT'!E1275</f>
        <v>2 ZEMELJSKA DELA</v>
      </c>
      <c r="D137" s="362">
        <f>'I) ODSEK ZM-RT'!I1275</f>
        <v>0</v>
      </c>
      <c r="E137" s="292"/>
      <c r="F137" s="41"/>
    </row>
    <row r="138" spans="1:6">
      <c r="A138" s="360">
        <f>'I) ODSEK ZM-RT'!A1284</f>
        <v>4</v>
      </c>
      <c r="C138" s="361" t="str">
        <f>'I) ODSEK ZM-RT'!E1284</f>
        <v>4 ODVODNJAVANJE</v>
      </c>
      <c r="D138" s="362">
        <f>'I) ODSEK ZM-RT'!I1284</f>
        <v>0</v>
      </c>
      <c r="E138" s="292"/>
      <c r="F138" s="41"/>
    </row>
    <row r="139" spans="1:6">
      <c r="A139" s="360">
        <f>'I) ODSEK ZM-RT'!A1286</f>
        <v>4</v>
      </c>
      <c r="C139" s="361" t="str">
        <f>'I) ODSEK ZM-RT'!E1286</f>
        <v>5 GRADBENA IN OBRTNIŠKA DELA</v>
      </c>
      <c r="D139" s="362">
        <f>'I) ODSEK ZM-RT'!I1286</f>
        <v>0</v>
      </c>
      <c r="E139" s="292"/>
      <c r="F139" s="41"/>
    </row>
    <row r="140" spans="1:6">
      <c r="A140" s="360">
        <f>'I) ODSEK ZM-RT'!A1315</f>
        <v>4</v>
      </c>
      <c r="C140" s="361" t="str">
        <f>'I) ODSEK ZM-RT'!E1315</f>
        <v>7 TUJE STORITVE</v>
      </c>
      <c r="D140" s="362">
        <f>'I) ODSEK ZM-RT'!I1315</f>
        <v>0</v>
      </c>
      <c r="E140" s="292"/>
      <c r="F140" s="41"/>
    </row>
    <row r="141" spans="1:6">
      <c r="A141" s="260">
        <f>'I) ODSEK ZM-RT'!A1317</f>
        <v>2</v>
      </c>
      <c r="C141" s="271" t="str">
        <f>'I) ODSEK ZM-RT'!E1317</f>
        <v>C.21.) PREPUST P15 506+578,58 (506+574)</v>
      </c>
      <c r="D141" s="272">
        <f>'I) ODSEK ZM-RT'!I1317</f>
        <v>0</v>
      </c>
      <c r="E141" s="292"/>
      <c r="F141" s="41"/>
    </row>
    <row r="142" spans="1:6">
      <c r="A142" s="261">
        <f>'I) ODSEK ZM-RT'!A1318</f>
        <v>4</v>
      </c>
      <c r="C142" s="304" t="str">
        <f>'I) ODSEK ZM-RT'!E1318</f>
        <v>1 PREDDELA</v>
      </c>
      <c r="D142" s="305">
        <f>'I) ODSEK ZM-RT'!I1318</f>
        <v>0</v>
      </c>
      <c r="E142" s="292"/>
      <c r="F142" s="41"/>
    </row>
    <row r="143" spans="1:6">
      <c r="A143" s="360">
        <f>'I) ODSEK ZM-RT'!A1334</f>
        <v>4</v>
      </c>
      <c r="C143" s="361" t="str">
        <f>'I) ODSEK ZM-RT'!E1334</f>
        <v>2 ZEMELJSKA DELA</v>
      </c>
      <c r="D143" s="362">
        <f>'I) ODSEK ZM-RT'!I1334</f>
        <v>0</v>
      </c>
      <c r="E143" s="292"/>
      <c r="F143" s="41"/>
    </row>
    <row r="144" spans="1:6">
      <c r="A144" s="360">
        <f>'I) ODSEK ZM-RT'!A1343</f>
        <v>4</v>
      </c>
      <c r="C144" s="361" t="str">
        <f>'I) ODSEK ZM-RT'!E1343</f>
        <v>5 GRADBENA IN OBRTNIŠKA DELA</v>
      </c>
      <c r="D144" s="362">
        <f>'I) ODSEK ZM-RT'!I1343</f>
        <v>0</v>
      </c>
      <c r="E144" s="292"/>
      <c r="F144" s="41"/>
    </row>
    <row r="145" spans="1:6">
      <c r="A145" s="360">
        <f>'I) ODSEK ZM-RT'!A1370</f>
        <v>4</v>
      </c>
      <c r="C145" s="361" t="str">
        <f>'I) ODSEK ZM-RT'!E1370</f>
        <v>7 TUJE STORITVE</v>
      </c>
      <c r="D145" s="362">
        <f>'I) ODSEK ZM-RT'!I1370</f>
        <v>0</v>
      </c>
      <c r="E145" s="292"/>
      <c r="F145" s="41"/>
    </row>
    <row r="146" spans="1:6">
      <c r="A146" s="260">
        <f>'I) ODSEK ZM-RT'!A1372</f>
        <v>2</v>
      </c>
      <c r="C146" s="271" t="str">
        <f>'I) ODSEK ZM-RT'!E1372</f>
        <v>C.22.) PREPUST P16 506+788,52 (506+789)</v>
      </c>
      <c r="D146" s="272">
        <f>'I) ODSEK ZM-RT'!I1372</f>
        <v>0</v>
      </c>
      <c r="E146" s="292"/>
      <c r="F146" s="41"/>
    </row>
    <row r="147" spans="1:6">
      <c r="A147" s="261">
        <f>'I) ODSEK ZM-RT'!A1373</f>
        <v>4</v>
      </c>
      <c r="C147" s="304" t="str">
        <f>'I) ODSEK ZM-RT'!E1373</f>
        <v>1 PREDDELA</v>
      </c>
      <c r="D147" s="305">
        <f>'I) ODSEK ZM-RT'!I1373</f>
        <v>0</v>
      </c>
      <c r="E147" s="292"/>
      <c r="F147" s="41"/>
    </row>
    <row r="148" spans="1:6">
      <c r="A148" s="360">
        <f>'I) ODSEK ZM-RT'!A1389</f>
        <v>4</v>
      </c>
      <c r="C148" s="361" t="str">
        <f>'I) ODSEK ZM-RT'!E1389</f>
        <v>2 ZEMELJSKA DELA</v>
      </c>
      <c r="D148" s="362">
        <f>'I) ODSEK ZM-RT'!I1389</f>
        <v>0</v>
      </c>
      <c r="E148" s="292"/>
      <c r="F148" s="41"/>
    </row>
    <row r="149" spans="1:6">
      <c r="A149" s="360">
        <f>'I) ODSEK ZM-RT'!A1398</f>
        <v>4</v>
      </c>
      <c r="C149" s="361" t="str">
        <f>'I) ODSEK ZM-RT'!E1398</f>
        <v>4 ODVODNJAVANJE</v>
      </c>
      <c r="D149" s="362">
        <f>'I) ODSEK ZM-RT'!I1398</f>
        <v>0</v>
      </c>
      <c r="E149" s="292"/>
      <c r="F149" s="41"/>
    </row>
    <row r="150" spans="1:6">
      <c r="A150" s="360">
        <f>'I) ODSEK ZM-RT'!A1400</f>
        <v>4</v>
      </c>
      <c r="C150" s="361" t="str">
        <f>'I) ODSEK ZM-RT'!E1400</f>
        <v>5 GRADBENA IN OBRTNIŠKA DELA</v>
      </c>
      <c r="D150" s="362">
        <f>'I) ODSEK ZM-RT'!I1400</f>
        <v>0</v>
      </c>
      <c r="E150" s="292"/>
      <c r="F150" s="41"/>
    </row>
    <row r="151" spans="1:6">
      <c r="A151" s="360">
        <f>'I) ODSEK ZM-RT'!A1425</f>
        <v>4</v>
      </c>
      <c r="C151" s="361" t="str">
        <f>'I) ODSEK ZM-RT'!E1425</f>
        <v>7 TUJE STORITVE</v>
      </c>
      <c r="D151" s="362">
        <f>'I) ODSEK ZM-RT'!I1425</f>
        <v>0</v>
      </c>
      <c r="E151" s="292"/>
      <c r="F151" s="41"/>
    </row>
    <row r="152" spans="1:6">
      <c r="A152" s="360"/>
      <c r="C152" s="363"/>
      <c r="D152" s="364"/>
      <c r="E152" s="292"/>
      <c r="F152" s="41"/>
    </row>
    <row r="153" spans="1:6">
      <c r="A153" s="260">
        <f>'I) ODSEK ZM-RT'!A1427</f>
        <v>1</v>
      </c>
      <c r="B153" s="339" t="s">
        <v>37</v>
      </c>
      <c r="C153" s="269" t="str">
        <f>'I) ODSEK ZM-RT'!E1427</f>
        <v>D.) OBJEKTI SPODNJEGA USTROJA - MOSTOVI</v>
      </c>
      <c r="D153" s="270">
        <f>'I) ODSEK ZM-RT'!I1427</f>
        <v>0</v>
      </c>
      <c r="E153" s="292"/>
      <c r="F153" s="41"/>
    </row>
    <row r="154" spans="1:6">
      <c r="A154" s="260">
        <f>'I) ODSEK ZM-RT'!A1428</f>
        <v>2</v>
      </c>
      <c r="C154" s="271" t="str">
        <f>'I) ODSEK ZM-RT'!E1428</f>
        <v>D.1.) MOST M1 V KM 503+279.98 (503+280)</v>
      </c>
      <c r="D154" s="272">
        <f>'I) ODSEK ZM-RT'!I1428</f>
        <v>0</v>
      </c>
      <c r="E154" s="292"/>
      <c r="F154" s="41"/>
    </row>
    <row r="155" spans="1:6">
      <c r="A155" s="261">
        <f>'I) ODSEK ZM-RT'!A1429</f>
        <v>4</v>
      </c>
      <c r="C155" s="304" t="str">
        <f>'I) ODSEK ZM-RT'!E1429</f>
        <v>1 PREDDELA</v>
      </c>
      <c r="D155" s="305">
        <f>'I) ODSEK ZM-RT'!I1429</f>
        <v>0</v>
      </c>
      <c r="E155" s="292"/>
      <c r="F155" s="41"/>
    </row>
    <row r="156" spans="1:6">
      <c r="A156" s="360">
        <f>'I) ODSEK ZM-RT'!A1442</f>
        <v>4</v>
      </c>
      <c r="C156" s="361" t="str">
        <f>'I) ODSEK ZM-RT'!E1442</f>
        <v>2 ZEMELJSKA DELA</v>
      </c>
      <c r="D156" s="362">
        <f>'I) ODSEK ZM-RT'!I1442</f>
        <v>0</v>
      </c>
      <c r="E156" s="292"/>
      <c r="F156" s="41"/>
    </row>
    <row r="157" spans="1:6">
      <c r="A157" s="360">
        <f>'I) ODSEK ZM-RT'!A1451</f>
        <v>4</v>
      </c>
      <c r="C157" s="361" t="str">
        <f>'I) ODSEK ZM-RT'!E1451</f>
        <v>4 ODVODNJAVANJE</v>
      </c>
      <c r="D157" s="362">
        <f>'I) ODSEK ZM-RT'!I1451</f>
        <v>0</v>
      </c>
      <c r="E157" s="292"/>
      <c r="F157" s="41"/>
    </row>
    <row r="158" spans="1:6">
      <c r="A158" s="360">
        <f>'I) ODSEK ZM-RT'!A1455</f>
        <v>4</v>
      </c>
      <c r="C158" s="361" t="str">
        <f>'I) ODSEK ZM-RT'!E1455</f>
        <v>5 GRADBENA IN OBRTNIŠKA DELA</v>
      </c>
      <c r="D158" s="362">
        <f>'I) ODSEK ZM-RT'!I1455</f>
        <v>0</v>
      </c>
      <c r="E158" s="292"/>
      <c r="F158" s="41"/>
    </row>
    <row r="159" spans="1:6">
      <c r="A159" s="360">
        <f>'I) ODSEK ZM-RT'!A1482</f>
        <v>4</v>
      </c>
      <c r="C159" s="361" t="str">
        <f>'I) ODSEK ZM-RT'!E1482</f>
        <v>7 TUJE STORITVE</v>
      </c>
      <c r="D159" s="362">
        <f>'I) ODSEK ZM-RT'!I1482</f>
        <v>0</v>
      </c>
      <c r="E159" s="292"/>
      <c r="F159" s="41"/>
    </row>
    <row r="160" spans="1:6">
      <c r="A160" s="260">
        <f>'I) ODSEK ZM-RT'!A1484</f>
        <v>2</v>
      </c>
      <c r="C160" s="271" t="str">
        <f>'I) ODSEK ZM-RT'!E1484</f>
        <v>D.2.) PODVOZ M2 V KM 506+858.70 (506+859)</v>
      </c>
      <c r="D160" s="272">
        <f>'I) ODSEK ZM-RT'!I1484</f>
        <v>0</v>
      </c>
      <c r="E160" s="292"/>
      <c r="F160" s="41"/>
    </row>
    <row r="161" spans="1:6">
      <c r="A161" s="261">
        <f>'I) ODSEK ZM-RT'!A1485</f>
        <v>4</v>
      </c>
      <c r="C161" s="304" t="str">
        <f>'I) ODSEK ZM-RT'!E1485</f>
        <v>1 PREDDELA</v>
      </c>
      <c r="D161" s="305">
        <f>'I) ODSEK ZM-RT'!I1485</f>
        <v>0</v>
      </c>
      <c r="E161" s="292"/>
      <c r="F161" s="41"/>
    </row>
    <row r="162" spans="1:6">
      <c r="A162" s="360">
        <f>'I) ODSEK ZM-RT'!A1501</f>
        <v>4</v>
      </c>
      <c r="C162" s="361" t="str">
        <f>'I) ODSEK ZM-RT'!E1501</f>
        <v>2 ZEMELJSKA DELA</v>
      </c>
      <c r="D162" s="362">
        <f>'I) ODSEK ZM-RT'!I1501</f>
        <v>0</v>
      </c>
      <c r="E162" s="292"/>
      <c r="F162" s="41"/>
    </row>
    <row r="163" spans="1:6">
      <c r="A163" s="360">
        <f>'I) ODSEK ZM-RT'!A1509</f>
        <v>4</v>
      </c>
      <c r="C163" s="361" t="str">
        <f>'I) ODSEK ZM-RT'!E1509</f>
        <v>4 ODVODNJAVANJE</v>
      </c>
      <c r="D163" s="362">
        <f>'I) ODSEK ZM-RT'!I1509</f>
        <v>0</v>
      </c>
      <c r="E163" s="292"/>
      <c r="F163" s="41"/>
    </row>
    <row r="164" spans="1:6">
      <c r="A164" s="360">
        <f>'I) ODSEK ZM-RT'!A1513</f>
        <v>4</v>
      </c>
      <c r="C164" s="361" t="str">
        <f>'I) ODSEK ZM-RT'!E1513</f>
        <v>5 GRADBENA IN OBRTNIŠKA DELA</v>
      </c>
      <c r="D164" s="362">
        <f>'I) ODSEK ZM-RT'!I1513</f>
        <v>0</v>
      </c>
      <c r="E164" s="292"/>
      <c r="F164" s="41"/>
    </row>
    <row r="165" spans="1:6">
      <c r="A165" s="360">
        <f>'I) ODSEK ZM-RT'!A1538</f>
        <v>4</v>
      </c>
      <c r="C165" s="361" t="str">
        <f>'I) ODSEK ZM-RT'!E1538</f>
        <v>7 TUJE STORITVE</v>
      </c>
      <c r="D165" s="362">
        <f>'I) ODSEK ZM-RT'!I1538</f>
        <v>0</v>
      </c>
      <c r="E165" s="292"/>
      <c r="F165" s="41"/>
    </row>
    <row r="166" spans="1:6">
      <c r="A166" s="260">
        <f>'I) ODSEK ZM-RT'!A1540</f>
        <v>2</v>
      </c>
      <c r="C166" s="271" t="str">
        <f>'I) ODSEK ZM-RT'!E1540</f>
        <v>D.3.) MOST M3 V KM 507+441.83 (507+436)</v>
      </c>
      <c r="D166" s="272">
        <f>'I) ODSEK ZM-RT'!I1540</f>
        <v>0</v>
      </c>
      <c r="E166" s="292"/>
      <c r="F166" s="41"/>
    </row>
    <row r="167" spans="1:6">
      <c r="A167" s="261">
        <f>'I) ODSEK ZM-RT'!A1541</f>
        <v>4</v>
      </c>
      <c r="C167" s="304" t="str">
        <f>'I) ODSEK ZM-RT'!E1541</f>
        <v>1 PREDDELA</v>
      </c>
      <c r="D167" s="305">
        <f>'I) ODSEK ZM-RT'!I1541</f>
        <v>0</v>
      </c>
      <c r="E167" s="292"/>
      <c r="F167" s="41"/>
    </row>
    <row r="168" spans="1:6">
      <c r="A168" s="360">
        <f>'I) ODSEK ZM-RT'!A1557</f>
        <v>4</v>
      </c>
      <c r="C168" s="361" t="str">
        <f>'I) ODSEK ZM-RT'!E1557</f>
        <v>2 ZEMELJSKA DELA</v>
      </c>
      <c r="D168" s="362">
        <f>'I) ODSEK ZM-RT'!I1557</f>
        <v>0</v>
      </c>
      <c r="E168" s="292"/>
      <c r="F168" s="41"/>
    </row>
    <row r="169" spans="1:6">
      <c r="A169" s="360">
        <f>'I) ODSEK ZM-RT'!A1566</f>
        <v>4</v>
      </c>
      <c r="C169" s="361" t="str">
        <f>'I) ODSEK ZM-RT'!E1566</f>
        <v>4 ODVODNJAVANJE</v>
      </c>
      <c r="D169" s="362">
        <f>'I) ODSEK ZM-RT'!I1566</f>
        <v>0</v>
      </c>
      <c r="E169" s="292"/>
      <c r="F169" s="41"/>
    </row>
    <row r="170" spans="1:6">
      <c r="A170" s="360">
        <f>'I) ODSEK ZM-RT'!A1569</f>
        <v>4</v>
      </c>
      <c r="C170" s="361" t="str">
        <f>'I) ODSEK ZM-RT'!E1569</f>
        <v>5 GRADBENA IN OBRTNIŠKA DELA</v>
      </c>
      <c r="D170" s="362">
        <f>'I) ODSEK ZM-RT'!I1569</f>
        <v>0</v>
      </c>
      <c r="E170" s="292"/>
      <c r="F170" s="41"/>
    </row>
    <row r="171" spans="1:6">
      <c r="A171" s="360">
        <f>'I) ODSEK ZM-RT'!A1592</f>
        <v>4</v>
      </c>
      <c r="C171" s="361" t="str">
        <f>'I) ODSEK ZM-RT'!E1592</f>
        <v>7 TUJE STORITVE</v>
      </c>
      <c r="D171" s="362">
        <f>'I) ODSEK ZM-RT'!I1592</f>
        <v>0</v>
      </c>
      <c r="E171" s="292"/>
      <c r="F171" s="41"/>
    </row>
    <row r="172" spans="1:6">
      <c r="A172" s="360"/>
      <c r="C172" s="363"/>
      <c r="D172" s="364"/>
      <c r="E172" s="292"/>
      <c r="F172" s="41"/>
    </row>
    <row r="173" spans="1:6">
      <c r="A173" s="260">
        <f>'I) ODSEK ZM-RT'!A1594</f>
        <v>1</v>
      </c>
      <c r="B173" s="339" t="s">
        <v>37</v>
      </c>
      <c r="C173" s="269" t="str">
        <f>'I) ODSEK ZM-RT'!E1594</f>
        <v>E.) OBJEKTI SPODNJEGA USTROJA - ZIDOVI</v>
      </c>
      <c r="D173" s="270">
        <f>'I) ODSEK ZM-RT'!I1594</f>
        <v>0</v>
      </c>
      <c r="E173" s="292"/>
      <c r="F173" s="41"/>
    </row>
    <row r="174" spans="1:6">
      <c r="A174" s="260">
        <f>'I) ODSEK ZM-RT'!A1595</f>
        <v>2</v>
      </c>
      <c r="C174" s="271" t="str">
        <f>'I) ODSEK ZM-RT'!E1595</f>
        <v>E.1.) PODPORNI ZID PZ 1-1 (od 503+200 do km 503+515)</v>
      </c>
      <c r="D174" s="272">
        <f>'I) ODSEK ZM-RT'!I1595</f>
        <v>0</v>
      </c>
      <c r="E174" s="292"/>
      <c r="F174" s="41"/>
    </row>
    <row r="175" spans="1:6">
      <c r="A175" s="360">
        <f>'I) ODSEK ZM-RT'!A1596</f>
        <v>4</v>
      </c>
      <c r="C175" s="361" t="str">
        <f>'I) ODSEK ZM-RT'!E1596</f>
        <v>1 PREDDELA</v>
      </c>
      <c r="D175" s="362">
        <f>'I) ODSEK ZM-RT'!I1596</f>
        <v>0</v>
      </c>
      <c r="E175" s="292"/>
      <c r="F175" s="41"/>
    </row>
    <row r="176" spans="1:6">
      <c r="A176" s="360">
        <f>'I) ODSEK ZM-RT'!A1610</f>
        <v>4</v>
      </c>
      <c r="C176" s="361" t="str">
        <f>'I) ODSEK ZM-RT'!E1610</f>
        <v>2 ZEMELJSKA DELA</v>
      </c>
      <c r="D176" s="362">
        <f>'I) ODSEK ZM-RT'!I1610</f>
        <v>0</v>
      </c>
      <c r="E176" s="292"/>
      <c r="F176" s="41"/>
    </row>
    <row r="177" spans="1:6">
      <c r="A177" s="360">
        <f>'I) ODSEK ZM-RT'!A1617</f>
        <v>4</v>
      </c>
      <c r="C177" s="361" t="str">
        <f>'I) ODSEK ZM-RT'!E1617</f>
        <v>4 ODVODNJAVANJE</v>
      </c>
      <c r="D177" s="362">
        <f>'I) ODSEK ZM-RT'!I1617</f>
        <v>0</v>
      </c>
      <c r="E177" s="292"/>
      <c r="F177" s="41"/>
    </row>
    <row r="178" spans="1:6">
      <c r="A178" s="360">
        <f>'I) ODSEK ZM-RT'!A1620</f>
        <v>4</v>
      </c>
      <c r="C178" s="361" t="str">
        <f>'I) ODSEK ZM-RT'!E1620</f>
        <v>5 GRADBENA IN OBRTNIŠKA DELA</v>
      </c>
      <c r="D178" s="362">
        <f>'I) ODSEK ZM-RT'!I1620</f>
        <v>0</v>
      </c>
      <c r="E178" s="292"/>
      <c r="F178" s="41"/>
    </row>
    <row r="179" spans="1:6">
      <c r="A179" s="260">
        <f>'I) ODSEK ZM-RT'!A1650</f>
        <v>2</v>
      </c>
      <c r="C179" s="271" t="str">
        <f>'I) ODSEK ZM-RT'!E1650</f>
        <v>E.2.) PODPORNI ZID PZ 1-4 (od 505+614 do km 505+780)</v>
      </c>
      <c r="D179" s="272">
        <f>'I) ODSEK ZM-RT'!I1650</f>
        <v>0</v>
      </c>
      <c r="E179" s="292"/>
      <c r="F179" s="41"/>
    </row>
    <row r="180" spans="1:6">
      <c r="A180" s="360">
        <f>'I) ODSEK ZM-RT'!A1651</f>
        <v>4</v>
      </c>
      <c r="C180" s="361" t="str">
        <f>'I) ODSEK ZM-RT'!E1651</f>
        <v>1 PREDDELA</v>
      </c>
      <c r="D180" s="362">
        <f>'I) ODSEK ZM-RT'!I1651</f>
        <v>0</v>
      </c>
      <c r="E180" s="292"/>
      <c r="F180" s="41"/>
    </row>
    <row r="181" spans="1:6">
      <c r="A181" s="360">
        <f>'I) ODSEK ZM-RT'!A1665</f>
        <v>4</v>
      </c>
      <c r="C181" s="361" t="str">
        <f>'I) ODSEK ZM-RT'!E1665</f>
        <v>2 ZEMELJSKA DELA</v>
      </c>
      <c r="D181" s="362">
        <f>'I) ODSEK ZM-RT'!I1665</f>
        <v>0</v>
      </c>
      <c r="E181" s="292"/>
      <c r="F181" s="41"/>
    </row>
    <row r="182" spans="1:6">
      <c r="A182" s="360">
        <f>'I) ODSEK ZM-RT'!A1672</f>
        <v>4</v>
      </c>
      <c r="C182" s="361" t="str">
        <f>'I) ODSEK ZM-RT'!E1672</f>
        <v>4 ODVODNJAVANJE</v>
      </c>
      <c r="D182" s="362">
        <f>'I) ODSEK ZM-RT'!I1672</f>
        <v>0</v>
      </c>
      <c r="E182" s="292"/>
      <c r="F182" s="41"/>
    </row>
    <row r="183" spans="1:6">
      <c r="A183" s="360">
        <f>'I) ODSEK ZM-RT'!A1675</f>
        <v>4</v>
      </c>
      <c r="C183" s="361" t="str">
        <f>'I) ODSEK ZM-RT'!E1675</f>
        <v>5 GRADBENA IN OBRTNIŠKA DELA</v>
      </c>
      <c r="D183" s="362">
        <f>'I) ODSEK ZM-RT'!I1675</f>
        <v>0</v>
      </c>
      <c r="E183" s="292"/>
      <c r="F183" s="41"/>
    </row>
    <row r="184" spans="1:6">
      <c r="A184" s="260">
        <f>'I) ODSEK ZM-RT'!A1706</f>
        <v>2</v>
      </c>
      <c r="C184" s="271" t="str">
        <f>'I) ODSEK ZM-RT'!E1706</f>
        <v>E.3.) PODPORNI ZID PZ 1-5 (od 505+800 do km 506+000)</v>
      </c>
      <c r="D184" s="272">
        <f>'I) ODSEK ZM-RT'!I1706</f>
        <v>0</v>
      </c>
      <c r="E184" s="292"/>
      <c r="F184" s="41"/>
    </row>
    <row r="185" spans="1:6">
      <c r="A185" s="360">
        <f>'I) ODSEK ZM-RT'!A1707</f>
        <v>4</v>
      </c>
      <c r="C185" s="361" t="str">
        <f>'I) ODSEK ZM-RT'!E1707</f>
        <v>1 PREDDELA</v>
      </c>
      <c r="D185" s="362">
        <f>'I) ODSEK ZM-RT'!I1707</f>
        <v>0</v>
      </c>
      <c r="E185" s="292"/>
      <c r="F185" s="41"/>
    </row>
    <row r="186" spans="1:6">
      <c r="A186" s="360">
        <f>'I) ODSEK ZM-RT'!A1721</f>
        <v>4</v>
      </c>
      <c r="C186" s="361" t="str">
        <f>'I) ODSEK ZM-RT'!E1721</f>
        <v>2 ZEMELJSKA DELA</v>
      </c>
      <c r="D186" s="362">
        <f>'I) ODSEK ZM-RT'!I1721</f>
        <v>0</v>
      </c>
      <c r="E186" s="292"/>
      <c r="F186" s="41"/>
    </row>
    <row r="187" spans="1:6">
      <c r="A187" s="360">
        <f>'I) ODSEK ZM-RT'!A1728</f>
        <v>4</v>
      </c>
      <c r="C187" s="361" t="str">
        <f>'I) ODSEK ZM-RT'!E1728</f>
        <v>4 ODVODNJAVANJE</v>
      </c>
      <c r="D187" s="362">
        <f>'I) ODSEK ZM-RT'!I1728</f>
        <v>0</v>
      </c>
      <c r="E187" s="292"/>
      <c r="F187" s="41"/>
    </row>
    <row r="188" spans="1:6">
      <c r="A188" s="360">
        <f>'I) ODSEK ZM-RT'!A1731</f>
        <v>4</v>
      </c>
      <c r="C188" s="361" t="str">
        <f>'I) ODSEK ZM-RT'!E1731</f>
        <v>5 GRADBENA IN OBRTNIŠKA DELA</v>
      </c>
      <c r="D188" s="362">
        <f>'I) ODSEK ZM-RT'!I1731</f>
        <v>0</v>
      </c>
      <c r="E188" s="292"/>
      <c r="F188" s="41"/>
    </row>
    <row r="189" spans="1:6">
      <c r="A189" s="260">
        <f>'I) ODSEK ZM-RT'!A1762</f>
        <v>2</v>
      </c>
      <c r="C189" s="271" t="str">
        <f>'I) ODSEK ZM-RT'!E1762</f>
        <v>E.4.) PODPORNI ZID PZ 1-6 (od 506+050 do km 506+500)</v>
      </c>
      <c r="D189" s="272">
        <f>'I) ODSEK ZM-RT'!I1762</f>
        <v>0</v>
      </c>
      <c r="E189" s="292"/>
      <c r="F189" s="41"/>
    </row>
    <row r="190" spans="1:6">
      <c r="A190" s="360">
        <f>'I) ODSEK ZM-RT'!A1763</f>
        <v>4</v>
      </c>
      <c r="C190" s="361" t="str">
        <f>'I) ODSEK ZM-RT'!E1763</f>
        <v>1 PREDDELA</v>
      </c>
      <c r="D190" s="362">
        <f>'I) ODSEK ZM-RT'!I1763</f>
        <v>0</v>
      </c>
      <c r="E190" s="292"/>
      <c r="F190" s="41"/>
    </row>
    <row r="191" spans="1:6">
      <c r="A191" s="360">
        <f>'I) ODSEK ZM-RT'!A1776</f>
        <v>4</v>
      </c>
      <c r="C191" s="361" t="str">
        <f>'I) ODSEK ZM-RT'!E1776</f>
        <v>2 ZEMELJSKA DELA</v>
      </c>
      <c r="D191" s="362">
        <f>'I) ODSEK ZM-RT'!I1776</f>
        <v>0</v>
      </c>
      <c r="E191" s="292"/>
      <c r="F191" s="41"/>
    </row>
    <row r="192" spans="1:6">
      <c r="A192" s="360">
        <f>'I) ODSEK ZM-RT'!A1783</f>
        <v>4</v>
      </c>
      <c r="C192" s="361" t="str">
        <f>'I) ODSEK ZM-RT'!E1783</f>
        <v>4 ODVODNJAVANJE</v>
      </c>
      <c r="D192" s="362">
        <f>'I) ODSEK ZM-RT'!I1783</f>
        <v>0</v>
      </c>
      <c r="E192" s="292"/>
      <c r="F192" s="41"/>
    </row>
    <row r="193" spans="1:6">
      <c r="A193" s="360">
        <f>'I) ODSEK ZM-RT'!A1787</f>
        <v>4</v>
      </c>
      <c r="C193" s="361" t="str">
        <f>'I) ODSEK ZM-RT'!E1787</f>
        <v>5 GRADBENA IN OBRTNIŠKA DELA</v>
      </c>
      <c r="D193" s="362">
        <f>'I) ODSEK ZM-RT'!I1787</f>
        <v>0</v>
      </c>
      <c r="E193" s="292"/>
      <c r="F193" s="41"/>
    </row>
    <row r="194" spans="1:6">
      <c r="A194" s="260">
        <f>'I) ODSEK ZM-RT'!A1811</f>
        <v>2</v>
      </c>
      <c r="C194" s="271" t="str">
        <f>'I) ODSEK ZM-RT'!E1811</f>
        <v>E.5.) PODPORNI ZID PZ 1-7 (od 506+780 do km 506+870)</v>
      </c>
      <c r="D194" s="272">
        <f>'I) ODSEK ZM-RT'!I1811</f>
        <v>0</v>
      </c>
      <c r="E194" s="292"/>
      <c r="F194" s="41"/>
    </row>
    <row r="195" spans="1:6">
      <c r="A195" s="360">
        <f>'I) ODSEK ZM-RT'!A1812</f>
        <v>4</v>
      </c>
      <c r="C195" s="361" t="str">
        <f>'I) ODSEK ZM-RT'!E1812</f>
        <v>1 PREDDELA</v>
      </c>
      <c r="D195" s="362">
        <f>'I) ODSEK ZM-RT'!I1812</f>
        <v>0</v>
      </c>
      <c r="E195" s="292"/>
      <c r="F195" s="41"/>
    </row>
    <row r="196" spans="1:6">
      <c r="A196" s="360">
        <f>'I) ODSEK ZM-RT'!A1823</f>
        <v>4</v>
      </c>
      <c r="C196" s="361" t="str">
        <f>'I) ODSEK ZM-RT'!E1823</f>
        <v>2 ZEMELJSKA DELA</v>
      </c>
      <c r="D196" s="362">
        <f>'I) ODSEK ZM-RT'!I1823</f>
        <v>0</v>
      </c>
      <c r="E196" s="292"/>
      <c r="F196" s="41"/>
    </row>
    <row r="197" spans="1:6">
      <c r="A197" s="360">
        <f>'I) ODSEK ZM-RT'!A1830</f>
        <v>4</v>
      </c>
      <c r="C197" s="361" t="str">
        <f>'I) ODSEK ZM-RT'!E1830</f>
        <v>4 ODVODNJAVANJE</v>
      </c>
      <c r="D197" s="362">
        <f>'I) ODSEK ZM-RT'!I1830</f>
        <v>0</v>
      </c>
      <c r="E197" s="292"/>
      <c r="F197" s="41"/>
    </row>
    <row r="198" spans="1:6">
      <c r="A198" s="360">
        <f>'I) ODSEK ZM-RT'!A1833</f>
        <v>4</v>
      </c>
      <c r="C198" s="361" t="str">
        <f>'I) ODSEK ZM-RT'!E1833</f>
        <v>5 GRADBENA IN OBRTNIŠKA DELA</v>
      </c>
      <c r="D198" s="362">
        <f>'I) ODSEK ZM-RT'!I1833</f>
        <v>0</v>
      </c>
      <c r="E198" s="292"/>
      <c r="F198" s="41"/>
    </row>
    <row r="199" spans="1:6">
      <c r="A199" s="260">
        <f>'I) ODSEK ZM-RT'!A1851</f>
        <v>2</v>
      </c>
      <c r="C199" s="271" t="str">
        <f>'I) ODSEK ZM-RT'!E1851</f>
        <v>E.6.) OPORNI ZID OZ1-11 (od 504+200 do km 504+380)</v>
      </c>
      <c r="D199" s="272">
        <f>'I) ODSEK ZM-RT'!I1851</f>
        <v>0</v>
      </c>
      <c r="E199" s="292"/>
      <c r="F199" s="41"/>
    </row>
    <row r="200" spans="1:6">
      <c r="A200" s="261">
        <f>'I) ODSEK ZM-RT'!A1852</f>
        <v>3</v>
      </c>
      <c r="C200" s="282" t="str">
        <f>'I) ODSEK ZM-RT'!E1852</f>
        <v>A. SKUPNO</v>
      </c>
      <c r="D200" s="283">
        <f>'I) ODSEK ZM-RT'!I1852</f>
        <v>0</v>
      </c>
      <c r="E200" s="292"/>
      <c r="F200" s="41"/>
    </row>
    <row r="201" spans="1:6">
      <c r="A201" s="360">
        <f>'I) ODSEK ZM-RT'!A1853</f>
        <v>4</v>
      </c>
      <c r="C201" s="361" t="str">
        <f>'I) ODSEK ZM-RT'!E1853</f>
        <v>1 PREDDELA</v>
      </c>
      <c r="D201" s="362">
        <f>'I) ODSEK ZM-RT'!I1853</f>
        <v>0</v>
      </c>
      <c r="E201" s="292"/>
      <c r="F201" s="41"/>
    </row>
    <row r="202" spans="1:6">
      <c r="A202" s="360">
        <f>'I) ODSEK ZM-RT'!A1856</f>
        <v>4</v>
      </c>
      <c r="C202" s="361" t="str">
        <f>'I) ODSEK ZM-RT'!E1856</f>
        <v>2 ZEMELJSKA DELA</v>
      </c>
      <c r="D202" s="362">
        <f>'I) ODSEK ZM-RT'!I1856</f>
        <v>0</v>
      </c>
      <c r="E202" s="292"/>
      <c r="F202" s="41"/>
    </row>
    <row r="203" spans="1:6">
      <c r="A203" s="360">
        <f>'I) ODSEK ZM-RT'!A1863</f>
        <v>4</v>
      </c>
      <c r="C203" s="361" t="str">
        <f>'I) ODSEK ZM-RT'!E1863</f>
        <v>4 ODVODNJAVANJE</v>
      </c>
      <c r="D203" s="362">
        <f>'I) ODSEK ZM-RT'!I1863</f>
        <v>0</v>
      </c>
      <c r="E203" s="292"/>
      <c r="F203" s="41"/>
    </row>
    <row r="204" spans="1:6">
      <c r="A204" s="360">
        <f>'I) ODSEK ZM-RT'!A1865</f>
        <v>4</v>
      </c>
      <c r="C204" s="361" t="str">
        <f>'I) ODSEK ZM-RT'!E1865</f>
        <v>5 GRADBENA IN OBRTNIŠKA DELA</v>
      </c>
      <c r="D204" s="362">
        <f>'I) ODSEK ZM-RT'!I1865</f>
        <v>0</v>
      </c>
      <c r="E204" s="292"/>
      <c r="F204" s="41"/>
    </row>
    <row r="205" spans="1:6">
      <c r="A205" s="360">
        <f>'I) ODSEK ZM-RT'!A1878</f>
        <v>4</v>
      </c>
      <c r="C205" s="361" t="str">
        <f>'I) ODSEK ZM-RT'!E1878</f>
        <v>7 TUJE STORITVE</v>
      </c>
      <c r="D205" s="362">
        <f>'I) ODSEK ZM-RT'!I1878</f>
        <v>0</v>
      </c>
      <c r="E205" s="292"/>
      <c r="F205" s="41"/>
    </row>
    <row r="206" spans="1:6">
      <c r="A206" s="261">
        <f>'I) ODSEK ZM-RT'!A1880</f>
        <v>3</v>
      </c>
      <c r="C206" s="282" t="str">
        <f>'I) ODSEK ZM-RT'!E1880</f>
        <v>B. SANACIJA TIP 1</v>
      </c>
      <c r="D206" s="283">
        <f>'I) ODSEK ZM-RT'!I1880</f>
        <v>0</v>
      </c>
      <c r="E206" s="292"/>
      <c r="F206" s="41"/>
    </row>
    <row r="207" spans="1:6">
      <c r="A207" s="261">
        <f>'I) ODSEK ZM-RT'!A1883</f>
        <v>3</v>
      </c>
      <c r="C207" s="282" t="str">
        <f>'I) ODSEK ZM-RT'!E1883</f>
        <v>C. SANACIJA TIP 2</v>
      </c>
      <c r="D207" s="283">
        <f>'I) ODSEK ZM-RT'!I1883</f>
        <v>0</v>
      </c>
      <c r="E207" s="292"/>
      <c r="F207" s="41"/>
    </row>
    <row r="208" spans="1:6">
      <c r="A208" s="260">
        <f>'I) ODSEK ZM-RT'!A1891</f>
        <v>2</v>
      </c>
      <c r="C208" s="271" t="str">
        <f>'I) ODSEK ZM-RT'!E1891</f>
        <v>E.7.) OPORNI ZID OZ1-12 (od 504+480 do km 504+490)</v>
      </c>
      <c r="D208" s="272">
        <f>'I) ODSEK ZM-RT'!I1891</f>
        <v>0</v>
      </c>
      <c r="E208" s="292"/>
      <c r="F208" s="41"/>
    </row>
    <row r="209" spans="1:6">
      <c r="A209" s="261">
        <f>'I) ODSEK ZM-RT'!A1892</f>
        <v>3</v>
      </c>
      <c r="C209" s="282" t="str">
        <f>'I) ODSEK ZM-RT'!E1892</f>
        <v>A. SKUPNO</v>
      </c>
      <c r="D209" s="283">
        <f>'I) ODSEK ZM-RT'!I1892</f>
        <v>0</v>
      </c>
      <c r="E209" s="292"/>
      <c r="F209" s="41"/>
    </row>
    <row r="210" spans="1:6">
      <c r="A210" s="360">
        <f>'I) ODSEK ZM-RT'!A1893</f>
        <v>4</v>
      </c>
      <c r="C210" s="361" t="str">
        <f>'I) ODSEK ZM-RT'!E1893</f>
        <v>1 PREDDELA</v>
      </c>
      <c r="D210" s="362">
        <f>'I) ODSEK ZM-RT'!I1893</f>
        <v>0</v>
      </c>
      <c r="E210" s="292"/>
      <c r="F210" s="41"/>
    </row>
    <row r="211" spans="1:6">
      <c r="A211" s="360">
        <f>'I) ODSEK ZM-RT'!A1896</f>
        <v>4</v>
      </c>
      <c r="C211" s="361" t="str">
        <f>'I) ODSEK ZM-RT'!E1896</f>
        <v>2 ZEMELJSKA DELA</v>
      </c>
      <c r="D211" s="362">
        <f>'I) ODSEK ZM-RT'!I1896</f>
        <v>0</v>
      </c>
      <c r="E211" s="292"/>
      <c r="F211" s="41"/>
    </row>
    <row r="212" spans="1:6">
      <c r="A212" s="360">
        <f>'I) ODSEK ZM-RT'!A1903</f>
        <v>4</v>
      </c>
      <c r="C212" s="361" t="str">
        <f>'I) ODSEK ZM-RT'!E1903</f>
        <v>4 ODVODNJAVANJE</v>
      </c>
      <c r="D212" s="362">
        <f>'I) ODSEK ZM-RT'!I1903</f>
        <v>0</v>
      </c>
      <c r="E212" s="292"/>
      <c r="F212" s="41"/>
    </row>
    <row r="213" spans="1:6">
      <c r="A213" s="360">
        <f>'I) ODSEK ZM-RT'!A1905</f>
        <v>4</v>
      </c>
      <c r="C213" s="361" t="str">
        <f>'I) ODSEK ZM-RT'!E1905</f>
        <v>5 GRADBENA IN OBRTNIŠKA DELA</v>
      </c>
      <c r="D213" s="362">
        <f>'I) ODSEK ZM-RT'!I1905</f>
        <v>0</v>
      </c>
      <c r="E213" s="292"/>
      <c r="F213" s="41"/>
    </row>
    <row r="214" spans="1:6">
      <c r="A214" s="261">
        <f>'I) ODSEK ZM-RT'!A1915</f>
        <v>3</v>
      </c>
      <c r="C214" s="282" t="str">
        <f>'I) ODSEK ZM-RT'!E1915</f>
        <v>B. SANACIJA TIP 1</v>
      </c>
      <c r="D214" s="283">
        <f>'I) ODSEK ZM-RT'!I1915</f>
        <v>0</v>
      </c>
      <c r="E214" s="292"/>
      <c r="F214" s="41"/>
    </row>
    <row r="215" spans="1:6">
      <c r="A215" s="261">
        <f>'I) ODSEK ZM-RT'!A1918</f>
        <v>3</v>
      </c>
      <c r="C215" s="282" t="str">
        <f>'I) ODSEK ZM-RT'!E1918</f>
        <v>C. SANACIJA TIP 2</v>
      </c>
      <c r="D215" s="283">
        <f>'I) ODSEK ZM-RT'!I1918</f>
        <v>0</v>
      </c>
      <c r="E215" s="292"/>
      <c r="F215" s="41"/>
    </row>
    <row r="216" spans="1:6">
      <c r="A216" s="260">
        <f>'I) ODSEK ZM-RT'!A1922</f>
        <v>2</v>
      </c>
      <c r="C216" s="271" t="str">
        <f>'I) ODSEK ZM-RT'!E1922</f>
        <v>E.8.) OPORNI ZID OZ1-13 (od 504+725 do km 504+745)</v>
      </c>
      <c r="D216" s="272">
        <f>'I) ODSEK ZM-RT'!I1922</f>
        <v>0</v>
      </c>
      <c r="E216" s="292"/>
      <c r="F216" s="41"/>
    </row>
    <row r="217" spans="1:6">
      <c r="A217" s="261">
        <f>'I) ODSEK ZM-RT'!A1923</f>
        <v>3</v>
      </c>
      <c r="C217" s="282" t="str">
        <f>'I) ODSEK ZM-RT'!E1923</f>
        <v>A. SKUPNO</v>
      </c>
      <c r="D217" s="283">
        <f>'I) ODSEK ZM-RT'!I1923</f>
        <v>0</v>
      </c>
      <c r="E217" s="292"/>
      <c r="F217" s="41"/>
    </row>
    <row r="218" spans="1:6">
      <c r="A218" s="360">
        <f>'I) ODSEK ZM-RT'!A1924</f>
        <v>4</v>
      </c>
      <c r="C218" s="361" t="str">
        <f>'I) ODSEK ZM-RT'!E1924</f>
        <v>1 PREDDELA</v>
      </c>
      <c r="D218" s="362">
        <f>'I) ODSEK ZM-RT'!I1924</f>
        <v>0</v>
      </c>
      <c r="E218" s="292"/>
      <c r="F218" s="41"/>
    </row>
    <row r="219" spans="1:6">
      <c r="A219" s="360">
        <f>'I) ODSEK ZM-RT'!A1927</f>
        <v>4</v>
      </c>
      <c r="C219" s="361" t="str">
        <f>'I) ODSEK ZM-RT'!E1927</f>
        <v>2 ZEMELJSKA DELA</v>
      </c>
      <c r="D219" s="362">
        <f>'I) ODSEK ZM-RT'!I1927</f>
        <v>0</v>
      </c>
      <c r="E219" s="292"/>
      <c r="F219" s="41"/>
    </row>
    <row r="220" spans="1:6">
      <c r="A220" s="360">
        <f>'I) ODSEK ZM-RT'!A1934</f>
        <v>4</v>
      </c>
      <c r="C220" s="361" t="str">
        <f>'I) ODSEK ZM-RT'!E1934</f>
        <v>4 ODVODNJAVANJE</v>
      </c>
      <c r="D220" s="362">
        <f>'I) ODSEK ZM-RT'!I1934</f>
        <v>0</v>
      </c>
      <c r="E220" s="292"/>
      <c r="F220" s="41"/>
    </row>
    <row r="221" spans="1:6">
      <c r="A221" s="360">
        <f>'I) ODSEK ZM-RT'!A1936</f>
        <v>4</v>
      </c>
      <c r="C221" s="361" t="str">
        <f>'I) ODSEK ZM-RT'!E1936</f>
        <v>5 GRADBENA IN OBRTNIŠKA DELA</v>
      </c>
      <c r="D221" s="362">
        <f>'I) ODSEK ZM-RT'!I1936</f>
        <v>0</v>
      </c>
      <c r="E221" s="292"/>
      <c r="F221" s="41"/>
    </row>
    <row r="222" spans="1:6">
      <c r="A222" s="261">
        <f>'I) ODSEK ZM-RT'!A1946</f>
        <v>3</v>
      </c>
      <c r="C222" s="282" t="str">
        <f>'I) ODSEK ZM-RT'!E1946</f>
        <v>B. SANACIJA TIP 1</v>
      </c>
      <c r="D222" s="283">
        <f>'I) ODSEK ZM-RT'!I1946</f>
        <v>0</v>
      </c>
      <c r="E222" s="292"/>
      <c r="F222" s="41"/>
    </row>
    <row r="223" spans="1:6">
      <c r="A223" s="261">
        <f>'I) ODSEK ZM-RT'!A1948</f>
        <v>3</v>
      </c>
      <c r="C223" s="282" t="str">
        <f>'I) ODSEK ZM-RT'!E1948</f>
        <v>C. SANACIJA TIP 2</v>
      </c>
      <c r="D223" s="283">
        <f>'I) ODSEK ZM-RT'!I1948</f>
        <v>0</v>
      </c>
      <c r="E223" s="292"/>
      <c r="F223" s="41"/>
    </row>
    <row r="224" spans="1:6">
      <c r="A224" s="261">
        <f>'I) ODSEK ZM-RT'!A1950</f>
        <v>3</v>
      </c>
      <c r="C224" s="282" t="str">
        <f>'I) ODSEK ZM-RT'!E1950</f>
        <v>H. SANACIJA TIP 7</v>
      </c>
      <c r="D224" s="283">
        <f>'I) ODSEK ZM-RT'!I1950</f>
        <v>0</v>
      </c>
      <c r="E224" s="292"/>
      <c r="F224" s="41"/>
    </row>
    <row r="225" spans="1:6">
      <c r="A225" s="260">
        <f>'I) ODSEK ZM-RT'!A1952</f>
        <v>2</v>
      </c>
      <c r="C225" s="271" t="str">
        <f>'I) ODSEK ZM-RT'!E1952</f>
        <v>E.9.) OPORNI ZID OZ1-14 (od 504+754 do km 504+930)</v>
      </c>
      <c r="D225" s="272">
        <f>'I) ODSEK ZM-RT'!I1952</f>
        <v>0</v>
      </c>
      <c r="E225" s="292"/>
      <c r="F225" s="41"/>
    </row>
    <row r="226" spans="1:6">
      <c r="A226" s="261">
        <f>'I) ODSEK ZM-RT'!A1953</f>
        <v>3</v>
      </c>
      <c r="C226" s="282" t="str">
        <f>'I) ODSEK ZM-RT'!E1953</f>
        <v>A. SKUPNO</v>
      </c>
      <c r="D226" s="283">
        <f>'I) ODSEK ZM-RT'!I1953</f>
        <v>0</v>
      </c>
      <c r="E226" s="292"/>
      <c r="F226" s="41"/>
    </row>
    <row r="227" spans="1:6">
      <c r="A227" s="360">
        <f>'I) ODSEK ZM-RT'!A1954</f>
        <v>4</v>
      </c>
      <c r="C227" s="361" t="str">
        <f>'I) ODSEK ZM-RT'!E1954</f>
        <v>1 PREDDELA</v>
      </c>
      <c r="D227" s="362">
        <f>'I) ODSEK ZM-RT'!I1954</f>
        <v>0</v>
      </c>
      <c r="E227" s="292"/>
      <c r="F227" s="41"/>
    </row>
    <row r="228" spans="1:6">
      <c r="A228" s="360">
        <f>'I) ODSEK ZM-RT'!A1957</f>
        <v>4</v>
      </c>
      <c r="C228" s="361" t="str">
        <f>'I) ODSEK ZM-RT'!E1957</f>
        <v>2 ZEMELJSKA DELA</v>
      </c>
      <c r="D228" s="362">
        <f>'I) ODSEK ZM-RT'!I1957</f>
        <v>0</v>
      </c>
      <c r="E228" s="292"/>
      <c r="F228" s="41"/>
    </row>
    <row r="229" spans="1:6">
      <c r="A229" s="360">
        <f>'I) ODSEK ZM-RT'!A1964</f>
        <v>4</v>
      </c>
      <c r="C229" s="361" t="str">
        <f>'I) ODSEK ZM-RT'!E1964</f>
        <v>4 ODVODNJAVANJE</v>
      </c>
      <c r="D229" s="362">
        <f>'I) ODSEK ZM-RT'!I1964</f>
        <v>0</v>
      </c>
      <c r="E229" s="292"/>
      <c r="F229" s="41"/>
    </row>
    <row r="230" spans="1:6">
      <c r="A230" s="360">
        <f>'I) ODSEK ZM-RT'!A1966</f>
        <v>4</v>
      </c>
      <c r="C230" s="361" t="str">
        <f>'I) ODSEK ZM-RT'!E1966</f>
        <v>5 GRADBENA IN OBRTNIŠKA DELA</v>
      </c>
      <c r="D230" s="362">
        <f>'I) ODSEK ZM-RT'!I1966</f>
        <v>0</v>
      </c>
      <c r="E230" s="292"/>
      <c r="F230" s="41"/>
    </row>
    <row r="231" spans="1:6">
      <c r="A231" s="360">
        <f>'I) ODSEK ZM-RT'!A1979</f>
        <v>4</v>
      </c>
      <c r="C231" s="361" t="str">
        <f>'I) ODSEK ZM-RT'!E1979</f>
        <v>7 TUJE STORITVE</v>
      </c>
      <c r="D231" s="362">
        <f>'I) ODSEK ZM-RT'!I1979</f>
        <v>0</v>
      </c>
      <c r="E231" s="292"/>
      <c r="F231" s="41"/>
    </row>
    <row r="232" spans="1:6">
      <c r="A232" s="261">
        <f>'I) ODSEK ZM-RT'!A1981</f>
        <v>3</v>
      </c>
      <c r="C232" s="282" t="str">
        <f>'I) ODSEK ZM-RT'!E1981</f>
        <v>B. SANACIJA TIP 1</v>
      </c>
      <c r="D232" s="283">
        <f>'I) ODSEK ZM-RT'!I1981</f>
        <v>0</v>
      </c>
      <c r="E232" s="292"/>
      <c r="F232" s="41"/>
    </row>
    <row r="233" spans="1:6">
      <c r="A233" s="261">
        <f>'I) ODSEK ZM-RT'!A1984</f>
        <v>3</v>
      </c>
      <c r="C233" s="282" t="str">
        <f>'I) ODSEK ZM-RT'!E1984</f>
        <v>C. SANACIJA TIP 2</v>
      </c>
      <c r="D233" s="283">
        <f>'I) ODSEK ZM-RT'!I1984</f>
        <v>0</v>
      </c>
      <c r="E233" s="292"/>
      <c r="F233" s="41"/>
    </row>
    <row r="234" spans="1:6">
      <c r="A234" s="260">
        <f>'I) ODSEK ZM-RT'!A1992</f>
        <v>2</v>
      </c>
      <c r="C234" s="271" t="str">
        <f>'I) ODSEK ZM-RT'!E1992</f>
        <v>E.10.) OPORNI ZID OZ1-15 (od 505+017 do km 505+597)</v>
      </c>
      <c r="D234" s="272">
        <f>'I) ODSEK ZM-RT'!I1992</f>
        <v>0</v>
      </c>
      <c r="E234" s="292"/>
      <c r="F234" s="41"/>
    </row>
    <row r="235" spans="1:6">
      <c r="A235" s="261">
        <f>'I) ODSEK ZM-RT'!A1993</f>
        <v>3</v>
      </c>
      <c r="C235" s="282" t="str">
        <f>'I) ODSEK ZM-RT'!E1993</f>
        <v>A. SKUPNO</v>
      </c>
      <c r="D235" s="283">
        <f>'I) ODSEK ZM-RT'!I1993</f>
        <v>0</v>
      </c>
      <c r="E235" s="292"/>
      <c r="F235" s="41"/>
    </row>
    <row r="236" spans="1:6">
      <c r="A236" s="360">
        <f>'I) ODSEK ZM-RT'!A1994</f>
        <v>4</v>
      </c>
      <c r="C236" s="361" t="str">
        <f>'I) ODSEK ZM-RT'!E1994</f>
        <v>1 PREDDELA</v>
      </c>
      <c r="D236" s="362">
        <f>'I) ODSEK ZM-RT'!I1994</f>
        <v>0</v>
      </c>
      <c r="E236" s="292"/>
      <c r="F236" s="41"/>
    </row>
    <row r="237" spans="1:6">
      <c r="A237" s="360">
        <f>'I) ODSEK ZM-RT'!A1997</f>
        <v>4</v>
      </c>
      <c r="C237" s="361" t="str">
        <f>'I) ODSEK ZM-RT'!E1997</f>
        <v>2 ZEMELJSKA DELA</v>
      </c>
      <c r="D237" s="362">
        <f>'I) ODSEK ZM-RT'!I1997</f>
        <v>0</v>
      </c>
      <c r="E237" s="292"/>
      <c r="F237" s="41"/>
    </row>
    <row r="238" spans="1:6">
      <c r="A238" s="360">
        <f>'I) ODSEK ZM-RT'!A2004</f>
        <v>4</v>
      </c>
      <c r="C238" s="361" t="str">
        <f>'I) ODSEK ZM-RT'!E2004</f>
        <v>4 ODVODNJAVANJE</v>
      </c>
      <c r="D238" s="362">
        <f>'I) ODSEK ZM-RT'!I2004</f>
        <v>0</v>
      </c>
      <c r="E238" s="292"/>
      <c r="F238" s="41"/>
    </row>
    <row r="239" spans="1:6">
      <c r="A239" s="360">
        <f>'I) ODSEK ZM-RT'!A2006</f>
        <v>4</v>
      </c>
      <c r="C239" s="361" t="str">
        <f>'I) ODSEK ZM-RT'!E2006</f>
        <v>5 GRADBENA IN OBRTNIŠKA DELA</v>
      </c>
      <c r="D239" s="362">
        <f>'I) ODSEK ZM-RT'!I2006</f>
        <v>0</v>
      </c>
      <c r="E239" s="292"/>
      <c r="F239" s="41"/>
    </row>
    <row r="240" spans="1:6">
      <c r="A240" s="360">
        <f>'I) ODSEK ZM-RT'!A2019</f>
        <v>4</v>
      </c>
      <c r="C240" s="361" t="str">
        <f>'I) ODSEK ZM-RT'!E2019</f>
        <v>7 TUJE STORITVE</v>
      </c>
      <c r="D240" s="362">
        <f>'I) ODSEK ZM-RT'!I2019</f>
        <v>0</v>
      </c>
      <c r="E240" s="292"/>
      <c r="F240" s="41"/>
    </row>
    <row r="241" spans="1:6">
      <c r="A241" s="261">
        <f>'I) ODSEK ZM-RT'!A2021</f>
        <v>3</v>
      </c>
      <c r="C241" s="282" t="str">
        <f>'I) ODSEK ZM-RT'!E2021</f>
        <v>B. SANACIJA TIP 1</v>
      </c>
      <c r="D241" s="283">
        <f>'I) ODSEK ZM-RT'!I2021</f>
        <v>0</v>
      </c>
      <c r="E241" s="292"/>
      <c r="F241" s="41"/>
    </row>
    <row r="242" spans="1:6">
      <c r="A242" s="261">
        <f>'I) ODSEK ZM-RT'!A2024</f>
        <v>3</v>
      </c>
      <c r="C242" s="282" t="str">
        <f>'I) ODSEK ZM-RT'!E2024</f>
        <v>C. SANACIJA TIP 2</v>
      </c>
      <c r="D242" s="283">
        <f>'I) ODSEK ZM-RT'!I2024</f>
        <v>0</v>
      </c>
      <c r="E242" s="292"/>
      <c r="F242" s="41"/>
    </row>
    <row r="243" spans="1:6">
      <c r="A243" s="260">
        <f>'I) ODSEK ZM-RT'!A2031</f>
        <v>2</v>
      </c>
      <c r="C243" s="271" t="str">
        <f>'I) ODSEK ZM-RT'!E2031</f>
        <v>E.11.) OPORNI ZID OZ1-16 (od 505+745 do km 505+891)</v>
      </c>
      <c r="D243" s="272">
        <f>'I) ODSEK ZM-RT'!I2031</f>
        <v>0</v>
      </c>
      <c r="E243" s="292"/>
      <c r="F243" s="41"/>
    </row>
    <row r="244" spans="1:6">
      <c r="A244" s="261">
        <f>'I) ODSEK ZM-RT'!A2032</f>
        <v>3</v>
      </c>
      <c r="C244" s="282" t="str">
        <f>'I) ODSEK ZM-RT'!E2032</f>
        <v>A. SKUPNO</v>
      </c>
      <c r="D244" s="283">
        <f>'I) ODSEK ZM-RT'!I2032</f>
        <v>0</v>
      </c>
      <c r="E244" s="292"/>
      <c r="F244" s="41"/>
    </row>
    <row r="245" spans="1:6">
      <c r="A245" s="360">
        <f>'I) ODSEK ZM-RT'!A2033</f>
        <v>4</v>
      </c>
      <c r="C245" s="361" t="str">
        <f>'I) ODSEK ZM-RT'!E2033</f>
        <v>1 PREDDELA</v>
      </c>
      <c r="D245" s="362">
        <f>'I) ODSEK ZM-RT'!I2033</f>
        <v>0</v>
      </c>
      <c r="E245" s="292"/>
      <c r="F245" s="41"/>
    </row>
    <row r="246" spans="1:6">
      <c r="A246" s="360">
        <f>'I) ODSEK ZM-RT'!A2035</f>
        <v>4</v>
      </c>
      <c r="C246" s="361" t="str">
        <f>'I) ODSEK ZM-RT'!E2035</f>
        <v>2 ZEMELJSKA DELA</v>
      </c>
      <c r="D246" s="362">
        <f>'I) ODSEK ZM-RT'!I2035</f>
        <v>0</v>
      </c>
      <c r="E246" s="292"/>
      <c r="F246" s="41"/>
    </row>
    <row r="247" spans="1:6">
      <c r="A247" s="360">
        <f>'I) ODSEK ZM-RT'!A2042</f>
        <v>4</v>
      </c>
      <c r="C247" s="361" t="str">
        <f>'I) ODSEK ZM-RT'!E2042</f>
        <v>4 ODVODNJAVANJE</v>
      </c>
      <c r="D247" s="362">
        <f>'I) ODSEK ZM-RT'!I2042</f>
        <v>0</v>
      </c>
      <c r="E247" s="292"/>
      <c r="F247" s="41"/>
    </row>
    <row r="248" spans="1:6">
      <c r="A248" s="360">
        <f>'I) ODSEK ZM-RT'!A2044</f>
        <v>4</v>
      </c>
      <c r="C248" s="361" t="str">
        <f>'I) ODSEK ZM-RT'!E2044</f>
        <v>5 GRADBENA IN OBRTNIŠKA DELA</v>
      </c>
      <c r="D248" s="362">
        <f>'I) ODSEK ZM-RT'!I2044</f>
        <v>0</v>
      </c>
      <c r="E248" s="292"/>
      <c r="F248" s="41"/>
    </row>
    <row r="249" spans="1:6">
      <c r="A249" s="360">
        <f>'I) ODSEK ZM-RT'!A2057</f>
        <v>4</v>
      </c>
      <c r="C249" s="361" t="str">
        <f>'I) ODSEK ZM-RT'!E2057</f>
        <v>7 TUJE STORITVE</v>
      </c>
      <c r="D249" s="362">
        <f>'I) ODSEK ZM-RT'!I2057</f>
        <v>0</v>
      </c>
      <c r="E249" s="292"/>
      <c r="F249" s="41"/>
    </row>
    <row r="250" spans="1:6">
      <c r="A250" s="261">
        <f>'I) ODSEK ZM-RT'!A2059</f>
        <v>3</v>
      </c>
      <c r="C250" s="282" t="str">
        <f>'I) ODSEK ZM-RT'!E2059</f>
        <v>B. SANACIJA TIP 1</v>
      </c>
      <c r="D250" s="283">
        <f>'I) ODSEK ZM-RT'!I2059</f>
        <v>0</v>
      </c>
      <c r="E250" s="292"/>
      <c r="F250" s="41"/>
    </row>
    <row r="251" spans="1:6">
      <c r="A251" s="261">
        <f>'I) ODSEK ZM-RT'!A2062</f>
        <v>3</v>
      </c>
      <c r="C251" s="282" t="str">
        <f>'I) ODSEK ZM-RT'!E2062</f>
        <v>C. SANACIJA TIP 2</v>
      </c>
      <c r="D251" s="283">
        <f>'I) ODSEK ZM-RT'!I2062</f>
        <v>0</v>
      </c>
      <c r="E251" s="292"/>
      <c r="F251" s="41"/>
    </row>
    <row r="252" spans="1:6">
      <c r="A252" s="260">
        <f>'I) ODSEK ZM-RT'!A2066</f>
        <v>2</v>
      </c>
      <c r="C252" s="271" t="str">
        <f>'I) ODSEK ZM-RT'!E2066</f>
        <v>E.12.) OPORNI ZID OZ1-17 (od 505+977 do km 506+200)</v>
      </c>
      <c r="D252" s="272">
        <f>'I) ODSEK ZM-RT'!I2066</f>
        <v>0</v>
      </c>
      <c r="E252" s="292"/>
      <c r="F252" s="41"/>
    </row>
    <row r="253" spans="1:6">
      <c r="A253" s="360">
        <f>'I) ODSEK ZM-RT'!A2067</f>
        <v>4</v>
      </c>
      <c r="C253" s="361" t="str">
        <f>'I) ODSEK ZM-RT'!E2067</f>
        <v>1 PREDDELA</v>
      </c>
      <c r="D253" s="362">
        <f>'I) ODSEK ZM-RT'!I2067</f>
        <v>0</v>
      </c>
      <c r="E253" s="292"/>
      <c r="F253" s="41"/>
    </row>
    <row r="254" spans="1:6">
      <c r="A254" s="360">
        <f>'I) ODSEK ZM-RT'!A2074</f>
        <v>4</v>
      </c>
      <c r="C254" s="361" t="str">
        <f>'I) ODSEK ZM-RT'!E2074</f>
        <v>2 ZEMELJSKA DELA</v>
      </c>
      <c r="D254" s="362">
        <f>'I) ODSEK ZM-RT'!I2074</f>
        <v>0</v>
      </c>
      <c r="E254" s="292"/>
      <c r="F254" s="41"/>
    </row>
    <row r="255" spans="1:6">
      <c r="A255" s="360">
        <f>'I) ODSEK ZM-RT'!A2089</f>
        <v>4</v>
      </c>
      <c r="C255" s="361" t="str">
        <f>'I) ODSEK ZM-RT'!E2089</f>
        <v>4 ODVODNJAVANJE</v>
      </c>
      <c r="D255" s="362">
        <f>'I) ODSEK ZM-RT'!I2089</f>
        <v>0</v>
      </c>
      <c r="E255" s="292"/>
      <c r="F255" s="41"/>
    </row>
    <row r="256" spans="1:6">
      <c r="A256" s="360">
        <f>'I) ODSEK ZM-RT'!A2092</f>
        <v>4</v>
      </c>
      <c r="C256" s="361" t="str">
        <f>'I) ODSEK ZM-RT'!E2092</f>
        <v>5 GRADBENA IN OBRTNIŠKA DELA</v>
      </c>
      <c r="D256" s="362">
        <f>'I) ODSEK ZM-RT'!I2092</f>
        <v>0</v>
      </c>
      <c r="E256" s="292"/>
      <c r="F256" s="41"/>
    </row>
    <row r="257" spans="1:6">
      <c r="A257" s="360">
        <f>'I) ODSEK ZM-RT'!A2118</f>
        <v>4</v>
      </c>
      <c r="C257" s="361" t="str">
        <f>'I) ODSEK ZM-RT'!E2118</f>
        <v>7 TUJE STORITVE</v>
      </c>
      <c r="D257" s="362">
        <f>'I) ODSEK ZM-RT'!I2118</f>
        <v>0</v>
      </c>
      <c r="E257" s="292"/>
      <c r="F257" s="41"/>
    </row>
    <row r="258" spans="1:6">
      <c r="A258" s="260">
        <f>'I) ODSEK ZM-RT'!A2123</f>
        <v>2</v>
      </c>
      <c r="C258" s="271" t="str">
        <f>'I) ODSEK ZM-RT'!E2123</f>
        <v>E.13.) OPORNI ZID OZ1-18 (od 506+350 do km 506+400)</v>
      </c>
      <c r="D258" s="272">
        <f>'I) ODSEK ZM-RT'!I2123</f>
        <v>0</v>
      </c>
      <c r="E258" s="292"/>
      <c r="F258" s="41"/>
    </row>
    <row r="259" spans="1:6">
      <c r="A259" s="261">
        <f>'I) ODSEK ZM-RT'!A2124</f>
        <v>3</v>
      </c>
      <c r="C259" s="282" t="str">
        <f>'I) ODSEK ZM-RT'!E2124</f>
        <v>A. SKUPNO</v>
      </c>
      <c r="D259" s="283">
        <f>'I) ODSEK ZM-RT'!I2124</f>
        <v>0</v>
      </c>
      <c r="E259" s="292"/>
      <c r="F259" s="41"/>
    </row>
    <row r="260" spans="1:6">
      <c r="A260" s="360">
        <f>'I) ODSEK ZM-RT'!A2125</f>
        <v>4</v>
      </c>
      <c r="C260" s="361" t="str">
        <f>'I) ODSEK ZM-RT'!E2125</f>
        <v>1 PREDDELA</v>
      </c>
      <c r="D260" s="362">
        <f>'I) ODSEK ZM-RT'!I2125</f>
        <v>0</v>
      </c>
      <c r="E260" s="292"/>
      <c r="F260" s="41"/>
    </row>
    <row r="261" spans="1:6">
      <c r="A261" s="360">
        <f>'I) ODSEK ZM-RT'!A2128</f>
        <v>4</v>
      </c>
      <c r="C261" s="361" t="str">
        <f>'I) ODSEK ZM-RT'!E2128</f>
        <v>2 ZEMELJSKA DELA</v>
      </c>
      <c r="D261" s="362">
        <f>'I) ODSEK ZM-RT'!I2128</f>
        <v>0</v>
      </c>
      <c r="E261" s="292"/>
      <c r="F261" s="41"/>
    </row>
    <row r="262" spans="1:6">
      <c r="A262" s="360">
        <f>'I) ODSEK ZM-RT'!A2135</f>
        <v>4</v>
      </c>
      <c r="C262" s="361" t="str">
        <f>'I) ODSEK ZM-RT'!E2135</f>
        <v>4 ODVODNJAVANJE</v>
      </c>
      <c r="D262" s="362">
        <f>'I) ODSEK ZM-RT'!I2135</f>
        <v>0</v>
      </c>
      <c r="E262" s="292"/>
      <c r="F262" s="41"/>
    </row>
    <row r="263" spans="1:6">
      <c r="A263" s="360">
        <f>'I) ODSEK ZM-RT'!A2137</f>
        <v>4</v>
      </c>
      <c r="C263" s="361" t="str">
        <f>'I) ODSEK ZM-RT'!E2137</f>
        <v>5 GRADBENA IN OBRTNIŠKA DELA</v>
      </c>
      <c r="D263" s="362">
        <f>'I) ODSEK ZM-RT'!I2137</f>
        <v>0</v>
      </c>
      <c r="E263" s="292"/>
      <c r="F263" s="41"/>
    </row>
    <row r="264" spans="1:6">
      <c r="A264" s="360">
        <f>'I) ODSEK ZM-RT'!A2148</f>
        <v>4</v>
      </c>
      <c r="C264" s="361" t="str">
        <f>'I) ODSEK ZM-RT'!E2148</f>
        <v>7 TUJE STORITVE</v>
      </c>
      <c r="D264" s="362">
        <f>'I) ODSEK ZM-RT'!I2148</f>
        <v>0</v>
      </c>
      <c r="E264" s="292"/>
      <c r="F264" s="41"/>
    </row>
    <row r="265" spans="1:6">
      <c r="A265" s="261">
        <f>'I) ODSEK ZM-RT'!A2150</f>
        <v>3</v>
      </c>
      <c r="C265" s="282" t="str">
        <f>'I) ODSEK ZM-RT'!E2150</f>
        <v>B. SANACIJA TIP 1</v>
      </c>
      <c r="D265" s="283">
        <f>'I) ODSEK ZM-RT'!I2150</f>
        <v>0</v>
      </c>
      <c r="E265" s="292"/>
      <c r="F265" s="41"/>
    </row>
    <row r="266" spans="1:6">
      <c r="A266" s="261">
        <f>'I) ODSEK ZM-RT'!A2153</f>
        <v>3</v>
      </c>
      <c r="C266" s="282" t="str">
        <f>'I) ODSEK ZM-RT'!E2153</f>
        <v>C. SANACIJA TIP 2</v>
      </c>
      <c r="D266" s="283">
        <f>'I) ODSEK ZM-RT'!I2153</f>
        <v>0</v>
      </c>
      <c r="E266" s="292"/>
      <c r="F266" s="41"/>
    </row>
    <row r="267" spans="1:6">
      <c r="A267" s="261">
        <f>'I) ODSEK ZM-RT'!A2160</f>
        <v>3</v>
      </c>
      <c r="C267" s="282" t="str">
        <f>'I) ODSEK ZM-RT'!E2160</f>
        <v>E. SANACIJA TIP 4</v>
      </c>
      <c r="D267" s="283">
        <f>'I) ODSEK ZM-RT'!I2160</f>
        <v>0</v>
      </c>
      <c r="E267" s="292"/>
      <c r="F267" s="41"/>
    </row>
    <row r="268" spans="1:6">
      <c r="A268" s="260">
        <f>'I) ODSEK ZM-RT'!A2163</f>
        <v>2</v>
      </c>
      <c r="C268" s="271" t="str">
        <f>'I) ODSEK ZM-RT'!E2163</f>
        <v>E.14.) OPORNI ZID OZ1-19 (od 507+200 do km 507+322)</v>
      </c>
      <c r="D268" s="272">
        <f>'I) ODSEK ZM-RT'!I2163</f>
        <v>0</v>
      </c>
      <c r="E268" s="292"/>
      <c r="F268" s="41"/>
    </row>
    <row r="269" spans="1:6">
      <c r="A269" s="261">
        <f>'I) ODSEK ZM-RT'!A2164</f>
        <v>3</v>
      </c>
      <c r="C269" s="282" t="str">
        <f>'I) ODSEK ZM-RT'!E2164</f>
        <v>A. SKUPNO</v>
      </c>
      <c r="D269" s="283">
        <f>'I) ODSEK ZM-RT'!I2164</f>
        <v>0</v>
      </c>
      <c r="E269" s="292"/>
      <c r="F269" s="41"/>
    </row>
    <row r="270" spans="1:6">
      <c r="A270" s="360">
        <f>'I) ODSEK ZM-RT'!A2165</f>
        <v>4</v>
      </c>
      <c r="C270" s="361" t="str">
        <f>'I) ODSEK ZM-RT'!E2165</f>
        <v>1 PREDDELA</v>
      </c>
      <c r="D270" s="362">
        <f>'I) ODSEK ZM-RT'!I2165</f>
        <v>0</v>
      </c>
      <c r="E270" s="292"/>
      <c r="F270" s="41"/>
    </row>
    <row r="271" spans="1:6">
      <c r="A271" s="360">
        <f>'I) ODSEK ZM-RT'!A2168</f>
        <v>4</v>
      </c>
      <c r="C271" s="361" t="str">
        <f>'I) ODSEK ZM-RT'!E2168</f>
        <v>2 ZEMELJSKA DELA</v>
      </c>
      <c r="D271" s="362">
        <f>'I) ODSEK ZM-RT'!I2168</f>
        <v>0</v>
      </c>
      <c r="E271" s="292"/>
      <c r="F271" s="41"/>
    </row>
    <row r="272" spans="1:6">
      <c r="A272" s="360">
        <f>'I) ODSEK ZM-RT'!A2175</f>
        <v>4</v>
      </c>
      <c r="C272" s="361" t="str">
        <f>'I) ODSEK ZM-RT'!E2175</f>
        <v>4 ODVODNJAVANJE</v>
      </c>
      <c r="D272" s="362">
        <f>'I) ODSEK ZM-RT'!I2175</f>
        <v>0</v>
      </c>
      <c r="E272" s="292"/>
      <c r="F272" s="41"/>
    </row>
    <row r="273" spans="1:6">
      <c r="A273" s="360">
        <f>'I) ODSEK ZM-RT'!A2177</f>
        <v>4</v>
      </c>
      <c r="C273" s="361" t="str">
        <f>'I) ODSEK ZM-RT'!E2177</f>
        <v>5 GRADBENA IN OBRTNIŠKA DELA</v>
      </c>
      <c r="D273" s="362">
        <f>'I) ODSEK ZM-RT'!I2177</f>
        <v>0</v>
      </c>
      <c r="E273" s="292"/>
      <c r="F273" s="41"/>
    </row>
    <row r="274" spans="1:6">
      <c r="A274" s="360">
        <f>'I) ODSEK ZM-RT'!A2190</f>
        <v>4</v>
      </c>
      <c r="C274" s="361" t="str">
        <f>'I) ODSEK ZM-RT'!E2190</f>
        <v>7 TUJE STORITVE</v>
      </c>
      <c r="D274" s="362">
        <f>'I) ODSEK ZM-RT'!I2190</f>
        <v>0</v>
      </c>
      <c r="E274" s="292"/>
      <c r="F274" s="41"/>
    </row>
    <row r="275" spans="1:6">
      <c r="A275" s="261">
        <f>'I) ODSEK ZM-RT'!A2192</f>
        <v>3</v>
      </c>
      <c r="C275" s="282" t="str">
        <f>'I) ODSEK ZM-RT'!E2192</f>
        <v>B. SANACIJA TIP 1</v>
      </c>
      <c r="D275" s="283">
        <f>'I) ODSEK ZM-RT'!I2192</f>
        <v>0</v>
      </c>
      <c r="E275" s="292"/>
      <c r="F275" s="41"/>
    </row>
    <row r="276" spans="1:6">
      <c r="A276" s="261">
        <f>'I) ODSEK ZM-RT'!A2195</f>
        <v>3</v>
      </c>
      <c r="C276" s="282" t="str">
        <f>'I) ODSEK ZM-RT'!E2195</f>
        <v>C. SANACIJA TIP 2</v>
      </c>
      <c r="D276" s="283">
        <f>'I) ODSEK ZM-RT'!I2195</f>
        <v>0</v>
      </c>
      <c r="E276" s="292"/>
      <c r="F276" s="41"/>
    </row>
    <row r="277" spans="1:6">
      <c r="A277" s="260">
        <f>'I) ODSEK ZM-RT'!A2202</f>
        <v>2</v>
      </c>
      <c r="C277" s="271" t="str">
        <f>'I) ODSEK ZM-RT'!E2202</f>
        <v>E.15.) OPORNI ZID OZ1-20 (od 507+450 do km 507+470)</v>
      </c>
      <c r="D277" s="272">
        <f>'I) ODSEK ZM-RT'!I2202</f>
        <v>0</v>
      </c>
      <c r="E277" s="292"/>
      <c r="F277" s="41"/>
    </row>
    <row r="278" spans="1:6">
      <c r="A278" s="261">
        <f>'I) ODSEK ZM-RT'!A2203</f>
        <v>3</v>
      </c>
      <c r="C278" s="282" t="str">
        <f>'I) ODSEK ZM-RT'!E2203</f>
        <v>A. SKUPNO</v>
      </c>
      <c r="D278" s="283">
        <f>'I) ODSEK ZM-RT'!I2203</f>
        <v>0</v>
      </c>
      <c r="E278" s="292"/>
      <c r="F278" s="41"/>
    </row>
    <row r="279" spans="1:6">
      <c r="A279" s="360">
        <f>'I) ODSEK ZM-RT'!A2204</f>
        <v>4</v>
      </c>
      <c r="C279" s="361" t="str">
        <f>'I) ODSEK ZM-RT'!E2204</f>
        <v>1 PREDDELA</v>
      </c>
      <c r="D279" s="362">
        <f>'I) ODSEK ZM-RT'!I2204</f>
        <v>0</v>
      </c>
      <c r="E279" s="292"/>
      <c r="F279" s="41"/>
    </row>
    <row r="280" spans="1:6">
      <c r="A280" s="360">
        <f>'I) ODSEK ZM-RT'!A2207</f>
        <v>4</v>
      </c>
      <c r="C280" s="361" t="str">
        <f>'I) ODSEK ZM-RT'!E2207</f>
        <v>2 ZEMELJSKA DELA</v>
      </c>
      <c r="D280" s="362">
        <f>'I) ODSEK ZM-RT'!I2207</f>
        <v>0</v>
      </c>
      <c r="E280" s="292"/>
      <c r="F280" s="41"/>
    </row>
    <row r="281" spans="1:6">
      <c r="A281" s="360">
        <f>'I) ODSEK ZM-RT'!A2213</f>
        <v>4</v>
      </c>
      <c r="C281" s="361" t="str">
        <f>'I) ODSEK ZM-RT'!E2213</f>
        <v>5 GRADBENA IN OBRTNIŠKA DELA</v>
      </c>
      <c r="D281" s="362">
        <f>'I) ODSEK ZM-RT'!I2213</f>
        <v>0</v>
      </c>
      <c r="E281" s="292"/>
      <c r="F281" s="41"/>
    </row>
    <row r="282" spans="1:6">
      <c r="A282" s="261">
        <f>'I) ODSEK ZM-RT'!A2215</f>
        <v>3</v>
      </c>
      <c r="C282" s="282" t="str">
        <f>'I) ODSEK ZM-RT'!E2215</f>
        <v>C. SANACIJA TIP 2</v>
      </c>
      <c r="D282" s="283">
        <f>'I) ODSEK ZM-RT'!I2215</f>
        <v>0</v>
      </c>
      <c r="E282" s="292"/>
      <c r="F282" s="41"/>
    </row>
    <row r="283" spans="1:6">
      <c r="A283" s="260">
        <f>'I) ODSEK ZM-RT'!A2220</f>
        <v>2</v>
      </c>
      <c r="C283" s="271" t="str">
        <f>'I) ODSEK ZM-RT'!E2220</f>
        <v>E.16.) OPORNI ZID OZ1-21 (od 507+770 do km 506+810)</v>
      </c>
      <c r="D283" s="272">
        <f>'I) ODSEK ZM-RT'!I2220</f>
        <v>0</v>
      </c>
      <c r="E283" s="292"/>
      <c r="F283" s="41"/>
    </row>
    <row r="284" spans="1:6">
      <c r="A284" s="261">
        <f>'I) ODSEK ZM-RT'!A2221</f>
        <v>3</v>
      </c>
      <c r="C284" s="282" t="str">
        <f>'I) ODSEK ZM-RT'!E2221</f>
        <v>A. SKUPNO</v>
      </c>
      <c r="D284" s="283">
        <f>'I) ODSEK ZM-RT'!I2221</f>
        <v>0</v>
      </c>
      <c r="E284" s="292"/>
      <c r="F284" s="41"/>
    </row>
    <row r="285" spans="1:6">
      <c r="A285" s="360">
        <f>'I) ODSEK ZM-RT'!A2222</f>
        <v>4</v>
      </c>
      <c r="C285" s="361" t="str">
        <f>'I) ODSEK ZM-RT'!E2222</f>
        <v>1 PREDDELA</v>
      </c>
      <c r="D285" s="362">
        <f>'I) ODSEK ZM-RT'!I2222</f>
        <v>0</v>
      </c>
      <c r="E285" s="292"/>
      <c r="F285" s="41"/>
    </row>
    <row r="286" spans="1:6">
      <c r="A286" s="360">
        <f>'I) ODSEK ZM-RT'!A2225</f>
        <v>4</v>
      </c>
      <c r="C286" s="361" t="str">
        <f>'I) ODSEK ZM-RT'!E2225</f>
        <v>5 GRADBENA IN OBRTNIŠKA DELA</v>
      </c>
      <c r="D286" s="362">
        <f>'I) ODSEK ZM-RT'!I2225</f>
        <v>0</v>
      </c>
      <c r="E286" s="292"/>
      <c r="F286" s="41"/>
    </row>
    <row r="287" spans="1:6">
      <c r="A287" s="261">
        <f>'I) ODSEK ZM-RT'!A2227</f>
        <v>3</v>
      </c>
      <c r="C287" s="282" t="str">
        <f>'I) ODSEK ZM-RT'!E2227</f>
        <v>H. SANACIJA TIP 7</v>
      </c>
      <c r="D287" s="283">
        <f>'I) ODSEK ZM-RT'!I2227</f>
        <v>0</v>
      </c>
      <c r="E287" s="292"/>
      <c r="F287" s="41"/>
    </row>
    <row r="288" spans="1:6">
      <c r="A288" s="260">
        <f>'I) ODSEK ZM-RT'!A2229</f>
        <v>2</v>
      </c>
      <c r="C288" s="271" t="str">
        <f>'I) ODSEK ZM-RT'!E2229</f>
        <v>E.17.) OPORNI ZID OZ1-22 (od 507+950 do km 505+045)</v>
      </c>
      <c r="D288" s="272">
        <f>'I) ODSEK ZM-RT'!I2229</f>
        <v>0</v>
      </c>
      <c r="E288" s="292"/>
      <c r="F288" s="41"/>
    </row>
    <row r="289" spans="1:6">
      <c r="A289" s="261">
        <f>'I) ODSEK ZM-RT'!A2230</f>
        <v>3</v>
      </c>
      <c r="C289" s="282" t="str">
        <f>'I) ODSEK ZM-RT'!E2230</f>
        <v>A. SKUPNO</v>
      </c>
      <c r="D289" s="283">
        <f>'I) ODSEK ZM-RT'!I2230</f>
        <v>0</v>
      </c>
      <c r="E289" s="292"/>
      <c r="F289" s="41"/>
    </row>
    <row r="290" spans="1:6">
      <c r="A290" s="360">
        <f>'I) ODSEK ZM-RT'!A2231</f>
        <v>4</v>
      </c>
      <c r="C290" s="361" t="str">
        <f>'I) ODSEK ZM-RT'!E2231</f>
        <v>1 PREDDELA</v>
      </c>
      <c r="D290" s="362">
        <f>'I) ODSEK ZM-RT'!I2231</f>
        <v>0</v>
      </c>
      <c r="E290" s="292"/>
      <c r="F290" s="41"/>
    </row>
    <row r="291" spans="1:6">
      <c r="A291" s="360">
        <f>'I) ODSEK ZM-RT'!A2233</f>
        <v>4</v>
      </c>
      <c r="C291" s="361" t="str">
        <f>'I) ODSEK ZM-RT'!E2233</f>
        <v>5 GRADBENA IN OBRTNIŠKA DELA</v>
      </c>
      <c r="D291" s="362">
        <f>'I) ODSEK ZM-RT'!I2233</f>
        <v>0</v>
      </c>
      <c r="E291" s="292"/>
      <c r="F291" s="41"/>
    </row>
    <row r="292" spans="1:6">
      <c r="A292" s="261">
        <f>'I) ODSEK ZM-RT'!A2235</f>
        <v>3</v>
      </c>
      <c r="C292" s="282" t="str">
        <f>'I) ODSEK ZM-RT'!E2235</f>
        <v>B. SANACIJA TIP 1</v>
      </c>
      <c r="D292" s="283">
        <f>'I) ODSEK ZM-RT'!I2235</f>
        <v>0</v>
      </c>
      <c r="E292" s="292"/>
      <c r="F292" s="41"/>
    </row>
    <row r="293" spans="1:6">
      <c r="A293" s="261">
        <f>'I) ODSEK ZM-RT'!A2238</f>
        <v>3</v>
      </c>
      <c r="C293" s="282" t="str">
        <f>'I) ODSEK ZM-RT'!E2238</f>
        <v>C. SANACIJA TIP 2</v>
      </c>
      <c r="D293" s="283">
        <f>'I) ODSEK ZM-RT'!I2238</f>
        <v>0</v>
      </c>
      <c r="E293" s="292"/>
      <c r="F293" s="41"/>
    </row>
    <row r="294" spans="1:6">
      <c r="A294" s="261">
        <f>'I) ODSEK ZM-RT'!A2240</f>
        <v>3</v>
      </c>
      <c r="C294" s="282" t="str">
        <f>'I) ODSEK ZM-RT'!E2240</f>
        <v>H. SANACIJA TIP 7</v>
      </c>
      <c r="D294" s="283">
        <f>'I) ODSEK ZM-RT'!I2240</f>
        <v>0</v>
      </c>
      <c r="E294" s="292"/>
      <c r="F294" s="41"/>
    </row>
    <row r="295" spans="1:6">
      <c r="A295" s="260">
        <f>'I) ODSEK ZM-RT'!A2242</f>
        <v>2</v>
      </c>
      <c r="C295" s="271" t="str">
        <f>'I) ODSEK ZM-RT'!E2242</f>
        <v>E.18.) OPORNI ZID PZ1-2 (od 504+650 do km 504+704)</v>
      </c>
      <c r="D295" s="272">
        <f>'I) ODSEK ZM-RT'!I2242</f>
        <v>0</v>
      </c>
      <c r="E295" s="292"/>
      <c r="F295" s="41"/>
    </row>
    <row r="296" spans="1:6">
      <c r="A296" s="261">
        <f>'I) ODSEK ZM-RT'!A2243</f>
        <v>3</v>
      </c>
      <c r="C296" s="282" t="str">
        <f>'I) ODSEK ZM-RT'!E2243</f>
        <v>A. SKUPNO</v>
      </c>
      <c r="D296" s="283">
        <f>'I) ODSEK ZM-RT'!I2243</f>
        <v>0</v>
      </c>
      <c r="E296" s="292"/>
      <c r="F296" s="41"/>
    </row>
    <row r="297" spans="1:6">
      <c r="A297" s="360">
        <f>'I) ODSEK ZM-RT'!A2244</f>
        <v>4</v>
      </c>
      <c r="C297" s="361" t="str">
        <f>'I) ODSEK ZM-RT'!E2244</f>
        <v>1 PREDDELA</v>
      </c>
      <c r="D297" s="362">
        <f>'I) ODSEK ZM-RT'!I2244</f>
        <v>0</v>
      </c>
      <c r="E297" s="292"/>
      <c r="F297" s="41"/>
    </row>
    <row r="298" spans="1:6">
      <c r="A298" s="360">
        <f>'I) ODSEK ZM-RT'!A2249</f>
        <v>4</v>
      </c>
      <c r="C298" s="361" t="str">
        <f>'I) ODSEK ZM-RT'!E2249</f>
        <v>2 ZEMELJSKA DELA</v>
      </c>
      <c r="D298" s="362">
        <f>'I) ODSEK ZM-RT'!I2249</f>
        <v>0</v>
      </c>
      <c r="E298" s="292"/>
      <c r="F298" s="41"/>
    </row>
    <row r="299" spans="1:6">
      <c r="A299" s="360">
        <f>'I) ODSEK ZM-RT'!A2255</f>
        <v>4</v>
      </c>
      <c r="C299" s="361" t="str">
        <f>'I) ODSEK ZM-RT'!E2255</f>
        <v>4 ODVODNJAVANJE</v>
      </c>
      <c r="D299" s="362">
        <f>'I) ODSEK ZM-RT'!I2255</f>
        <v>0</v>
      </c>
      <c r="E299" s="292"/>
      <c r="F299" s="41"/>
    </row>
    <row r="300" spans="1:6">
      <c r="A300" s="360">
        <f>'I) ODSEK ZM-RT'!A2258</f>
        <v>4</v>
      </c>
      <c r="C300" s="361" t="str">
        <f>'I) ODSEK ZM-RT'!E2258</f>
        <v>5 GRADBENA IN OBRTNIŠKA DELA</v>
      </c>
      <c r="D300" s="362">
        <f>'I) ODSEK ZM-RT'!I2258</f>
        <v>0</v>
      </c>
      <c r="E300" s="292"/>
      <c r="F300" s="41"/>
    </row>
    <row r="301" spans="1:6">
      <c r="A301" s="360">
        <f>'I) ODSEK ZM-RT'!A2277</f>
        <v>4</v>
      </c>
      <c r="C301" s="361" t="str">
        <f>'I) ODSEK ZM-RT'!E2277</f>
        <v>7 TUJE STORITVE</v>
      </c>
      <c r="D301" s="362">
        <f>'I) ODSEK ZM-RT'!I2277</f>
        <v>0</v>
      </c>
      <c r="E301" s="292"/>
      <c r="F301" s="41"/>
    </row>
    <row r="302" spans="1:6">
      <c r="A302" s="261">
        <f>'I) ODSEK ZM-RT'!A2279</f>
        <v>3</v>
      </c>
      <c r="C302" s="282" t="str">
        <f>'I) ODSEK ZM-RT'!E2279</f>
        <v>B. SANACIJA TIP 1</v>
      </c>
      <c r="D302" s="283">
        <f>'I) ODSEK ZM-RT'!I2279</f>
        <v>0</v>
      </c>
      <c r="E302" s="292"/>
      <c r="F302" s="41"/>
    </row>
    <row r="303" spans="1:6">
      <c r="A303" s="261">
        <f>'I) ODSEK ZM-RT'!A2281</f>
        <v>3</v>
      </c>
      <c r="C303" s="282" t="str">
        <f>'I) ODSEK ZM-RT'!E2281</f>
        <v>H. SANACIJA TIP 7</v>
      </c>
      <c r="D303" s="283">
        <f>'I) ODSEK ZM-RT'!I2281</f>
        <v>0</v>
      </c>
      <c r="E303" s="292"/>
      <c r="F303" s="41"/>
    </row>
    <row r="304" spans="1:6">
      <c r="A304" s="260">
        <f>'I) ODSEK ZM-RT'!A2283</f>
        <v>2</v>
      </c>
      <c r="C304" s="271" t="str">
        <f>'I) ODSEK ZM-RT'!E2283</f>
        <v>E.19.) OPORNI ZID PZ1-3 (od 505+380 do km 505+500)</v>
      </c>
      <c r="D304" s="272">
        <f>'I) ODSEK ZM-RT'!I2283</f>
        <v>0</v>
      </c>
      <c r="E304" s="292"/>
      <c r="F304" s="41"/>
    </row>
    <row r="305" spans="1:6">
      <c r="A305" s="261">
        <f>'I) ODSEK ZM-RT'!A2284</f>
        <v>3</v>
      </c>
      <c r="C305" s="282" t="str">
        <f>'I) ODSEK ZM-RT'!E2284</f>
        <v>A. SKUPNO</v>
      </c>
      <c r="D305" s="283">
        <f>'I) ODSEK ZM-RT'!I2284</f>
        <v>0</v>
      </c>
      <c r="E305" s="292"/>
      <c r="F305" s="41"/>
    </row>
    <row r="306" spans="1:6">
      <c r="A306" s="360">
        <f>'I) ODSEK ZM-RT'!A2285</f>
        <v>4</v>
      </c>
      <c r="C306" s="361" t="str">
        <f>'I) ODSEK ZM-RT'!E2285</f>
        <v>1 PREDDELA</v>
      </c>
      <c r="D306" s="362">
        <f>'I) ODSEK ZM-RT'!I2285</f>
        <v>0</v>
      </c>
      <c r="E306" s="292"/>
      <c r="F306" s="41"/>
    </row>
    <row r="307" spans="1:6">
      <c r="A307" s="360">
        <f>'I) ODSEK ZM-RT'!A2290</f>
        <v>4</v>
      </c>
      <c r="C307" s="361" t="str">
        <f>'I) ODSEK ZM-RT'!E2290</f>
        <v>2 ZEMELJSKA DELA</v>
      </c>
      <c r="D307" s="362">
        <f>'I) ODSEK ZM-RT'!I2290</f>
        <v>0</v>
      </c>
      <c r="E307" s="292"/>
      <c r="F307" s="41"/>
    </row>
    <row r="308" spans="1:6">
      <c r="A308" s="360">
        <f>'I) ODSEK ZM-RT'!A2296</f>
        <v>4</v>
      </c>
      <c r="C308" s="361" t="str">
        <f>'I) ODSEK ZM-RT'!E2296</f>
        <v>4 ODVODNJAVANJE</v>
      </c>
      <c r="D308" s="362">
        <f>'I) ODSEK ZM-RT'!I2296</f>
        <v>0</v>
      </c>
      <c r="E308" s="292"/>
      <c r="F308" s="41"/>
    </row>
    <row r="309" spans="1:6">
      <c r="A309" s="360">
        <f>'I) ODSEK ZM-RT'!A2299</f>
        <v>4</v>
      </c>
      <c r="C309" s="361" t="str">
        <f>'I) ODSEK ZM-RT'!E2299</f>
        <v>5 GRADBENA IN OBRTNIŠKA DELA</v>
      </c>
      <c r="D309" s="362">
        <f>'I) ODSEK ZM-RT'!I2299</f>
        <v>0</v>
      </c>
      <c r="E309" s="292"/>
      <c r="F309" s="41"/>
    </row>
    <row r="310" spans="1:6">
      <c r="A310" s="360">
        <f>'I) ODSEK ZM-RT'!A2318</f>
        <v>4</v>
      </c>
      <c r="C310" s="361" t="str">
        <f>'I) ODSEK ZM-RT'!E2318</f>
        <v>7 TUJE STORITVE</v>
      </c>
      <c r="D310" s="362">
        <f>'I) ODSEK ZM-RT'!I2318</f>
        <v>0</v>
      </c>
      <c r="E310" s="292"/>
      <c r="F310" s="41"/>
    </row>
    <row r="311" spans="1:6">
      <c r="A311" s="261">
        <f>'I) ODSEK ZM-RT'!A2320</f>
        <v>3</v>
      </c>
      <c r="C311" s="282" t="str">
        <f>'I) ODSEK ZM-RT'!E2320</f>
        <v>B. SANACIJA TIP 1</v>
      </c>
      <c r="D311" s="283">
        <f>'I) ODSEK ZM-RT'!I2320</f>
        <v>0</v>
      </c>
      <c r="E311" s="292"/>
      <c r="F311" s="41"/>
    </row>
    <row r="312" spans="1:6">
      <c r="A312" s="261">
        <f>'I) ODSEK ZM-RT'!A2322</f>
        <v>3</v>
      </c>
      <c r="C312" s="282" t="str">
        <f>'I) ODSEK ZM-RT'!E2322</f>
        <v>H. SANACIJA TIP 7</v>
      </c>
      <c r="D312" s="283">
        <f>'I) ODSEK ZM-RT'!I2322</f>
        <v>0</v>
      </c>
      <c r="E312" s="292"/>
      <c r="F312" s="41"/>
    </row>
    <row r="313" spans="1:6">
      <c r="A313" s="260">
        <f>'I) ODSEK ZM-RT'!A2324</f>
        <v>2</v>
      </c>
      <c r="C313" s="271" t="str">
        <f>'I) ODSEK ZM-RT'!E2324</f>
        <v>E.20.) OPORNI ZID PZ1-8 (od 507+340 do km 508+500)</v>
      </c>
      <c r="D313" s="272">
        <f>'I) ODSEK ZM-RT'!I2324</f>
        <v>0</v>
      </c>
      <c r="E313" s="292"/>
      <c r="F313" s="41"/>
    </row>
    <row r="314" spans="1:6">
      <c r="A314" s="261">
        <f>'I) ODSEK ZM-RT'!A2325</f>
        <v>3</v>
      </c>
      <c r="C314" s="282" t="str">
        <f>'I) ODSEK ZM-RT'!E2325</f>
        <v>A. SKUPNO</v>
      </c>
      <c r="D314" s="283">
        <f>'I) ODSEK ZM-RT'!I2325</f>
        <v>0</v>
      </c>
      <c r="E314" s="292"/>
      <c r="F314" s="41"/>
    </row>
    <row r="315" spans="1:6">
      <c r="A315" s="360">
        <f>'I) ODSEK ZM-RT'!A2326</f>
        <v>4</v>
      </c>
      <c r="C315" s="361" t="str">
        <f>'I) ODSEK ZM-RT'!E2326</f>
        <v>1 PREDDELA</v>
      </c>
      <c r="D315" s="362">
        <f>'I) ODSEK ZM-RT'!I2326</f>
        <v>0</v>
      </c>
      <c r="E315" s="292"/>
      <c r="F315" s="41"/>
    </row>
    <row r="316" spans="1:6">
      <c r="A316" s="360">
        <f>'I) ODSEK ZM-RT'!A2330</f>
        <v>4</v>
      </c>
      <c r="C316" s="361" t="str">
        <f>'I) ODSEK ZM-RT'!E2330</f>
        <v>2 ZEMELJSKA DELA</v>
      </c>
      <c r="D316" s="362">
        <f>'I) ODSEK ZM-RT'!I2330</f>
        <v>0</v>
      </c>
      <c r="E316" s="292"/>
      <c r="F316" s="41"/>
    </row>
    <row r="317" spans="1:6">
      <c r="A317" s="360">
        <f>'I) ODSEK ZM-RT'!A2336</f>
        <v>4</v>
      </c>
      <c r="C317" s="361" t="str">
        <f>'I) ODSEK ZM-RT'!E2336</f>
        <v>4 ODVODNJAVANJE</v>
      </c>
      <c r="D317" s="362">
        <f>'I) ODSEK ZM-RT'!I2336</f>
        <v>0</v>
      </c>
      <c r="E317" s="292"/>
      <c r="F317" s="41"/>
    </row>
    <row r="318" spans="1:6">
      <c r="A318" s="360">
        <f>'I) ODSEK ZM-RT'!A2339</f>
        <v>4</v>
      </c>
      <c r="C318" s="361" t="str">
        <f>'I) ODSEK ZM-RT'!E2339</f>
        <v>5 GRADBENA IN OBRTNIŠKA DELA</v>
      </c>
      <c r="D318" s="362">
        <f>'I) ODSEK ZM-RT'!I2339</f>
        <v>0</v>
      </c>
      <c r="E318" s="292"/>
      <c r="F318" s="41"/>
    </row>
    <row r="319" spans="1:6">
      <c r="A319" s="360">
        <f>'I) ODSEK ZM-RT'!A2358</f>
        <v>4</v>
      </c>
      <c r="C319" s="361" t="str">
        <f>'I) ODSEK ZM-RT'!E2358</f>
        <v>7 TUJE STORITVE</v>
      </c>
      <c r="D319" s="362">
        <f>'I) ODSEK ZM-RT'!I2358</f>
        <v>0</v>
      </c>
      <c r="E319" s="292"/>
      <c r="F319" s="41"/>
    </row>
    <row r="320" spans="1:6">
      <c r="A320" s="261">
        <f>'I) ODSEK ZM-RT'!A2360</f>
        <v>3</v>
      </c>
      <c r="C320" s="282" t="str">
        <f>'I) ODSEK ZM-RT'!E2360</f>
        <v>B. SANACIJA TIP 1</v>
      </c>
      <c r="D320" s="283">
        <f>'I) ODSEK ZM-RT'!I2360</f>
        <v>0</v>
      </c>
      <c r="E320" s="292"/>
      <c r="F320" s="41"/>
    </row>
    <row r="321" spans="1:6">
      <c r="A321" s="261">
        <f>'I) ODSEK ZM-RT'!A2362</f>
        <v>3</v>
      </c>
      <c r="C321" s="282" t="str">
        <f>'I) ODSEK ZM-RT'!E2362</f>
        <v>E. SANACIJA TIP 4</v>
      </c>
      <c r="D321" s="283">
        <f>'I) ODSEK ZM-RT'!I2362</f>
        <v>0</v>
      </c>
      <c r="E321" s="292"/>
      <c r="F321" s="41"/>
    </row>
    <row r="322" spans="1:6">
      <c r="A322" s="261">
        <f>'I) ODSEK ZM-RT'!A2364</f>
        <v>3</v>
      </c>
      <c r="C322" s="282" t="str">
        <f>'I) ODSEK ZM-RT'!E2364</f>
        <v>H. SANACIJA TIP 7</v>
      </c>
      <c r="D322" s="283">
        <f>'I) ODSEK ZM-RT'!I2364</f>
        <v>0</v>
      </c>
      <c r="E322" s="292"/>
      <c r="F322" s="41"/>
    </row>
    <row r="323" spans="1:6">
      <c r="A323" s="260">
        <f>'I) ODSEK ZM-RT'!A2366</f>
        <v>2</v>
      </c>
      <c r="C323" s="271" t="str">
        <f>'I) ODSEK ZM-RT'!E2366</f>
        <v>E.21.) OPORNI ZID PZ1-9 (od 508+080 do km 508+120)</v>
      </c>
      <c r="D323" s="272">
        <f>'I) ODSEK ZM-RT'!I2366</f>
        <v>0</v>
      </c>
      <c r="E323" s="292"/>
      <c r="F323" s="41"/>
    </row>
    <row r="324" spans="1:6">
      <c r="A324" s="261">
        <f>'I) ODSEK ZM-RT'!A2367</f>
        <v>3</v>
      </c>
      <c r="C324" s="282" t="str">
        <f>'I) ODSEK ZM-RT'!E2367</f>
        <v>A. SKUPNO</v>
      </c>
      <c r="D324" s="283">
        <f>'I) ODSEK ZM-RT'!I2367</f>
        <v>0</v>
      </c>
      <c r="E324" s="292"/>
      <c r="F324" s="41"/>
    </row>
    <row r="325" spans="1:6">
      <c r="A325" s="360">
        <f>'I) ODSEK ZM-RT'!A2368</f>
        <v>4</v>
      </c>
      <c r="C325" s="361" t="str">
        <f>'I) ODSEK ZM-RT'!E2368</f>
        <v>1 PREDDELA</v>
      </c>
      <c r="D325" s="362">
        <f>'I) ODSEK ZM-RT'!I2368</f>
        <v>0</v>
      </c>
      <c r="E325" s="292"/>
      <c r="F325" s="41"/>
    </row>
    <row r="326" spans="1:6">
      <c r="A326" s="360">
        <f>'I) ODSEK ZM-RT'!A2373</f>
        <v>4</v>
      </c>
      <c r="C326" s="361" t="str">
        <f>'I) ODSEK ZM-RT'!E2373</f>
        <v>2 ZEMELJSKA DELA</v>
      </c>
      <c r="D326" s="362">
        <f>'I) ODSEK ZM-RT'!I2373</f>
        <v>0</v>
      </c>
      <c r="E326" s="292"/>
      <c r="F326" s="41"/>
    </row>
    <row r="327" spans="1:6">
      <c r="A327" s="360">
        <f>'I) ODSEK ZM-RT'!A2379</f>
        <v>4</v>
      </c>
      <c r="C327" s="361" t="str">
        <f>'I) ODSEK ZM-RT'!E2379</f>
        <v>4 ODVODNJAVANJE</v>
      </c>
      <c r="D327" s="362">
        <f>'I) ODSEK ZM-RT'!I2379</f>
        <v>0</v>
      </c>
      <c r="E327" s="292"/>
      <c r="F327" s="41"/>
    </row>
    <row r="328" spans="1:6">
      <c r="A328" s="360">
        <f>'I) ODSEK ZM-RT'!A2382</f>
        <v>4</v>
      </c>
      <c r="C328" s="361" t="str">
        <f>'I) ODSEK ZM-RT'!E2382</f>
        <v>5 GRADBENA IN OBRTNIŠKA DELA</v>
      </c>
      <c r="D328" s="362">
        <f>'I) ODSEK ZM-RT'!I2382</f>
        <v>0</v>
      </c>
      <c r="E328" s="292"/>
      <c r="F328" s="41"/>
    </row>
    <row r="329" spans="1:6">
      <c r="A329" s="360">
        <f>'I) ODSEK ZM-RT'!A2401</f>
        <v>4</v>
      </c>
      <c r="C329" s="361" t="str">
        <f>'I) ODSEK ZM-RT'!E2401</f>
        <v>7 TUJE STORITVE</v>
      </c>
      <c r="D329" s="362">
        <f>'I) ODSEK ZM-RT'!I2401</f>
        <v>0</v>
      </c>
      <c r="E329" s="292"/>
      <c r="F329" s="41"/>
    </row>
    <row r="330" spans="1:6">
      <c r="A330" s="261">
        <f>'I) ODSEK ZM-RT'!A2403</f>
        <v>3</v>
      </c>
      <c r="C330" s="282" t="str">
        <f>'I) ODSEK ZM-RT'!E2403</f>
        <v>B. SANACIJA TIP 1</v>
      </c>
      <c r="D330" s="283">
        <f>'I) ODSEK ZM-RT'!I2403</f>
        <v>0</v>
      </c>
      <c r="E330" s="292"/>
      <c r="F330" s="41"/>
    </row>
    <row r="331" spans="1:6">
      <c r="A331" s="261">
        <f>'I) ODSEK ZM-RT'!A2405</f>
        <v>3</v>
      </c>
      <c r="C331" s="282" t="str">
        <f>'I) ODSEK ZM-RT'!E2405</f>
        <v>E. SANACIJA TIP 4</v>
      </c>
      <c r="D331" s="283">
        <f>'I) ODSEK ZM-RT'!I2405</f>
        <v>0</v>
      </c>
      <c r="E331" s="292"/>
      <c r="F331" s="41"/>
    </row>
    <row r="332" spans="1:6">
      <c r="A332" s="261">
        <f>'I) ODSEK ZM-RT'!A2408</f>
        <v>3</v>
      </c>
      <c r="C332" s="282" t="str">
        <f>'I) ODSEK ZM-RT'!E2408</f>
        <v>H. SANACIJA TIP 7</v>
      </c>
      <c r="D332" s="283">
        <f>'I) ODSEK ZM-RT'!I2408</f>
        <v>0</v>
      </c>
      <c r="E332" s="292"/>
      <c r="F332" s="41"/>
    </row>
    <row r="333" spans="1:6">
      <c r="A333" s="260">
        <f>'I) ODSEK ZM-RT'!A2410</f>
        <v>2</v>
      </c>
      <c r="C333" s="271" t="str">
        <f>'I) ODSEK ZM-RT'!E2410</f>
        <v>E.22.) OPORNI ZID PZ1-10 (od 508+250 do km 508+510)</v>
      </c>
      <c r="D333" s="272">
        <f>'I) ODSEK ZM-RT'!I2410</f>
        <v>0</v>
      </c>
      <c r="E333" s="292"/>
      <c r="F333" s="41"/>
    </row>
    <row r="334" spans="1:6">
      <c r="A334" s="261">
        <f>'I) ODSEK ZM-RT'!A2411</f>
        <v>3</v>
      </c>
      <c r="C334" s="282" t="str">
        <f>'I) ODSEK ZM-RT'!E2411</f>
        <v>A. SKUPNO</v>
      </c>
      <c r="D334" s="283">
        <f>'I) ODSEK ZM-RT'!I2411</f>
        <v>0</v>
      </c>
      <c r="E334" s="292"/>
      <c r="F334" s="41"/>
    </row>
    <row r="335" spans="1:6">
      <c r="A335" s="360">
        <f>'I) ODSEK ZM-RT'!A2412</f>
        <v>4</v>
      </c>
      <c r="C335" s="361" t="str">
        <f>'I) ODSEK ZM-RT'!E2412</f>
        <v>1 PREDDELA</v>
      </c>
      <c r="D335" s="362">
        <f>'I) ODSEK ZM-RT'!I2412</f>
        <v>0</v>
      </c>
      <c r="E335" s="292"/>
      <c r="F335" s="41"/>
    </row>
    <row r="336" spans="1:6">
      <c r="A336" s="360">
        <f>'I) ODSEK ZM-RT'!A2417</f>
        <v>4</v>
      </c>
      <c r="C336" s="361" t="str">
        <f>'I) ODSEK ZM-RT'!E2417</f>
        <v>2 ZEMELJSKA DELA</v>
      </c>
      <c r="D336" s="362">
        <f>'I) ODSEK ZM-RT'!I2417</f>
        <v>0</v>
      </c>
      <c r="E336" s="292"/>
      <c r="F336" s="41"/>
    </row>
    <row r="337" spans="1:6">
      <c r="A337" s="360">
        <f>'I) ODSEK ZM-RT'!A2423</f>
        <v>4</v>
      </c>
      <c r="C337" s="361" t="str">
        <f>'I) ODSEK ZM-RT'!E2423</f>
        <v>4 ODVODNJAVANJE</v>
      </c>
      <c r="D337" s="362">
        <f>'I) ODSEK ZM-RT'!I2423</f>
        <v>0</v>
      </c>
      <c r="E337" s="292"/>
      <c r="F337" s="41"/>
    </row>
    <row r="338" spans="1:6">
      <c r="A338" s="360">
        <f>'I) ODSEK ZM-RT'!A2426</f>
        <v>4</v>
      </c>
      <c r="C338" s="361" t="str">
        <f>'I) ODSEK ZM-RT'!E2426</f>
        <v>5 GRADBENA IN OBRTNIŠKA DELA</v>
      </c>
      <c r="D338" s="362">
        <f>'I) ODSEK ZM-RT'!I2426</f>
        <v>0</v>
      </c>
      <c r="E338" s="292"/>
      <c r="F338" s="41"/>
    </row>
    <row r="339" spans="1:6">
      <c r="A339" s="360">
        <f>'I) ODSEK ZM-RT'!A2445</f>
        <v>4</v>
      </c>
      <c r="C339" s="361" t="str">
        <f>'I) ODSEK ZM-RT'!E2445</f>
        <v>7 TUJE STORITVE</v>
      </c>
      <c r="D339" s="362">
        <f>'I) ODSEK ZM-RT'!I2445</f>
        <v>0</v>
      </c>
      <c r="E339" s="292"/>
      <c r="F339" s="41"/>
    </row>
    <row r="340" spans="1:6">
      <c r="A340" s="261">
        <f>'I) ODSEK ZM-RT'!A2447</f>
        <v>3</v>
      </c>
      <c r="C340" s="282" t="str">
        <f>'I) ODSEK ZM-RT'!E2447</f>
        <v>B. SANACIJA TIP 1</v>
      </c>
      <c r="D340" s="283">
        <f>'I) ODSEK ZM-RT'!I2447</f>
        <v>0</v>
      </c>
      <c r="E340" s="292"/>
      <c r="F340" s="41"/>
    </row>
    <row r="341" spans="1:6">
      <c r="A341" s="261">
        <f>'I) ODSEK ZM-RT'!A2449</f>
        <v>3</v>
      </c>
      <c r="C341" s="282" t="str">
        <f>'I) ODSEK ZM-RT'!E2449</f>
        <v>H. SANACIJA TIP 7</v>
      </c>
      <c r="D341" s="283">
        <f>'I) ODSEK ZM-RT'!I2449</f>
        <v>0</v>
      </c>
      <c r="E341" s="292"/>
      <c r="F341" s="41"/>
    </row>
    <row r="342" spans="1:6">
      <c r="A342" s="261"/>
      <c r="C342" s="280"/>
      <c r="D342" s="281"/>
      <c r="E342" s="292"/>
      <c r="F342" s="41"/>
    </row>
    <row r="343" spans="1:6">
      <c r="A343" s="260">
        <f>'I) ODSEK ZM-RT'!A2451</f>
        <v>1</v>
      </c>
      <c r="B343" s="339" t="s">
        <v>37</v>
      </c>
      <c r="C343" s="269" t="str">
        <f>'I) ODSEK ZM-RT'!E2451</f>
        <v>F.) VOZNA MREŽA</v>
      </c>
      <c r="D343" s="270">
        <f>'I) ODSEK ZM-RT'!I2451</f>
        <v>0</v>
      </c>
      <c r="E343" s="292"/>
      <c r="F343" s="41"/>
    </row>
    <row r="344" spans="1:6">
      <c r="A344" s="260">
        <f>'I) ODSEK ZM-RT'!A2452</f>
        <v>2</v>
      </c>
      <c r="C344" s="271" t="str">
        <f>'I) ODSEK ZM-RT'!E2452</f>
        <v>F.1.) LEVI TIR</v>
      </c>
      <c r="D344" s="272">
        <f>'I) ODSEK ZM-RT'!I2452</f>
        <v>0</v>
      </c>
      <c r="E344" s="292"/>
      <c r="F344" s="41"/>
    </row>
    <row r="345" spans="1:6">
      <c r="A345" s="360">
        <f>'I) ODSEK ZM-RT'!A2453</f>
        <v>3</v>
      </c>
      <c r="C345" s="361" t="str">
        <f>'I) ODSEK ZM-RT'!E2453</f>
        <v>1 GRADBENA DELA</v>
      </c>
      <c r="D345" s="362">
        <f>'I) ODSEK ZM-RT'!I2453</f>
        <v>0</v>
      </c>
      <c r="E345" s="292"/>
      <c r="F345" s="41"/>
    </row>
    <row r="346" spans="1:6" hidden="1">
      <c r="A346" s="261">
        <f>'I) ODSEK ZM-RT'!A2454</f>
        <v>5</v>
      </c>
      <c r="C346" s="284" t="str">
        <f>'I) ODSEK ZM-RT'!E2454</f>
        <v>1.1 Temelji drogov M57</v>
      </c>
      <c r="D346" s="285">
        <f>'I) ODSEK ZM-RT'!I2454</f>
        <v>0</v>
      </c>
      <c r="E346" s="292"/>
      <c r="F346" s="41"/>
    </row>
    <row r="347" spans="1:6" hidden="1">
      <c r="A347" s="261">
        <f>'I) ODSEK ZM-RT'!A2481</f>
        <v>5</v>
      </c>
      <c r="C347" s="284" t="str">
        <f>'I) ODSEK ZM-RT'!E2481</f>
        <v>1.2 Temelji drogov M110k</v>
      </c>
      <c r="D347" s="285">
        <f>'I) ODSEK ZM-RT'!I2481</f>
        <v>0</v>
      </c>
      <c r="E347" s="292"/>
      <c r="F347" s="41"/>
    </row>
    <row r="348" spans="1:6" hidden="1">
      <c r="A348" s="261">
        <f>'I) ODSEK ZM-RT'!A2506</f>
        <v>5</v>
      </c>
      <c r="C348" s="284" t="str">
        <f>'I) ODSEK ZM-RT'!E2506</f>
        <v>1.3 Temelji enojnih sider</v>
      </c>
      <c r="D348" s="285">
        <f>'I) ODSEK ZM-RT'!I2506</f>
        <v>0</v>
      </c>
      <c r="E348" s="292"/>
      <c r="F348" s="41"/>
    </row>
    <row r="349" spans="1:6" hidden="1">
      <c r="A349" s="261">
        <f>'I) ODSEK ZM-RT'!A2521</f>
        <v>5</v>
      </c>
      <c r="C349" s="284" t="str">
        <f>'I) ODSEK ZM-RT'!E2521</f>
        <v>1.4 Temelji dvojnih sider</v>
      </c>
      <c r="D349" s="285">
        <f>'I) ODSEK ZM-RT'!I2521</f>
        <v>0</v>
      </c>
      <c r="E349" s="292"/>
      <c r="F349" s="41"/>
    </row>
    <row r="350" spans="1:6" hidden="1">
      <c r="A350" s="261">
        <f>'I) ODSEK ZM-RT'!A2536</f>
        <v>5</v>
      </c>
      <c r="C350" s="284" t="str">
        <f>'I) ODSEK ZM-RT'!E2536</f>
        <v>1.5 Sanacija obstoječih temeljev</v>
      </c>
      <c r="D350" s="285">
        <f>'I) ODSEK ZM-RT'!I2536</f>
        <v>0</v>
      </c>
      <c r="E350" s="292"/>
      <c r="F350" s="41"/>
    </row>
    <row r="351" spans="1:6" hidden="1">
      <c r="A351" s="261">
        <f>'I) ODSEK ZM-RT'!A2621</f>
        <v>5</v>
      </c>
      <c r="C351" s="284" t="str">
        <f>'I) ODSEK ZM-RT'!E2621</f>
        <v>1.6 Ostala gradbena dela</v>
      </c>
      <c r="D351" s="285">
        <f>'I) ODSEK ZM-RT'!I2621</f>
        <v>0</v>
      </c>
      <c r="E351" s="292"/>
      <c r="F351" s="41"/>
    </row>
    <row r="352" spans="1:6">
      <c r="A352" s="360">
        <f>'I) ODSEK ZM-RT'!A2627</f>
        <v>3</v>
      </c>
      <c r="C352" s="361" t="str">
        <f>'I) ODSEK ZM-RT'!E2627</f>
        <v>2 MONTAŽNA DELA</v>
      </c>
      <c r="D352" s="362">
        <f>'I) ODSEK ZM-RT'!I2627</f>
        <v>0</v>
      </c>
      <c r="E352" s="292"/>
      <c r="F352" s="41"/>
    </row>
    <row r="353" spans="1:6" hidden="1">
      <c r="A353" s="261">
        <f>'I) ODSEK ZM-RT'!A2628</f>
        <v>5</v>
      </c>
      <c r="C353" s="284" t="str">
        <f>'I) ODSEK ZM-RT'!E2628</f>
        <v>2.1 Dobava in postavitev drogov</v>
      </c>
      <c r="D353" s="285">
        <f>'I) ODSEK ZM-RT'!I2628</f>
        <v>0</v>
      </c>
      <c r="E353" s="292"/>
      <c r="F353" s="41"/>
    </row>
    <row r="354" spans="1:6" ht="25.5" hidden="1">
      <c r="A354" s="261">
        <f>'I) ODSEK ZM-RT'!A2637</f>
        <v>5</v>
      </c>
      <c r="C354" s="284" t="str">
        <f>'I) ODSEK ZM-RT'!E2637</f>
        <v xml:space="preserve">2.2 Dobava in namestitev nosilcev, nosilne in poligonacijske opreme vodov </v>
      </c>
      <c r="D354" s="285">
        <f>'I) ODSEK ZM-RT'!I2637</f>
        <v>0</v>
      </c>
      <c r="E354" s="292"/>
      <c r="F354" s="41"/>
    </row>
    <row r="355" spans="1:6" hidden="1">
      <c r="A355" s="261">
        <f>'I) ODSEK ZM-RT'!A2650</f>
        <v>5</v>
      </c>
      <c r="C355" s="284" t="str">
        <f>'I) ODSEK ZM-RT'!E2650</f>
        <v>2.3 Zatezna oprema vodov</v>
      </c>
      <c r="D355" s="285">
        <f>'I) ODSEK ZM-RT'!I2650</f>
        <v>0</v>
      </c>
      <c r="E355" s="292"/>
      <c r="F355" s="41"/>
    </row>
    <row r="356" spans="1:6" hidden="1">
      <c r="A356" s="261">
        <f>'I) ODSEK ZM-RT'!A2657</f>
        <v>5</v>
      </c>
      <c r="C356" s="284" t="str">
        <f>'I) ODSEK ZM-RT'!E2657</f>
        <v>2.4 Dobava opreme in izvedba sidranja drogov</v>
      </c>
      <c r="D356" s="285">
        <f>'I) ODSEK ZM-RT'!I2657</f>
        <v>0</v>
      </c>
      <c r="E356" s="292"/>
      <c r="F356" s="41"/>
    </row>
    <row r="357" spans="1:6" hidden="1">
      <c r="A357" s="261">
        <f>'I) ODSEK ZM-RT'!A2666</f>
        <v>5</v>
      </c>
      <c r="C357" s="284" t="str">
        <f>'I) ODSEK ZM-RT'!E2666</f>
        <v>2.5 Dobava in namestitev vodov</v>
      </c>
      <c r="D357" s="285">
        <f>'I) ODSEK ZM-RT'!I2666</f>
        <v>0</v>
      </c>
      <c r="E357" s="292"/>
      <c r="F357" s="41"/>
    </row>
    <row r="358" spans="1:6" hidden="1">
      <c r="A358" s="261">
        <f>'I) ODSEK ZM-RT'!A2712</f>
        <v>5</v>
      </c>
      <c r="C358" s="284" t="str">
        <f>'I) ODSEK ZM-RT'!E2712</f>
        <v>2.6 Dobava in namestitev opreme povratnega voda</v>
      </c>
      <c r="D358" s="285">
        <f>'I) ODSEK ZM-RT'!I2712</f>
        <v>0</v>
      </c>
      <c r="E358" s="292"/>
      <c r="F358" s="41"/>
    </row>
    <row r="359" spans="1:6" hidden="1">
      <c r="A359" s="261">
        <f>'I) ODSEK ZM-RT'!A2719</f>
        <v>5</v>
      </c>
      <c r="C359" s="284" t="str">
        <f>'I) ODSEK ZM-RT'!E2719</f>
        <v>2.7 Dobava in namestitev zaščitne in opozorilne opreme</v>
      </c>
      <c r="D359" s="285">
        <f>'I) ODSEK ZM-RT'!I2719</f>
        <v>0</v>
      </c>
      <c r="E359" s="292"/>
      <c r="F359" s="41"/>
    </row>
    <row r="360" spans="1:6">
      <c r="A360" s="360">
        <f>'I) ODSEK ZM-RT'!A2789</f>
        <v>3</v>
      </c>
      <c r="C360" s="361" t="str">
        <f>'I) ODSEK ZM-RT'!E2789</f>
        <v>3 DEMONTAŽNA DELA</v>
      </c>
      <c r="D360" s="362">
        <f>'I) ODSEK ZM-RT'!I2789</f>
        <v>0</v>
      </c>
      <c r="E360" s="292"/>
      <c r="F360" s="41"/>
    </row>
    <row r="361" spans="1:6" hidden="1">
      <c r="A361" s="261">
        <f>'I) ODSEK ZM-RT'!A2790</f>
        <v>5</v>
      </c>
      <c r="C361" s="284" t="str">
        <f>'I) ODSEK ZM-RT'!E2790</f>
        <v>3.1 Demontaža drogov</v>
      </c>
      <c r="D361" s="285">
        <f>'I) ODSEK ZM-RT'!I2790</f>
        <v>0</v>
      </c>
      <c r="E361" s="292"/>
      <c r="F361" s="41"/>
    </row>
    <row r="362" spans="1:6" hidden="1">
      <c r="A362" s="261">
        <f>'I) ODSEK ZM-RT'!A2794</f>
        <v>5</v>
      </c>
      <c r="C362" s="284" t="str">
        <f>'I) ODSEK ZM-RT'!E2794</f>
        <v>3.2 Demontaža nosilcev in druge opreme voznih vodov</v>
      </c>
      <c r="D362" s="285">
        <f>'I) ODSEK ZM-RT'!I2794</f>
        <v>0</v>
      </c>
      <c r="E362" s="292"/>
      <c r="F362" s="41"/>
    </row>
    <row r="363" spans="1:6" hidden="1">
      <c r="A363" s="261">
        <f>'I) ODSEK ZM-RT'!A2808</f>
        <v>5</v>
      </c>
      <c r="C363" s="284" t="str">
        <f>'I) ODSEK ZM-RT'!E2808</f>
        <v>3.3 Demontaža sider drogov</v>
      </c>
      <c r="D363" s="285">
        <f>'I) ODSEK ZM-RT'!I2808</f>
        <v>0</v>
      </c>
      <c r="E363" s="292"/>
      <c r="F363" s="41"/>
    </row>
    <row r="364" spans="1:6" hidden="1">
      <c r="A364" s="261">
        <f>'I) ODSEK ZM-RT'!A2810</f>
        <v>5</v>
      </c>
      <c r="C364" s="284" t="str">
        <f>'I) ODSEK ZM-RT'!E2810</f>
        <v>3.4 Demontaža vodov</v>
      </c>
      <c r="D364" s="285">
        <f>'I) ODSEK ZM-RT'!I2810</f>
        <v>0</v>
      </c>
      <c r="E364" s="292"/>
      <c r="F364" s="41"/>
    </row>
    <row r="365" spans="1:6" hidden="1">
      <c r="A365" s="261">
        <f>'I) ODSEK ZM-RT'!A2817</f>
        <v>5</v>
      </c>
      <c r="C365" s="284" t="str">
        <f>'I) ODSEK ZM-RT'!E2817</f>
        <v>3.5 Demontaža opreme povratnega voda</v>
      </c>
      <c r="D365" s="285">
        <f>'I) ODSEK ZM-RT'!I2817</f>
        <v>0</v>
      </c>
      <c r="E365" s="292"/>
      <c r="F365" s="41"/>
    </row>
    <row r="366" spans="1:6" hidden="1">
      <c r="A366" s="261">
        <f>'I) ODSEK ZM-RT'!A2822</f>
        <v>5</v>
      </c>
      <c r="C366" s="284" t="str">
        <f>'I) ODSEK ZM-RT'!E2822</f>
        <v>3.6 Demontaža zaščitne in opozorilne opreme</v>
      </c>
      <c r="D366" s="285">
        <f>'I) ODSEK ZM-RT'!I2822</f>
        <v>0</v>
      </c>
      <c r="E366" s="292"/>
      <c r="F366" s="41"/>
    </row>
    <row r="367" spans="1:6">
      <c r="A367" s="360">
        <f>'I) ODSEK ZM-RT'!A2828</f>
        <v>3</v>
      </c>
      <c r="C367" s="361" t="str">
        <f>'I) ODSEK ZM-RT'!E2828</f>
        <v>4 OZNAKE DROGOV IN PLESKARSKA DELA</v>
      </c>
      <c r="D367" s="362">
        <f>'I) ODSEK ZM-RT'!I2828</f>
        <v>0</v>
      </c>
      <c r="E367" s="292"/>
      <c r="F367" s="41"/>
    </row>
    <row r="368" spans="1:6">
      <c r="A368" s="260">
        <f>'I) ODSEK ZM-RT'!A2849</f>
        <v>2</v>
      </c>
      <c r="C368" s="271" t="str">
        <f>'I) ODSEK ZM-RT'!E2849</f>
        <v>F.2.) DESNI TIR</v>
      </c>
      <c r="D368" s="272">
        <f>'I) ODSEK ZM-RT'!I2849</f>
        <v>0</v>
      </c>
      <c r="E368" s="292"/>
      <c r="F368" s="41"/>
    </row>
    <row r="369" spans="1:6">
      <c r="A369" s="360">
        <f>'I) ODSEK ZM-RT'!A2850</f>
        <v>3</v>
      </c>
      <c r="C369" s="361" t="str">
        <f>'I) ODSEK ZM-RT'!E2850</f>
        <v>1 GRADBENA DELA</v>
      </c>
      <c r="D369" s="362">
        <f>'I) ODSEK ZM-RT'!I2850</f>
        <v>0</v>
      </c>
      <c r="E369" s="292"/>
      <c r="F369" s="41"/>
    </row>
    <row r="370" spans="1:6" hidden="1">
      <c r="A370" s="261">
        <f>'I) ODSEK ZM-RT'!A2851</f>
        <v>5</v>
      </c>
      <c r="C370" s="284" t="str">
        <f>'I) ODSEK ZM-RT'!E2851</f>
        <v>1.1 Temelji drogov M57</v>
      </c>
      <c r="D370" s="285">
        <f>'I) ODSEK ZM-RT'!I2851</f>
        <v>0</v>
      </c>
      <c r="E370" s="292"/>
      <c r="F370" s="41"/>
    </row>
    <row r="371" spans="1:6" hidden="1">
      <c r="A371" s="261">
        <f>'I) ODSEK ZM-RT'!A2870</f>
        <v>5</v>
      </c>
      <c r="C371" s="284" t="str">
        <f>'I) ODSEK ZM-RT'!E2870</f>
        <v>1.2 Temelji drogov M110k</v>
      </c>
      <c r="D371" s="285">
        <f>'I) ODSEK ZM-RT'!I2870</f>
        <v>0</v>
      </c>
      <c r="E371" s="292"/>
      <c r="F371" s="41"/>
    </row>
    <row r="372" spans="1:6" hidden="1">
      <c r="A372" s="261">
        <f>'I) ODSEK ZM-RT'!A2900</f>
        <v>5</v>
      </c>
      <c r="C372" s="284" t="str">
        <f>'I) ODSEK ZM-RT'!E2900</f>
        <v>1.3 Temelji drogov M110</v>
      </c>
      <c r="D372" s="285">
        <f>'I) ODSEK ZM-RT'!I2900</f>
        <v>0</v>
      </c>
      <c r="E372" s="292"/>
      <c r="F372" s="41"/>
    </row>
    <row r="373" spans="1:6" hidden="1">
      <c r="A373" s="261">
        <f>'I) ODSEK ZM-RT'!A2922</f>
        <v>5</v>
      </c>
      <c r="C373" s="284" t="str">
        <f>'I) ODSEK ZM-RT'!E2922</f>
        <v>1.4 Temelji enojnih sider</v>
      </c>
      <c r="D373" s="285">
        <f>'I) ODSEK ZM-RT'!I2922</f>
        <v>0</v>
      </c>
      <c r="E373" s="292"/>
      <c r="F373" s="41"/>
    </row>
    <row r="374" spans="1:6" hidden="1">
      <c r="A374" s="261">
        <f>'I) ODSEK ZM-RT'!A2937</f>
        <v>5</v>
      </c>
      <c r="C374" s="284" t="str">
        <f>'I) ODSEK ZM-RT'!E2937</f>
        <v>1.5 Temelji dvojnih sider</v>
      </c>
      <c r="D374" s="285">
        <f>'I) ODSEK ZM-RT'!I2937</f>
        <v>0</v>
      </c>
      <c r="E374" s="292"/>
      <c r="F374" s="41"/>
    </row>
    <row r="375" spans="1:6" hidden="1">
      <c r="A375" s="261">
        <f>'I) ODSEK ZM-RT'!A2952</f>
        <v>5</v>
      </c>
      <c r="C375" s="284" t="str">
        <f>'I) ODSEK ZM-RT'!E2952</f>
        <v>1.6 Sanacija obstoječih temeljev</v>
      </c>
      <c r="D375" s="285">
        <f>'I) ODSEK ZM-RT'!I2952</f>
        <v>0</v>
      </c>
      <c r="E375" s="292"/>
      <c r="F375" s="41"/>
    </row>
    <row r="376" spans="1:6" hidden="1">
      <c r="A376" s="261">
        <f>'I) ODSEK ZM-RT'!A3037</f>
        <v>5</v>
      </c>
      <c r="C376" s="284" t="str">
        <f>'I) ODSEK ZM-RT'!E3037</f>
        <v>1.7 Ostala gradbena dela</v>
      </c>
      <c r="D376" s="285">
        <f>'I) ODSEK ZM-RT'!I3037</f>
        <v>0</v>
      </c>
      <c r="E376" s="292"/>
      <c r="F376" s="41"/>
    </row>
    <row r="377" spans="1:6">
      <c r="A377" s="360">
        <f>'I) ODSEK ZM-RT'!A3043</f>
        <v>3</v>
      </c>
      <c r="C377" s="361" t="str">
        <f>'I) ODSEK ZM-RT'!E3043</f>
        <v>2 MONTAŽNA DELA</v>
      </c>
      <c r="D377" s="362">
        <f>'I) ODSEK ZM-RT'!I3043</f>
        <v>0</v>
      </c>
      <c r="E377" s="292"/>
      <c r="F377" s="41"/>
    </row>
    <row r="378" spans="1:6" hidden="1">
      <c r="A378" s="261">
        <f>'I) ODSEK ZM-RT'!A3044</f>
        <v>5</v>
      </c>
      <c r="C378" s="284" t="str">
        <f>'I) ODSEK ZM-RT'!E3044</f>
        <v>2.1 Dobava in postavitev drogov</v>
      </c>
      <c r="D378" s="285">
        <f>'I) ODSEK ZM-RT'!I3044</f>
        <v>0</v>
      </c>
      <c r="E378" s="292"/>
      <c r="F378" s="41"/>
    </row>
    <row r="379" spans="1:6" ht="25.5" hidden="1">
      <c r="A379" s="261">
        <f>'I) ODSEK ZM-RT'!A3054</f>
        <v>5</v>
      </c>
      <c r="C379" s="284" t="str">
        <f>'I) ODSEK ZM-RT'!E3054</f>
        <v xml:space="preserve">2.2 Dobava in namestitev nosilcev, nosilne in poligonacijske opreme vodov </v>
      </c>
      <c r="D379" s="285">
        <f>'I) ODSEK ZM-RT'!I3054</f>
        <v>0</v>
      </c>
      <c r="E379" s="292"/>
      <c r="F379" s="41"/>
    </row>
    <row r="380" spans="1:6" hidden="1">
      <c r="A380" s="261">
        <f>'I) ODSEK ZM-RT'!A3067</f>
        <v>5</v>
      </c>
      <c r="C380" s="284" t="str">
        <f>'I) ODSEK ZM-RT'!E3067</f>
        <v>2.3 Zatezna oprema vodov</v>
      </c>
      <c r="D380" s="285">
        <f>'I) ODSEK ZM-RT'!I3067</f>
        <v>0</v>
      </c>
      <c r="E380" s="292"/>
      <c r="F380" s="41"/>
    </row>
    <row r="381" spans="1:6" hidden="1">
      <c r="A381" s="261">
        <f>'I) ODSEK ZM-RT'!A3074</f>
        <v>5</v>
      </c>
      <c r="C381" s="284" t="str">
        <f>'I) ODSEK ZM-RT'!E3074</f>
        <v>2.4 Dobava opreme in izvedba sidranja drogov</v>
      </c>
      <c r="D381" s="285">
        <f>'I) ODSEK ZM-RT'!I3074</f>
        <v>0</v>
      </c>
      <c r="E381" s="292"/>
      <c r="F381" s="41"/>
    </row>
    <row r="382" spans="1:6" hidden="1">
      <c r="A382" s="261">
        <f>'I) ODSEK ZM-RT'!A3085</f>
        <v>5</v>
      </c>
      <c r="C382" s="284" t="str">
        <f>'I) ODSEK ZM-RT'!E3085</f>
        <v>2.5 Dobava in namestitev vodov</v>
      </c>
      <c r="D382" s="285">
        <f>'I) ODSEK ZM-RT'!I3085</f>
        <v>0</v>
      </c>
      <c r="E382" s="292"/>
      <c r="F382" s="41"/>
    </row>
    <row r="383" spans="1:6" hidden="1">
      <c r="A383" s="261">
        <f>'I) ODSEK ZM-RT'!A3131</f>
        <v>5</v>
      </c>
      <c r="C383" s="284" t="str">
        <f>'I) ODSEK ZM-RT'!E3131</f>
        <v>2.6 Dobava in namestitev opreme povratnega voda</v>
      </c>
      <c r="D383" s="285">
        <f>'I) ODSEK ZM-RT'!I3131</f>
        <v>0</v>
      </c>
      <c r="E383" s="292"/>
      <c r="F383" s="41"/>
    </row>
    <row r="384" spans="1:6" hidden="1">
      <c r="A384" s="261">
        <f>'I) ODSEK ZM-RT'!A3138</f>
        <v>5</v>
      </c>
      <c r="C384" s="284" t="str">
        <f>'I) ODSEK ZM-RT'!E3138</f>
        <v>2.7 Dobava in namestitev zaščitne in opozorilne opreme</v>
      </c>
      <c r="D384" s="285">
        <f>'I) ODSEK ZM-RT'!I3138</f>
        <v>0</v>
      </c>
      <c r="E384" s="292"/>
      <c r="F384" s="41"/>
    </row>
    <row r="385" spans="1:6">
      <c r="A385" s="360">
        <f>'I) ODSEK ZM-RT'!A3208</f>
        <v>3</v>
      </c>
      <c r="C385" s="361" t="str">
        <f>'I) ODSEK ZM-RT'!E3208</f>
        <v>3 DEMONTAŽNA DELA</v>
      </c>
      <c r="D385" s="362">
        <f>'I) ODSEK ZM-RT'!I3208</f>
        <v>0</v>
      </c>
      <c r="E385" s="292"/>
      <c r="F385" s="41"/>
    </row>
    <row r="386" spans="1:6" hidden="1">
      <c r="A386" s="261">
        <f>'I) ODSEK ZM-RT'!A3209</f>
        <v>5</v>
      </c>
      <c r="C386" s="284" t="str">
        <f>'I) ODSEK ZM-RT'!E3209</f>
        <v>3.1 Demontaža drogov</v>
      </c>
      <c r="D386" s="285">
        <f>'I) ODSEK ZM-RT'!I3209</f>
        <v>0</v>
      </c>
      <c r="E386" s="292"/>
      <c r="F386" s="41"/>
    </row>
    <row r="387" spans="1:6" hidden="1">
      <c r="A387" s="261">
        <f>'I) ODSEK ZM-RT'!A3214</f>
        <v>5</v>
      </c>
      <c r="C387" s="284" t="str">
        <f>'I) ODSEK ZM-RT'!E3214</f>
        <v>3.2 Demontaža nosilcev in druge opreme voznih vodov</v>
      </c>
      <c r="D387" s="285">
        <f>'I) ODSEK ZM-RT'!I3214</f>
        <v>0</v>
      </c>
      <c r="E387" s="292"/>
      <c r="F387" s="41"/>
    </row>
    <row r="388" spans="1:6" hidden="1">
      <c r="A388" s="261">
        <f>'I) ODSEK ZM-RT'!A3230</f>
        <v>5</v>
      </c>
      <c r="C388" s="284" t="str">
        <f>'I) ODSEK ZM-RT'!E3230</f>
        <v>3.3 Demontaža sider drogov</v>
      </c>
      <c r="D388" s="285">
        <f>'I) ODSEK ZM-RT'!I3230</f>
        <v>0</v>
      </c>
      <c r="E388" s="292"/>
      <c r="F388" s="41"/>
    </row>
    <row r="389" spans="1:6" hidden="1">
      <c r="A389" s="261">
        <f>'I) ODSEK ZM-RT'!A3233</f>
        <v>5</v>
      </c>
      <c r="C389" s="284" t="str">
        <f>'I) ODSEK ZM-RT'!E3233</f>
        <v>3.4 Demontaža vodov</v>
      </c>
      <c r="D389" s="285">
        <f>'I) ODSEK ZM-RT'!I3233</f>
        <v>0</v>
      </c>
      <c r="E389" s="292"/>
      <c r="F389" s="41"/>
    </row>
    <row r="390" spans="1:6" hidden="1">
      <c r="A390" s="261">
        <f>'I) ODSEK ZM-RT'!A3240</f>
        <v>5</v>
      </c>
      <c r="C390" s="284" t="str">
        <f>'I) ODSEK ZM-RT'!E3240</f>
        <v>3.5 Demontaža opreme povratnega voda</v>
      </c>
      <c r="D390" s="285">
        <f>'I) ODSEK ZM-RT'!I3240</f>
        <v>0</v>
      </c>
      <c r="E390" s="292"/>
      <c r="F390" s="41"/>
    </row>
    <row r="391" spans="1:6" hidden="1">
      <c r="A391" s="261">
        <f>'I) ODSEK ZM-RT'!A3245</f>
        <v>5</v>
      </c>
      <c r="C391" s="284" t="str">
        <f>'I) ODSEK ZM-RT'!E3245</f>
        <v>3.6 Demontaža zaščitne in opozorilne opreme</v>
      </c>
      <c r="D391" s="285">
        <f>'I) ODSEK ZM-RT'!I3245</f>
        <v>0</v>
      </c>
      <c r="E391" s="292"/>
      <c r="F391" s="41"/>
    </row>
    <row r="392" spans="1:6">
      <c r="A392" s="360">
        <f>'I) ODSEK ZM-RT'!A3251</f>
        <v>3</v>
      </c>
      <c r="C392" s="361" t="str">
        <f>'I) ODSEK ZM-RT'!E3251</f>
        <v>4 OZNAKE DROGOV IN PLESKARSKA DELA</v>
      </c>
      <c r="D392" s="362">
        <f>'I) ODSEK ZM-RT'!I3251</f>
        <v>0</v>
      </c>
      <c r="E392" s="292"/>
      <c r="F392" s="41"/>
    </row>
    <row r="393" spans="1:6">
      <c r="A393" s="260">
        <f>'I) ODSEK ZM-RT'!A3272</f>
        <v>2</v>
      </c>
      <c r="C393" s="271" t="str">
        <f>'I) ODSEK ZM-RT'!E3272</f>
        <v>F.3.) ZAČASNO STANJE LEVI TIR (DEVIACIJA)</v>
      </c>
      <c r="D393" s="272">
        <f>'I) ODSEK ZM-RT'!I3272</f>
        <v>0</v>
      </c>
      <c r="E393" s="292"/>
      <c r="F393" s="41"/>
    </row>
    <row r="394" spans="1:6">
      <c r="A394" s="360">
        <f>'I) ODSEK ZM-RT'!A3273</f>
        <v>3</v>
      </c>
      <c r="C394" s="361" t="str">
        <f>'I) ODSEK ZM-RT'!E3273</f>
        <v>1 GRADBENA DELA</v>
      </c>
      <c r="D394" s="362">
        <f>'I) ODSEK ZM-RT'!I3273</f>
        <v>0</v>
      </c>
      <c r="E394" s="292"/>
      <c r="F394" s="41"/>
    </row>
    <row r="395" spans="1:6">
      <c r="A395" s="360">
        <f>'I) ODSEK ZM-RT'!A3292</f>
        <v>3</v>
      </c>
      <c r="C395" s="361" t="str">
        <f>'I) ODSEK ZM-RT'!E3292</f>
        <v>2 MONTAŽNA DELA</v>
      </c>
      <c r="D395" s="362">
        <f>'I) ODSEK ZM-RT'!I3292</f>
        <v>0</v>
      </c>
      <c r="E395" s="292"/>
      <c r="F395" s="41"/>
    </row>
    <row r="396" spans="1:6" hidden="1">
      <c r="A396" s="261">
        <f>'I) ODSEK ZM-RT'!A3293</f>
        <v>5</v>
      </c>
      <c r="C396" s="284" t="str">
        <f>'I) ODSEK ZM-RT'!E3293</f>
        <v>2.1 Dobava drogov</v>
      </c>
      <c r="D396" s="285">
        <f>'I) ODSEK ZM-RT'!I3293</f>
        <v>0</v>
      </c>
      <c r="E396" s="292"/>
      <c r="F396" s="41"/>
    </row>
    <row r="397" spans="1:6" ht="25.5" hidden="1">
      <c r="A397" s="261">
        <f>'I) ODSEK ZM-RT'!A3295</f>
        <v>5</v>
      </c>
      <c r="C397" s="284" t="str">
        <f>'I) ODSEK ZM-RT'!E3295</f>
        <v xml:space="preserve">2.2 Dobava in namestitev nosilcev, nosilne in poligonacijske opreme vodov </v>
      </c>
      <c r="D397" s="285">
        <f>'I) ODSEK ZM-RT'!I3295</f>
        <v>0</v>
      </c>
      <c r="E397" s="292"/>
      <c r="F397" s="41"/>
    </row>
    <row r="398" spans="1:6" hidden="1">
      <c r="A398" s="261">
        <f>'I) ODSEK ZM-RT'!A3301</f>
        <v>5</v>
      </c>
      <c r="C398" s="284" t="str">
        <f>'I) ODSEK ZM-RT'!E3301</f>
        <v>2.3 Dobava in namestitev vodov</v>
      </c>
      <c r="D398" s="285">
        <f>'I) ODSEK ZM-RT'!I3301</f>
        <v>0</v>
      </c>
      <c r="E398" s="292"/>
      <c r="F398" s="41"/>
    </row>
    <row r="399" spans="1:6" hidden="1">
      <c r="A399" s="261">
        <f>'I) ODSEK ZM-RT'!A3308</f>
        <v>5</v>
      </c>
      <c r="C399" s="284" t="str">
        <f>'I) ODSEK ZM-RT'!E3308</f>
        <v>2.4 Dobava in namestitev opreme povratnega voda</v>
      </c>
      <c r="D399" s="285">
        <f>'I) ODSEK ZM-RT'!I3308</f>
        <v>0</v>
      </c>
      <c r="E399" s="292"/>
      <c r="F399" s="41"/>
    </row>
    <row r="400" spans="1:6" hidden="1">
      <c r="A400" s="261">
        <f>'I) ODSEK ZM-RT'!A3312</f>
        <v>5</v>
      </c>
      <c r="C400" s="284" t="str">
        <f>'I) ODSEK ZM-RT'!E3312</f>
        <v>2.5 Dobava in namestitev zaščitne in opozorilne opreme</v>
      </c>
      <c r="D400" s="285">
        <f>'I) ODSEK ZM-RT'!I3312</f>
        <v>0</v>
      </c>
      <c r="E400" s="292"/>
      <c r="F400" s="41"/>
    </row>
    <row r="401" spans="1:6">
      <c r="A401" s="360">
        <f>'I) ODSEK ZM-RT'!A3316</f>
        <v>3</v>
      </c>
      <c r="C401" s="361" t="str">
        <f>'I) ODSEK ZM-RT'!E3316</f>
        <v>3 DEMONTAŽNA DELA</v>
      </c>
      <c r="D401" s="362">
        <f>'I) ODSEK ZM-RT'!I3316</f>
        <v>0</v>
      </c>
      <c r="E401" s="292"/>
      <c r="F401" s="41"/>
    </row>
    <row r="402" spans="1:6" hidden="1">
      <c r="A402" s="261">
        <f>'I) ODSEK ZM-RT'!A3317</f>
        <v>5</v>
      </c>
      <c r="C402" s="284" t="str">
        <f>'I) ODSEK ZM-RT'!E3317</f>
        <v>3.1 Demontaža drogov</v>
      </c>
      <c r="D402" s="285">
        <f>'I) ODSEK ZM-RT'!I3317</f>
        <v>0</v>
      </c>
      <c r="E402" s="292"/>
      <c r="F402" s="41"/>
    </row>
    <row r="403" spans="1:6" hidden="1">
      <c r="A403" s="261">
        <f>'I) ODSEK ZM-RT'!A3319</f>
        <v>5</v>
      </c>
      <c r="C403" s="284" t="str">
        <f>'I) ODSEK ZM-RT'!E3319</f>
        <v>3.2 Demontaža nosilcev in druge opreme voznih vodov</v>
      </c>
      <c r="D403" s="285">
        <f>'I) ODSEK ZM-RT'!I3319</f>
        <v>0</v>
      </c>
      <c r="E403" s="292"/>
      <c r="F403" s="41"/>
    </row>
    <row r="404" spans="1:6" hidden="1">
      <c r="A404" s="261">
        <f>'I) ODSEK ZM-RT'!A3322</f>
        <v>5</v>
      </c>
      <c r="C404" s="284" t="str">
        <f>'I) ODSEK ZM-RT'!E3322</f>
        <v>3.3 Demontaža opreme povratnega voda</v>
      </c>
      <c r="D404" s="285">
        <f>'I) ODSEK ZM-RT'!I3322</f>
        <v>0</v>
      </c>
      <c r="E404" s="292"/>
      <c r="F404" s="41"/>
    </row>
    <row r="405" spans="1:6" hidden="1">
      <c r="A405" s="261">
        <f>'I) ODSEK ZM-RT'!A3327</f>
        <v>5</v>
      </c>
      <c r="C405" s="284" t="str">
        <f>'I) ODSEK ZM-RT'!E3327</f>
        <v>3.4 Demontaža zaščitne in opozorilne opreme</v>
      </c>
      <c r="D405" s="285">
        <f>'I) ODSEK ZM-RT'!I3327</f>
        <v>0</v>
      </c>
      <c r="E405" s="292"/>
      <c r="F405" s="41"/>
    </row>
    <row r="406" spans="1:6">
      <c r="A406" s="360">
        <f>'I) ODSEK ZM-RT'!A3329</f>
        <v>3</v>
      </c>
      <c r="C406" s="361" t="str">
        <f>'I) ODSEK ZM-RT'!E3329</f>
        <v>4 OZNAKE DROGOV IN PLESKARSKA DELA</v>
      </c>
      <c r="D406" s="362">
        <f>'I) ODSEK ZM-RT'!I3329</f>
        <v>0</v>
      </c>
      <c r="E406" s="292"/>
      <c r="F406" s="41"/>
    </row>
    <row r="407" spans="1:6">
      <c r="A407" s="360"/>
      <c r="C407" s="363"/>
      <c r="D407" s="364"/>
      <c r="E407" s="292"/>
      <c r="F407" s="41"/>
    </row>
    <row r="408" spans="1:6">
      <c r="A408" s="260">
        <f>'I) ODSEK ZM-RT'!A3333</f>
        <v>1</v>
      </c>
      <c r="B408" s="339" t="s">
        <v>37</v>
      </c>
      <c r="C408" s="269" t="str">
        <f>'I) ODSEK ZM-RT'!E3333</f>
        <v>G.) TELEKOMUNIKACIJE</v>
      </c>
      <c r="D408" s="270">
        <f>'I) ODSEK ZM-RT'!I3333</f>
        <v>0</v>
      </c>
      <c r="E408" s="292"/>
      <c r="F408" s="41"/>
    </row>
    <row r="409" spans="1:6">
      <c r="A409" s="360">
        <f>'I) ODSEK ZM-RT'!A3334</f>
        <v>2</v>
      </c>
      <c r="C409" s="271" t="str">
        <f>'I) ODSEK ZM-RT'!E3334</f>
        <v>G.1.) APB NAPRAVE</v>
      </c>
      <c r="D409" s="272">
        <f>'I) ODSEK ZM-RT'!I3334</f>
        <v>0</v>
      </c>
      <c r="E409" s="292"/>
      <c r="F409" s="41"/>
    </row>
    <row r="410" spans="1:6">
      <c r="A410" s="260">
        <f>'I) ODSEK ZM-RT'!A3335</f>
        <v>3</v>
      </c>
      <c r="C410" s="361" t="str">
        <f>'I) ODSEK ZM-RT'!E3335</f>
        <v>APB 1 v km 504+763</v>
      </c>
      <c r="D410" s="362">
        <f>'I) ODSEK ZM-RT'!I3335</f>
        <v>0</v>
      </c>
      <c r="E410" s="292"/>
      <c r="F410" s="41"/>
    </row>
    <row r="411" spans="1:6" hidden="1">
      <c r="A411" s="360">
        <f>'I) ODSEK ZM-RT'!A3336</f>
        <v>5</v>
      </c>
      <c r="C411" s="284" t="str">
        <f>'I) ODSEK ZM-RT'!E3336</f>
        <v>1.0 Zunanje naprave</v>
      </c>
      <c r="D411" s="285">
        <f>'I) ODSEK ZM-RT'!I3336</f>
        <v>0</v>
      </c>
      <c r="E411" s="292"/>
      <c r="F411" s="41"/>
    </row>
    <row r="412" spans="1:6" hidden="1">
      <c r="A412" s="360">
        <f>'I) ODSEK ZM-RT'!A3371</f>
        <v>5</v>
      </c>
      <c r="C412" s="284" t="str">
        <f>'I) ODSEK ZM-RT'!E3371</f>
        <v>2.0 Kabli in kabelski pribor</v>
      </c>
      <c r="D412" s="285">
        <f>'I) ODSEK ZM-RT'!I3371</f>
        <v>0</v>
      </c>
      <c r="E412" s="292"/>
      <c r="F412" s="41"/>
    </row>
    <row r="413" spans="1:6" hidden="1">
      <c r="A413" s="261">
        <f>'I) ODSEK ZM-RT'!A3382</f>
        <v>5</v>
      </c>
      <c r="C413" s="284" t="str">
        <f>'I) ODSEK ZM-RT'!E3382</f>
        <v>3.0 Zemeljska dela</v>
      </c>
      <c r="D413" s="285">
        <f>'I) ODSEK ZM-RT'!I3382</f>
        <v>0</v>
      </c>
      <c r="E413" s="292"/>
      <c r="F413" s="41"/>
    </row>
    <row r="414" spans="1:6" hidden="1">
      <c r="A414" s="261">
        <f>'I) ODSEK ZM-RT'!A3404</f>
        <v>5</v>
      </c>
      <c r="C414" s="284" t="str">
        <f>'I) ODSEK ZM-RT'!E3404</f>
        <v xml:space="preserve">4.0 Demontaže </v>
      </c>
      <c r="D414" s="285">
        <f>'I) ODSEK ZM-RT'!I3404</f>
        <v>0</v>
      </c>
      <c r="E414" s="292"/>
      <c r="F414" s="41"/>
    </row>
    <row r="415" spans="1:6">
      <c r="A415" s="261">
        <f>'I) ODSEK ZM-RT'!A3411</f>
        <v>3</v>
      </c>
      <c r="C415" s="361" t="str">
        <f>'I) ODSEK ZM-RT'!E3411</f>
        <v>APB 2 v km 504+763</v>
      </c>
      <c r="D415" s="362">
        <f>'I) ODSEK ZM-RT'!I3411</f>
        <v>0</v>
      </c>
      <c r="E415" s="292"/>
      <c r="F415" s="41"/>
    </row>
    <row r="416" spans="1:6" hidden="1">
      <c r="A416" s="261">
        <f>'I) ODSEK ZM-RT'!A3412</f>
        <v>5</v>
      </c>
      <c r="C416" s="284" t="str">
        <f>'I) ODSEK ZM-RT'!E3412</f>
        <v xml:space="preserve">1.0 Zunanje naprave </v>
      </c>
      <c r="D416" s="285">
        <f>'I) ODSEK ZM-RT'!I3412</f>
        <v>0</v>
      </c>
      <c r="E416" s="292"/>
      <c r="F416" s="41"/>
    </row>
    <row r="417" spans="1:6" hidden="1">
      <c r="A417" s="261">
        <f>'I) ODSEK ZM-RT'!A3435</f>
        <v>5</v>
      </c>
      <c r="C417" s="284" t="str">
        <f>'I) ODSEK ZM-RT'!E3435</f>
        <v xml:space="preserve">2.0 Kabli in kabelski pribor </v>
      </c>
      <c r="D417" s="285">
        <f>'I) ODSEK ZM-RT'!I3435</f>
        <v>0</v>
      </c>
      <c r="E417" s="292"/>
      <c r="F417" s="41"/>
    </row>
    <row r="418" spans="1:6" hidden="1">
      <c r="A418" s="360">
        <f>'I) ODSEK ZM-RT'!A3444</f>
        <v>5</v>
      </c>
      <c r="C418" s="284" t="str">
        <f>'I) ODSEK ZM-RT'!E3444</f>
        <v xml:space="preserve">3.0 Zemeljska dela </v>
      </c>
      <c r="D418" s="285">
        <f>'I) ODSEK ZM-RT'!I3444</f>
        <v>0</v>
      </c>
      <c r="E418" s="292"/>
      <c r="F418" s="41"/>
    </row>
    <row r="419" spans="1:6">
      <c r="A419" s="261">
        <f>'I) ODSEK ZM-RT'!A3466</f>
        <v>2</v>
      </c>
      <c r="C419" s="271" t="str">
        <f>'I) ODSEK ZM-RT'!E3466</f>
        <v>G.2.) PRESTAVITEV IN ZAŠČITA SVTK NAPRAV</v>
      </c>
      <c r="D419" s="272">
        <f>'I) ODSEK ZM-RT'!I3466</f>
        <v>0</v>
      </c>
      <c r="E419" s="292"/>
      <c r="F419" s="41"/>
    </row>
    <row r="420" spans="1:6">
      <c r="A420" s="261">
        <f>'I) ODSEK ZM-RT'!A3467</f>
        <v>3</v>
      </c>
      <c r="C420" s="361" t="str">
        <f>'I) ODSEK ZM-RT'!E3467</f>
        <v>LEVI TIR (OD KM 502+900 DO KM 508+750)</v>
      </c>
      <c r="D420" s="362">
        <f>'I) ODSEK ZM-RT'!I3467</f>
        <v>0</v>
      </c>
      <c r="E420" s="292"/>
      <c r="F420" s="41"/>
    </row>
    <row r="421" spans="1:6" hidden="1">
      <c r="A421" s="261">
        <f>'I) ODSEK ZM-RT'!A3468</f>
        <v>5</v>
      </c>
      <c r="C421" s="284" t="str">
        <f>'I) ODSEK ZM-RT'!E3468</f>
        <v>1.1 KABLI</v>
      </c>
      <c r="D421" s="285">
        <f>'I) ODSEK ZM-RT'!I3468</f>
        <v>0</v>
      </c>
      <c r="E421" s="292"/>
      <c r="F421" s="41"/>
    </row>
    <row r="422" spans="1:6" hidden="1">
      <c r="A422" s="360">
        <f>'I) ODSEK ZM-RT'!A3471</f>
        <v>5</v>
      </c>
      <c r="C422" s="284" t="str">
        <f>'I) ODSEK ZM-RT'!E3471</f>
        <v>1.2 GRADBENA DELA</v>
      </c>
      <c r="D422" s="285">
        <f>'I) ODSEK ZM-RT'!I3471</f>
        <v>0</v>
      </c>
      <c r="E422" s="292"/>
      <c r="F422" s="41"/>
    </row>
    <row r="423" spans="1:6" hidden="1">
      <c r="A423" s="360">
        <f>'I) ODSEK ZM-RT'!A3514</f>
        <v>5</v>
      </c>
      <c r="C423" s="284" t="str">
        <f>'I) ODSEK ZM-RT'!E3514</f>
        <v>1.3 KABELSKO MONTAŽNA DELA</v>
      </c>
      <c r="D423" s="285">
        <f>'I) ODSEK ZM-RT'!I3514</f>
        <v>0</v>
      </c>
      <c r="E423" s="292"/>
      <c r="F423" s="41"/>
    </row>
    <row r="424" spans="1:6" hidden="1">
      <c r="A424" s="360">
        <f>'I) ODSEK ZM-RT'!A3553</f>
        <v>5</v>
      </c>
      <c r="C424" s="284" t="str">
        <f>'I) ODSEK ZM-RT'!E3553</f>
        <v>1.4 OSTALA - SPLOŠNA DELA</v>
      </c>
      <c r="D424" s="285">
        <f>'I) ODSEK ZM-RT'!I3553</f>
        <v>0</v>
      </c>
      <c r="E424" s="292"/>
      <c r="F424" s="41"/>
    </row>
    <row r="425" spans="1:6">
      <c r="A425" s="260">
        <f>'I) ODSEK ZM-RT'!A3558</f>
        <v>3</v>
      </c>
      <c r="C425" s="361" t="str">
        <f>'I) ODSEK ZM-RT'!E3558</f>
        <v>DESNI TIR (OD KM 502+900 DO KM 508+750)</v>
      </c>
      <c r="D425" s="362">
        <f>'I) ODSEK ZM-RT'!I3558</f>
        <v>0</v>
      </c>
      <c r="E425" s="292"/>
      <c r="F425" s="41"/>
    </row>
    <row r="426" spans="1:6" hidden="1">
      <c r="A426" s="260">
        <f>'I) ODSEK ZM-RT'!A3559</f>
        <v>5</v>
      </c>
      <c r="C426" s="284" t="str">
        <f>'I) ODSEK ZM-RT'!E3559</f>
        <v>2.1 KABLI</v>
      </c>
      <c r="D426" s="285">
        <f>'I) ODSEK ZM-RT'!I3559</f>
        <v>0</v>
      </c>
      <c r="E426" s="292"/>
      <c r="F426" s="41"/>
    </row>
    <row r="427" spans="1:6" hidden="1">
      <c r="A427" s="261">
        <f>'I) ODSEK ZM-RT'!A3561</f>
        <v>5</v>
      </c>
      <c r="C427" s="284" t="str">
        <f>'I) ODSEK ZM-RT'!E3561</f>
        <v>2.2 GRADBENA DELA</v>
      </c>
      <c r="D427" s="285">
        <f>'I) ODSEK ZM-RT'!I3561</f>
        <v>0</v>
      </c>
      <c r="E427" s="292"/>
      <c r="F427" s="41"/>
    </row>
    <row r="428" spans="1:6" hidden="1">
      <c r="A428" s="261">
        <f>'I) ODSEK ZM-RT'!A3619</f>
        <v>5</v>
      </c>
      <c r="C428" s="284" t="str">
        <f>'I) ODSEK ZM-RT'!E3619</f>
        <v>2.3 KABELSKO MONTAŽNA DELA</v>
      </c>
      <c r="D428" s="285">
        <f>'I) ODSEK ZM-RT'!I3619</f>
        <v>0</v>
      </c>
      <c r="E428" s="292"/>
      <c r="F428" s="41"/>
    </row>
    <row r="429" spans="1:6" hidden="1">
      <c r="A429" s="261">
        <f>'I) ODSEK ZM-RT'!A3650</f>
        <v>5</v>
      </c>
      <c r="C429" s="284" t="str">
        <f>'I) ODSEK ZM-RT'!E3650</f>
        <v>2.4. OSTALA - SPLOŠNA DELA</v>
      </c>
      <c r="D429" s="285">
        <f>'I) ODSEK ZM-RT'!I3650</f>
        <v>0</v>
      </c>
      <c r="E429" s="292"/>
      <c r="F429" s="41"/>
    </row>
    <row r="430" spans="1:6">
      <c r="A430" s="360"/>
      <c r="C430" s="363"/>
      <c r="D430" s="364"/>
      <c r="E430" s="292"/>
      <c r="F430" s="41"/>
    </row>
    <row r="431" spans="1:6">
      <c r="A431" s="260">
        <f>'I) ODSEK ZM-RT'!A3656</f>
        <v>1</v>
      </c>
      <c r="C431" s="269" t="str">
        <f>'I) ODSEK ZM-RT'!E3656</f>
        <v>H.) SPLOŠNO</v>
      </c>
      <c r="D431" s="270">
        <f>'I) ODSEK ZM-RT'!I3656</f>
        <v>0</v>
      </c>
      <c r="E431" s="292"/>
      <c r="F431" s="41"/>
    </row>
    <row r="432" spans="1:6">
      <c r="A432" s="360"/>
      <c r="C432" s="363"/>
      <c r="D432" s="364"/>
      <c r="E432" s="292"/>
      <c r="F432" s="41"/>
    </row>
    <row r="433" spans="1:6" ht="38.25">
      <c r="A433" s="318">
        <v>0</v>
      </c>
      <c r="B433" s="340"/>
      <c r="C433" s="286" t="s">
        <v>4138</v>
      </c>
      <c r="D433" s="291"/>
      <c r="E433" s="292"/>
      <c r="F433" s="41"/>
    </row>
    <row r="434" spans="1:6">
      <c r="A434" s="318">
        <v>0</v>
      </c>
      <c r="B434" s="340"/>
      <c r="C434" s="287" t="s">
        <v>31</v>
      </c>
      <c r="D434" s="288">
        <f>D11+D27+D153+D173+D343+D408+D431</f>
        <v>0</v>
      </c>
      <c r="E434" s="292"/>
      <c r="F434" s="41"/>
    </row>
    <row r="435" spans="1:6" ht="25.5">
      <c r="A435" s="318">
        <v>0</v>
      </c>
      <c r="B435" s="340"/>
      <c r="C435" s="287" t="s">
        <v>35</v>
      </c>
      <c r="D435" s="288">
        <v>0</v>
      </c>
      <c r="E435" s="292"/>
      <c r="F435" s="41"/>
    </row>
    <row r="436" spans="1:6" ht="25.5">
      <c r="A436" s="318">
        <v>0</v>
      </c>
      <c r="B436" s="340"/>
      <c r="C436" s="289" t="s">
        <v>32</v>
      </c>
      <c r="D436" s="288">
        <f>ROUND(D434*0.1,2)</f>
        <v>0</v>
      </c>
      <c r="E436" s="292"/>
      <c r="F436" s="41"/>
    </row>
    <row r="437" spans="1:6" ht="25.5">
      <c r="A437" s="318">
        <v>0</v>
      </c>
      <c r="B437" s="340"/>
      <c r="C437" s="290" t="s">
        <v>36</v>
      </c>
      <c r="D437" s="291">
        <f>SUM(D434:D436)</f>
        <v>0</v>
      </c>
      <c r="E437" s="292"/>
      <c r="F437" s="41"/>
    </row>
    <row r="438" spans="1:6">
      <c r="A438" s="318">
        <v>0</v>
      </c>
      <c r="B438" s="340"/>
      <c r="C438" s="287" t="s">
        <v>33</v>
      </c>
      <c r="D438" s="288">
        <f>ROUND(D437*0.22,2)</f>
        <v>0</v>
      </c>
      <c r="E438" s="292"/>
      <c r="F438" s="41"/>
    </row>
    <row r="439" spans="1:6">
      <c r="A439" s="318">
        <v>0</v>
      </c>
      <c r="B439" s="340"/>
      <c r="C439" s="290" t="s">
        <v>34</v>
      </c>
      <c r="D439" s="291">
        <f>SUM(D437:D438)</f>
        <v>0</v>
      </c>
      <c r="E439" s="292"/>
      <c r="F439" s="41"/>
    </row>
    <row r="440" spans="1:6">
      <c r="E440" s="292"/>
      <c r="F440" s="41"/>
    </row>
    <row r="441" spans="1:6">
      <c r="E441" s="292"/>
      <c r="F441" s="41"/>
    </row>
    <row r="442" spans="1:6">
      <c r="E442" s="292"/>
      <c r="F442" s="41"/>
    </row>
    <row r="443" spans="1:6">
      <c r="A443" s="263">
        <f>'II) POSTAJA RT'!A8</f>
        <v>0</v>
      </c>
      <c r="B443" s="339" t="s">
        <v>37</v>
      </c>
      <c r="C443" s="273" t="str">
        <f>'II) POSTAJA RT'!E8</f>
        <v>II.) NADGRADNJA ŽELEZNIŠKE POSTAJE RIMSKE TOPLICE</v>
      </c>
      <c r="D443" s="274">
        <f>'II) POSTAJA RT'!I8</f>
        <v>0</v>
      </c>
      <c r="E443" s="292"/>
      <c r="F443" s="41"/>
    </row>
    <row r="444" spans="1:6">
      <c r="A444" s="263"/>
      <c r="C444" s="275"/>
      <c r="D444" s="276"/>
      <c r="E444" s="292"/>
      <c r="F444" s="41"/>
    </row>
    <row r="445" spans="1:6">
      <c r="A445" s="260">
        <f>'II) POSTAJA RT'!A9</f>
        <v>1</v>
      </c>
      <c r="B445" s="339" t="s">
        <v>37</v>
      </c>
      <c r="C445" s="269" t="str">
        <f>'II) POSTAJA RT'!E9</f>
        <v>A.) ARHITEKTURA</v>
      </c>
      <c r="D445" s="270">
        <f>'II) POSTAJA RT'!I9</f>
        <v>0</v>
      </c>
      <c r="E445" s="277" t="s">
        <v>39</v>
      </c>
      <c r="F445" s="41"/>
    </row>
    <row r="446" spans="1:6">
      <c r="A446" s="260">
        <f>'II) POSTAJA RT'!A10</f>
        <v>2</v>
      </c>
      <c r="C446" s="271" t="str">
        <f>'II) POSTAJA RT'!E10</f>
        <v>A.1.) ŽELEZNIŠKA POSTAJA RIMSKE TOPLICE</v>
      </c>
      <c r="D446" s="272">
        <f>'II) POSTAJA RT'!I10</f>
        <v>0</v>
      </c>
      <c r="E446" s="292"/>
      <c r="F446" s="41"/>
    </row>
    <row r="447" spans="1:6">
      <c r="A447" s="264">
        <f>'II) POSTAJA RT'!A11</f>
        <v>3</v>
      </c>
      <c r="C447" s="308" t="str">
        <f>'II) POSTAJA RT'!E11</f>
        <v>1 GRADBENA DELA</v>
      </c>
      <c r="D447" s="309">
        <f>'II) POSTAJA RT'!I11</f>
        <v>0</v>
      </c>
      <c r="E447" s="292"/>
      <c r="F447" s="41"/>
    </row>
    <row r="448" spans="1:6">
      <c r="A448" s="264">
        <f>'II) POSTAJA RT'!A12</f>
        <v>4</v>
      </c>
      <c r="C448" s="310" t="str">
        <f>'II) POSTAJA RT'!E12</f>
        <v>1.1 PRIPRAVLJALNA DELA</v>
      </c>
      <c r="D448" s="311">
        <f>'II) POSTAJA RT'!I12</f>
        <v>0</v>
      </c>
      <c r="E448" s="292"/>
      <c r="F448" s="41"/>
    </row>
    <row r="449" spans="1:6">
      <c r="A449" s="264">
        <f>'II) POSTAJA RT'!A14</f>
        <v>4</v>
      </c>
      <c r="C449" s="310" t="str">
        <f>'II) POSTAJA RT'!E14</f>
        <v>1.2 ODSTRANITVENA RUŠITVENA DELA</v>
      </c>
      <c r="D449" s="311">
        <f>'II) POSTAJA RT'!I14</f>
        <v>0</v>
      </c>
      <c r="E449" s="292"/>
      <c r="F449" s="41"/>
    </row>
    <row r="450" spans="1:6">
      <c r="A450" s="264">
        <f>'II) POSTAJA RT'!A33</f>
        <v>4</v>
      </c>
      <c r="C450" s="310" t="str">
        <f>'II) POSTAJA RT'!E33</f>
        <v>1.3 ARMIRANOBETONSKA DELA</v>
      </c>
      <c r="D450" s="311">
        <f>'II) POSTAJA RT'!I33</f>
        <v>0</v>
      </c>
      <c r="E450" s="292"/>
      <c r="F450" s="41"/>
    </row>
    <row r="451" spans="1:6">
      <c r="A451" s="264">
        <f>'II) POSTAJA RT'!A37</f>
        <v>4</v>
      </c>
      <c r="C451" s="310" t="str">
        <f>'II) POSTAJA RT'!E37</f>
        <v xml:space="preserve">1.4 TESARSKA DELA      </v>
      </c>
      <c r="D451" s="311">
        <f>'II) POSTAJA RT'!I37</f>
        <v>0</v>
      </c>
      <c r="E451" s="292"/>
      <c r="F451" s="41"/>
    </row>
    <row r="452" spans="1:6">
      <c r="A452" s="264">
        <f>'II) POSTAJA RT'!A40</f>
        <v>4</v>
      </c>
      <c r="C452" s="310" t="str">
        <f>'II) POSTAJA RT'!E40</f>
        <v xml:space="preserve">1.5 ZIDARSKA DELA      </v>
      </c>
      <c r="D452" s="311">
        <f>'II) POSTAJA RT'!I40</f>
        <v>0</v>
      </c>
      <c r="E452" s="292"/>
      <c r="F452" s="41"/>
    </row>
    <row r="453" spans="1:6">
      <c r="A453" s="264">
        <f>'II) POSTAJA RT'!A51</f>
        <v>3</v>
      </c>
      <c r="C453" s="308" t="str">
        <f>'II) POSTAJA RT'!E51</f>
        <v>2 OBRTNIŠKA DELA</v>
      </c>
      <c r="D453" s="309">
        <f>'II) POSTAJA RT'!I51</f>
        <v>0</v>
      </c>
      <c r="E453" s="292"/>
      <c r="F453" s="41"/>
    </row>
    <row r="454" spans="1:6">
      <c r="A454" s="264">
        <f>'II) POSTAJA RT'!A52</f>
        <v>4</v>
      </c>
      <c r="C454" s="310" t="str">
        <f>'II) POSTAJA RT'!E52</f>
        <v>2.1 STAVBNO POHIŠTVO</v>
      </c>
      <c r="D454" s="311">
        <f>'II) POSTAJA RT'!I52</f>
        <v>0</v>
      </c>
      <c r="E454" s="292"/>
      <c r="F454" s="41"/>
    </row>
    <row r="455" spans="1:6" ht="25.5">
      <c r="A455" s="264">
        <f>'II) POSTAJA RT'!A58</f>
        <v>4</v>
      </c>
      <c r="C455" s="310" t="str">
        <f>'II) POSTAJA RT'!E58</f>
        <v>2.2 MAVČNOKARTONSKE STENE IN OBLOGE TER SPUŠČENI STROPOVI</v>
      </c>
      <c r="D455" s="311">
        <f>'II) POSTAJA RT'!I58</f>
        <v>0</v>
      </c>
      <c r="E455" s="292"/>
      <c r="F455" s="41"/>
    </row>
    <row r="456" spans="1:6">
      <c r="A456" s="264">
        <f>'II) POSTAJA RT'!A73</f>
        <v>4</v>
      </c>
      <c r="C456" s="310" t="str">
        <f>'II) POSTAJA RT'!E73</f>
        <v>2.3 TLAKARSKA DELA</v>
      </c>
      <c r="D456" s="311">
        <f>'II) POSTAJA RT'!I73</f>
        <v>0</v>
      </c>
      <c r="E456" s="292"/>
      <c r="F456" s="41"/>
    </row>
    <row r="457" spans="1:6">
      <c r="A457" s="264">
        <f>'II) POSTAJA RT'!A80</f>
        <v>4</v>
      </c>
      <c r="C457" s="310" t="str">
        <f>'II) POSTAJA RT'!E80</f>
        <v>2.4 SLIKOPLESKARSKA DELA</v>
      </c>
      <c r="D457" s="311">
        <f>'II) POSTAJA RT'!I80</f>
        <v>0</v>
      </c>
      <c r="E457" s="292"/>
      <c r="F457" s="41"/>
    </row>
    <row r="458" spans="1:6">
      <c r="A458" s="264">
        <f>'II) POSTAJA RT'!A86</f>
        <v>4</v>
      </c>
      <c r="C458" s="310" t="str">
        <f>'II) POSTAJA RT'!E86</f>
        <v>2.5 RAZNA DELA</v>
      </c>
      <c r="D458" s="311">
        <f>'II) POSTAJA RT'!I86</f>
        <v>0</v>
      </c>
      <c r="E458" s="292"/>
      <c r="F458" s="41"/>
    </row>
    <row r="459" spans="1:6" ht="25.5">
      <c r="A459" s="260">
        <f>'II) POSTAJA RT'!A90</f>
        <v>2</v>
      </c>
      <c r="C459" s="271" t="str">
        <f>'II) POSTAJA RT'!E90</f>
        <v>A.2.) ŽELEZNIŠKA POSTAJA RIMSKE TOPLICE - TEMELJI DIZEL AGREGATA</v>
      </c>
      <c r="D459" s="272">
        <f>'II) POSTAJA RT'!I90</f>
        <v>0</v>
      </c>
      <c r="E459" s="292"/>
      <c r="F459" s="41"/>
    </row>
    <row r="460" spans="1:6">
      <c r="A460" s="264">
        <f>'II) POSTAJA RT'!A91</f>
        <v>3</v>
      </c>
      <c r="C460" s="308" t="str">
        <f>'II) POSTAJA RT'!E91</f>
        <v>1 GRADBENA DELA</v>
      </c>
      <c r="D460" s="309">
        <f>'II) POSTAJA RT'!I91</f>
        <v>0</v>
      </c>
      <c r="E460" s="292"/>
      <c r="F460" s="41"/>
    </row>
    <row r="461" spans="1:6">
      <c r="A461" s="264">
        <f>'II) POSTAJA RT'!A92</f>
        <v>4</v>
      </c>
      <c r="C461" s="310" t="str">
        <f>'II) POSTAJA RT'!E92</f>
        <v>1.1 ZEMELJSKA DELA</v>
      </c>
      <c r="D461" s="311">
        <f>'II) POSTAJA RT'!I92</f>
        <v>0</v>
      </c>
      <c r="E461" s="292"/>
      <c r="F461" s="41"/>
    </row>
    <row r="462" spans="1:6">
      <c r="A462" s="264">
        <f>'II) POSTAJA RT'!A97</f>
        <v>4</v>
      </c>
      <c r="C462" s="310" t="str">
        <f>'II) POSTAJA RT'!E97</f>
        <v>1.2 ARMIRANOBETONSKA DELA</v>
      </c>
      <c r="D462" s="311">
        <f>'II) POSTAJA RT'!I97</f>
        <v>0</v>
      </c>
      <c r="E462" s="292"/>
      <c r="F462" s="41"/>
    </row>
    <row r="463" spans="1:6">
      <c r="A463" s="264">
        <f>'II) POSTAJA RT'!A104</f>
        <v>4</v>
      </c>
      <c r="C463" s="310" t="str">
        <f>'II) POSTAJA RT'!E104</f>
        <v>1.3 OPAŽI</v>
      </c>
      <c r="D463" s="311">
        <f>'II) POSTAJA RT'!I104</f>
        <v>0</v>
      </c>
      <c r="E463" s="292"/>
      <c r="F463" s="41"/>
    </row>
    <row r="464" spans="1:6" ht="25.5">
      <c r="A464" s="260">
        <f>'II) POSTAJA RT'!A108</f>
        <v>2</v>
      </c>
      <c r="C464" s="271" t="str">
        <f>'II) POSTAJA RT'!E108</f>
        <v>A.3.) RUŠITEV OBJEKTA 1 površine 17,87 m2  v km 509+400 (desno v smeri kilometraže)</v>
      </c>
      <c r="D464" s="272">
        <f>'II) POSTAJA RT'!I108</f>
        <v>0</v>
      </c>
      <c r="E464" s="292"/>
      <c r="F464" s="41"/>
    </row>
    <row r="465" spans="1:6" ht="25.5">
      <c r="A465" s="260">
        <f>'II) POSTAJA RT'!A109</f>
        <v>2</v>
      </c>
      <c r="C465" s="271" t="str">
        <f>'II) POSTAJA RT'!E109</f>
        <v>A.4.) RUŠITEV OBJEKTA 2 površine 63,00 m2  v km 509+600 (levo v smeri kilometraže)</v>
      </c>
      <c r="D465" s="272">
        <f>'II) POSTAJA RT'!I109</f>
        <v>0</v>
      </c>
      <c r="E465" s="292"/>
      <c r="F465" s="41"/>
    </row>
    <row r="466" spans="1:6" ht="25.5">
      <c r="A466" s="260">
        <f>'II) POSTAJA RT'!A110</f>
        <v>2</v>
      </c>
      <c r="C466" s="271" t="str">
        <f>'II) POSTAJA RT'!E110</f>
        <v>A.5.) RUŠITEV OBJEKTA 3 površine 13,17 m2  v km 509+700 (desno v smeri kilometraže)</v>
      </c>
      <c r="D466" s="272">
        <f>'II) POSTAJA RT'!I110</f>
        <v>0</v>
      </c>
      <c r="E466" s="292"/>
      <c r="F466" s="41"/>
    </row>
    <row r="467" spans="1:6" ht="25.5">
      <c r="A467" s="260">
        <f>'II) POSTAJA RT'!A111</f>
        <v>2</v>
      </c>
      <c r="C467" s="271" t="str">
        <f>'II) POSTAJA RT'!E111</f>
        <v>A.6.) RUŠITEV OBJEKTA 4 površine 11,62 m2  v km 510+400 (desno v smeri kilometraže)</v>
      </c>
      <c r="D467" s="272">
        <f>'II) POSTAJA RT'!I111</f>
        <v>0</v>
      </c>
      <c r="E467" s="292"/>
      <c r="F467" s="41"/>
    </row>
    <row r="468" spans="1:6" ht="25.5">
      <c r="A468" s="260">
        <f>'II) POSTAJA RT'!A112</f>
        <v>2</v>
      </c>
      <c r="C468" s="271" t="str">
        <f>'II) POSTAJA RT'!E112</f>
        <v>A.7.) RUŠITEV OBJEKTA 5 površine 33,48 m2  v km 509+600 (desno v smeri kilometraže)</v>
      </c>
      <c r="D468" s="272">
        <f>'II) POSTAJA RT'!I112</f>
        <v>0</v>
      </c>
      <c r="E468" s="292"/>
      <c r="F468" s="41"/>
    </row>
    <row r="469" spans="1:6">
      <c r="A469" s="260">
        <f>'II) POSTAJA RT'!A113</f>
        <v>2</v>
      </c>
      <c r="C469" s="271" t="str">
        <f>'II) POSTAJA RT'!E113</f>
        <v xml:space="preserve">A.8.) NADSTREŠEK NAD STOPNIŠČEM PODHODA </v>
      </c>
      <c r="D469" s="272">
        <f>'II) POSTAJA RT'!I113</f>
        <v>0</v>
      </c>
      <c r="E469" s="292"/>
      <c r="F469" s="41"/>
    </row>
    <row r="470" spans="1:6">
      <c r="A470" s="365">
        <f>'II) POSTAJA RT'!A114</f>
        <v>4</v>
      </c>
      <c r="C470" s="366" t="str">
        <f>'II) POSTAJA RT'!E114</f>
        <v>1 ZEMELJSKA DELA</v>
      </c>
      <c r="D470" s="367">
        <f>'II) POSTAJA RT'!I114</f>
        <v>0</v>
      </c>
      <c r="E470" s="292"/>
      <c r="F470" s="41"/>
    </row>
    <row r="471" spans="1:6">
      <c r="A471" s="365">
        <f>'II) POSTAJA RT'!A119</f>
        <v>4</v>
      </c>
      <c r="C471" s="366" t="str">
        <f>'II) POSTAJA RT'!E119</f>
        <v>2 ODVODNJAVANJE</v>
      </c>
      <c r="D471" s="367">
        <f>'II) POSTAJA RT'!I119</f>
        <v>0</v>
      </c>
      <c r="E471" s="292"/>
      <c r="F471" s="41"/>
    </row>
    <row r="472" spans="1:6">
      <c r="A472" s="365">
        <f>'II) POSTAJA RT'!A124</f>
        <v>4</v>
      </c>
      <c r="C472" s="366" t="str">
        <f>'II) POSTAJA RT'!E124</f>
        <v>3 TESARSKA DELA</v>
      </c>
      <c r="D472" s="367">
        <f>'II) POSTAJA RT'!I124</f>
        <v>0</v>
      </c>
      <c r="E472" s="292"/>
      <c r="F472" s="41"/>
    </row>
    <row r="473" spans="1:6">
      <c r="A473" s="365">
        <f>'II) POSTAJA RT'!A128</f>
        <v>4</v>
      </c>
      <c r="C473" s="366" t="str">
        <f>'II) POSTAJA RT'!E128</f>
        <v>4 BETONSKA DELA</v>
      </c>
      <c r="D473" s="367">
        <f>'II) POSTAJA RT'!I128</f>
        <v>0</v>
      </c>
      <c r="E473" s="292"/>
      <c r="F473" s="41"/>
    </row>
    <row r="474" spans="1:6">
      <c r="A474" s="365">
        <f>'II) POSTAJA RT'!A133</f>
        <v>4</v>
      </c>
      <c r="C474" s="366" t="str">
        <f>'II) POSTAJA RT'!E133</f>
        <v>5 KROVSKO-KLEPARSKA DELA</v>
      </c>
      <c r="D474" s="367">
        <f>'II) POSTAJA RT'!I133</f>
        <v>0</v>
      </c>
      <c r="E474" s="292"/>
      <c r="F474" s="41"/>
    </row>
    <row r="475" spans="1:6">
      <c r="A475" s="365">
        <f>'II) POSTAJA RT'!A146</f>
        <v>4</v>
      </c>
      <c r="C475" s="366" t="str">
        <f>'II) POSTAJA RT'!E146</f>
        <v>6 KLJUČAVNIČARSKA DELA IN DELA V JEKLU</v>
      </c>
      <c r="D475" s="367">
        <f>'II) POSTAJA RT'!I146</f>
        <v>0</v>
      </c>
      <c r="E475" s="292"/>
      <c r="F475" s="41"/>
    </row>
    <row r="476" spans="1:6">
      <c r="A476" s="365">
        <f>'II) POSTAJA RT'!A158</f>
        <v>4</v>
      </c>
      <c r="C476" s="366" t="str">
        <f>'II) POSTAJA RT'!E158</f>
        <v>7 STEKLARSKA DELA</v>
      </c>
      <c r="D476" s="367">
        <f>'II) POSTAJA RT'!I158</f>
        <v>0</v>
      </c>
      <c r="E476" s="292"/>
      <c r="F476" s="41"/>
    </row>
    <row r="477" spans="1:6">
      <c r="A477" s="365">
        <f>'II) POSTAJA RT'!A160</f>
        <v>4</v>
      </c>
      <c r="C477" s="366" t="str">
        <f>'II) POSTAJA RT'!E160</f>
        <v>8 TLAKARSKA DELA</v>
      </c>
      <c r="D477" s="367">
        <f>'II) POSTAJA RT'!I160</f>
        <v>0</v>
      </c>
      <c r="E477" s="292"/>
      <c r="F477" s="41"/>
    </row>
    <row r="478" spans="1:6">
      <c r="A478" s="365"/>
      <c r="C478" s="368"/>
      <c r="D478" s="369"/>
      <c r="E478" s="292"/>
      <c r="F478" s="41"/>
    </row>
    <row r="479" spans="1:6">
      <c r="A479" s="260">
        <f>'II) POSTAJA RT'!A172</f>
        <v>1</v>
      </c>
      <c r="B479" s="339" t="s">
        <v>37</v>
      </c>
      <c r="C479" s="269" t="str">
        <f>'II) POSTAJA RT'!E172</f>
        <v>B.) GRADBENE KONSTRUKCIJE</v>
      </c>
      <c r="D479" s="270">
        <f>'II) POSTAJA RT'!I172</f>
        <v>0</v>
      </c>
      <c r="E479" s="292"/>
      <c r="F479" s="41"/>
    </row>
    <row r="480" spans="1:6">
      <c r="A480" s="260">
        <f>'II) POSTAJA RT'!A173</f>
        <v>2</v>
      </c>
      <c r="C480" s="271" t="str">
        <f>'II) POSTAJA RT'!E173</f>
        <v>B.1.) TIRNE NAPRAVE</v>
      </c>
      <c r="D480" s="272">
        <f>'II) POSTAJA RT'!I173</f>
        <v>0</v>
      </c>
      <c r="E480" s="292"/>
      <c r="F480" s="41"/>
    </row>
    <row r="481" spans="1:6">
      <c r="A481" s="365">
        <f>'II) POSTAJA RT'!A174</f>
        <v>3</v>
      </c>
      <c r="C481" s="366" t="str">
        <f>'II) POSTAJA RT'!E174</f>
        <v>1 PRIPRAVLJALNA IN ZAKLJUČNA DELA</v>
      </c>
      <c r="D481" s="367">
        <f>'II) POSTAJA RT'!I174</f>
        <v>0</v>
      </c>
      <c r="E481" s="292"/>
      <c r="F481" s="41"/>
    </row>
    <row r="482" spans="1:6">
      <c r="A482" s="365">
        <f>'II) POSTAJA RT'!A181</f>
        <v>3</v>
      </c>
      <c r="C482" s="366" t="str">
        <f>'II) POSTAJA RT'!E181</f>
        <v>2 ZGORNJI USTROJ</v>
      </c>
      <c r="D482" s="367">
        <f>'II) POSTAJA RT'!I181</f>
        <v>0</v>
      </c>
      <c r="E482" s="292"/>
      <c r="F482" s="41"/>
    </row>
    <row r="483" spans="1:6">
      <c r="A483" s="365">
        <f>'II) POSTAJA RT'!A247</f>
        <v>3</v>
      </c>
      <c r="C483" s="366" t="str">
        <f>'II) POSTAJA RT'!E247</f>
        <v>3 SPODNJI USTROJ IN ODVODNAVANJE</v>
      </c>
      <c r="D483" s="367">
        <f>'II) POSTAJA RT'!I247</f>
        <v>0</v>
      </c>
      <c r="E483" s="292"/>
      <c r="F483" s="41"/>
    </row>
    <row r="484" spans="1:6">
      <c r="A484" s="365">
        <f>'II) POSTAJA RT'!A284</f>
        <v>3</v>
      </c>
      <c r="C484" s="366" t="str">
        <f>'II) POSTAJA RT'!E284</f>
        <v>4 OTOČNI PERON</v>
      </c>
      <c r="D484" s="367">
        <f>'II) POSTAJA RT'!I284</f>
        <v>0</v>
      </c>
      <c r="E484" s="292"/>
      <c r="F484" s="41"/>
    </row>
    <row r="485" spans="1:6">
      <c r="A485" s="260">
        <f>'II) POSTAJA RT'!A312</f>
        <v>2</v>
      </c>
      <c r="C485" s="271" t="str">
        <f>'II) POSTAJA RT'!E312</f>
        <v>B.2.) PARKIRIŠČA IN DOSTOPNE POTI</v>
      </c>
      <c r="D485" s="272">
        <f>'II) POSTAJA RT'!I312</f>
        <v>0</v>
      </c>
      <c r="E485" s="292"/>
      <c r="F485" s="41"/>
    </row>
    <row r="486" spans="1:6">
      <c r="A486" s="365">
        <f>'II) POSTAJA RT'!A313</f>
        <v>3</v>
      </c>
      <c r="C486" s="366" t="str">
        <f>'II) POSTAJA RT'!E313</f>
        <v>1 PRIPRAVLJALNA IN ZAKLJUČNA DELA</v>
      </c>
      <c r="D486" s="367">
        <f>'II) POSTAJA RT'!I313</f>
        <v>0</v>
      </c>
      <c r="E486" s="292"/>
      <c r="F486" s="41"/>
    </row>
    <row r="487" spans="1:6">
      <c r="A487" s="365">
        <f>'II) POSTAJA RT'!A317</f>
        <v>3</v>
      </c>
      <c r="C487" s="366" t="str">
        <f>'II) POSTAJA RT'!E317</f>
        <v>2 POSTAJNI PLATO</v>
      </c>
      <c r="D487" s="367">
        <f>'II) POSTAJA RT'!I317</f>
        <v>0</v>
      </c>
      <c r="E487" s="292"/>
      <c r="F487" s="41"/>
    </row>
    <row r="488" spans="1:6">
      <c r="A488" s="365">
        <f>'II) POSTAJA RT'!A338</f>
        <v>3</v>
      </c>
      <c r="C488" s="366" t="str">
        <f>'II) POSTAJA RT'!E338</f>
        <v>3 PARKIRIŠČE</v>
      </c>
      <c r="D488" s="367">
        <f>'II) POSTAJA RT'!I338</f>
        <v>0</v>
      </c>
      <c r="E488" s="292"/>
      <c r="F488" s="41"/>
    </row>
    <row r="489" spans="1:6">
      <c r="A489" s="260">
        <f>'II) POSTAJA RT'!A358</f>
        <v>2</v>
      </c>
      <c r="C489" s="271" t="str">
        <f>'II) POSTAJA RT'!E358</f>
        <v>B.3.) PODHOD NA POSTAJI RIMSKE TOPLICE</v>
      </c>
      <c r="D489" s="272">
        <f>'II) POSTAJA RT'!I358</f>
        <v>0</v>
      </c>
      <c r="E489" s="277" t="s">
        <v>39</v>
      </c>
      <c r="F489" s="41"/>
    </row>
    <row r="490" spans="1:6">
      <c r="A490" s="365">
        <f>'II) POSTAJA RT'!A359</f>
        <v>4</v>
      </c>
      <c r="C490" s="366" t="str">
        <f>'II) POSTAJA RT'!E359</f>
        <v>1 PREDDELA</v>
      </c>
      <c r="D490" s="367">
        <f>'II) POSTAJA RT'!I359</f>
        <v>0</v>
      </c>
      <c r="E490" s="292"/>
      <c r="F490" s="41"/>
    </row>
    <row r="491" spans="1:6">
      <c r="A491" s="365">
        <f>'II) POSTAJA RT'!A364</f>
        <v>4</v>
      </c>
      <c r="C491" s="366" t="str">
        <f>'II) POSTAJA RT'!E364</f>
        <v>2 TIRI</v>
      </c>
      <c r="D491" s="367">
        <f>'II) POSTAJA RT'!I364</f>
        <v>0</v>
      </c>
      <c r="E491" s="292"/>
      <c r="F491" s="41"/>
    </row>
    <row r="492" spans="1:6">
      <c r="A492" s="365">
        <f>'II) POSTAJA RT'!A376</f>
        <v>4</v>
      </c>
      <c r="C492" s="366" t="str">
        <f>'II) POSTAJA RT'!E376</f>
        <v xml:space="preserve">3 ZEMELJSKA DELA </v>
      </c>
      <c r="D492" s="367">
        <f>'II) POSTAJA RT'!I376</f>
        <v>0</v>
      </c>
      <c r="E492" s="292"/>
      <c r="F492" s="41"/>
    </row>
    <row r="493" spans="1:6">
      <c r="A493" s="365">
        <f>'II) POSTAJA RT'!A381</f>
        <v>4</v>
      </c>
      <c r="C493" s="366" t="str">
        <f>'II) POSTAJA RT'!E381</f>
        <v>4 ODVODNJAVANJE</v>
      </c>
      <c r="D493" s="367">
        <f>'II) POSTAJA RT'!I381</f>
        <v>0</v>
      </c>
      <c r="E493" s="292"/>
      <c r="F493" s="41"/>
    </row>
    <row r="494" spans="1:6">
      <c r="A494" s="365">
        <f>'II) POSTAJA RT'!A388</f>
        <v>4</v>
      </c>
      <c r="C494" s="366" t="str">
        <f>'II) POSTAJA RT'!E388</f>
        <v>5 GRADBENA IN OBRTNIŠKA DELA</v>
      </c>
      <c r="D494" s="367">
        <f>'II) POSTAJA RT'!I388</f>
        <v>0</v>
      </c>
      <c r="E494" s="292"/>
      <c r="F494" s="41"/>
    </row>
    <row r="495" spans="1:6" hidden="1">
      <c r="A495" s="265">
        <f>'II) POSTAJA RT'!A389</f>
        <v>5</v>
      </c>
      <c r="C495" s="312" t="str">
        <f>'II) POSTAJA RT'!E389</f>
        <v>5.1 TESARSKA DELA</v>
      </c>
      <c r="D495" s="313">
        <f>'II) POSTAJA RT'!I389</f>
        <v>0</v>
      </c>
      <c r="E495" s="292"/>
      <c r="F495" s="41"/>
    </row>
    <row r="496" spans="1:6" hidden="1">
      <c r="A496" s="265">
        <f>'II) POSTAJA RT'!A410</f>
        <v>5</v>
      </c>
      <c r="C496" s="312" t="str">
        <f>'II) POSTAJA RT'!E410</f>
        <v>5.2 DELA Z JEKLOM ZA OJAČITEV</v>
      </c>
      <c r="D496" s="313">
        <f>'II) POSTAJA RT'!I410</f>
        <v>0</v>
      </c>
      <c r="E496" s="292"/>
      <c r="F496" s="41"/>
    </row>
    <row r="497" spans="1:6" hidden="1">
      <c r="A497" s="265">
        <f>'II) POSTAJA RT'!A413</f>
        <v>5</v>
      </c>
      <c r="C497" s="312" t="str">
        <f>'II) POSTAJA RT'!E413</f>
        <v>5.3 DELA S CEMENTNIM BETONOM</v>
      </c>
      <c r="D497" s="313">
        <f>'II) POSTAJA RT'!I413</f>
        <v>0</v>
      </c>
      <c r="E497" s="292"/>
      <c r="F497" s="41"/>
    </row>
    <row r="498" spans="1:6" hidden="1">
      <c r="A498" s="265">
        <f>'II) POSTAJA RT'!A430</f>
        <v>5</v>
      </c>
      <c r="C498" s="312" t="str">
        <f>'II) POSTAJA RT'!E430</f>
        <v>5.4 ZIDARSKA IN KAMN. DELA</v>
      </c>
      <c r="D498" s="313">
        <f>'II) POSTAJA RT'!I430</f>
        <v>0</v>
      </c>
      <c r="E498" s="292"/>
      <c r="F498" s="41"/>
    </row>
    <row r="499" spans="1:6" hidden="1">
      <c r="A499" s="265">
        <f>'II) POSTAJA RT'!A442</f>
        <v>5</v>
      </c>
      <c r="C499" s="312" t="str">
        <f>'II) POSTAJA RT'!E442</f>
        <v>5.5 KLJUČAVNIČARSKA DELA</v>
      </c>
      <c r="D499" s="313">
        <f>'II) POSTAJA RT'!I442</f>
        <v>0</v>
      </c>
      <c r="E499" s="292"/>
      <c r="F499" s="41"/>
    </row>
    <row r="500" spans="1:6" hidden="1">
      <c r="A500" s="265">
        <f>'II) POSTAJA RT'!A445</f>
        <v>5</v>
      </c>
      <c r="C500" s="312" t="str">
        <f>'II) POSTAJA RT'!E445</f>
        <v>5.6 ZAŠČITNA DELA</v>
      </c>
      <c r="D500" s="313">
        <f>'II) POSTAJA RT'!I445</f>
        <v>0</v>
      </c>
      <c r="E500" s="292"/>
      <c r="F500" s="41"/>
    </row>
    <row r="501" spans="1:6">
      <c r="A501" s="365">
        <f>'II) POSTAJA RT'!A468</f>
        <v>4</v>
      </c>
      <c r="C501" s="366" t="str">
        <f>'II) POSTAJA RT'!E468</f>
        <v>6 TUJE STORITVE</v>
      </c>
      <c r="D501" s="367">
        <f>'II) POSTAJA RT'!I468</f>
        <v>0</v>
      </c>
      <c r="E501" s="292"/>
      <c r="F501" s="41"/>
    </row>
    <row r="502" spans="1:6" ht="25.5">
      <c r="A502" s="260">
        <f>'II) POSTAJA RT'!A470</f>
        <v>2</v>
      </c>
      <c r="C502" s="271" t="str">
        <f>'II) POSTAJA RT'!E470</f>
        <v>B.4.) NADGRADNJA OBOKANEGA KAMNITEGA PREPUSTA v km 509+007.06 (509+000)</v>
      </c>
      <c r="D502" s="272">
        <f>'II) POSTAJA RT'!I470</f>
        <v>0</v>
      </c>
      <c r="E502" s="292"/>
      <c r="F502" s="41"/>
    </row>
    <row r="503" spans="1:6">
      <c r="A503" s="365">
        <f>'II) POSTAJA RT'!A471</f>
        <v>4</v>
      </c>
      <c r="C503" s="366" t="str">
        <f>'II) POSTAJA RT'!E471</f>
        <v>1 PREDDELA</v>
      </c>
      <c r="D503" s="367">
        <f>'II) POSTAJA RT'!I471</f>
        <v>0</v>
      </c>
      <c r="E503" s="292"/>
      <c r="F503" s="41"/>
    </row>
    <row r="504" spans="1:6">
      <c r="A504" s="365">
        <f>'II) POSTAJA RT'!A488</f>
        <v>4</v>
      </c>
      <c r="C504" s="366" t="str">
        <f>'II) POSTAJA RT'!E488</f>
        <v>2 ZEMELJSKA DELA</v>
      </c>
      <c r="D504" s="367">
        <f>'II) POSTAJA RT'!I488</f>
        <v>0</v>
      </c>
      <c r="E504" s="292"/>
      <c r="F504" s="41"/>
    </row>
    <row r="505" spans="1:6">
      <c r="A505" s="365">
        <f>'II) POSTAJA RT'!A501</f>
        <v>4</v>
      </c>
      <c r="C505" s="366" t="str">
        <f>'II) POSTAJA RT'!E501</f>
        <v>4 ODVODNJAVANJE</v>
      </c>
      <c r="D505" s="367">
        <f>'II) POSTAJA RT'!I501</f>
        <v>0</v>
      </c>
      <c r="E505" s="292"/>
      <c r="F505" s="41"/>
    </row>
    <row r="506" spans="1:6">
      <c r="A506" s="365">
        <f>'II) POSTAJA RT'!A510</f>
        <v>4</v>
      </c>
      <c r="C506" s="366" t="str">
        <f>'II) POSTAJA RT'!E510</f>
        <v>5 GRADBENA IN OBRTNIŠKA DELA</v>
      </c>
      <c r="D506" s="367">
        <f>'II) POSTAJA RT'!I510</f>
        <v>0</v>
      </c>
      <c r="E506" s="292"/>
      <c r="F506" s="41"/>
    </row>
    <row r="507" spans="1:6" ht="25.5">
      <c r="A507" s="260">
        <f>'II) POSTAJA RT'!A536</f>
        <v>2</v>
      </c>
      <c r="C507" s="271" t="str">
        <f>'II) POSTAJA RT'!E536</f>
        <v>B.5.) NADGRADNJA OBOKANEGA KAMNITEGA PREPUSTA v km 509+063,99 (509+056)</v>
      </c>
      <c r="D507" s="272">
        <f>'II) POSTAJA RT'!I536</f>
        <v>0</v>
      </c>
      <c r="E507" s="292"/>
      <c r="F507" s="41"/>
    </row>
    <row r="508" spans="1:6">
      <c r="A508" s="365">
        <f>'II) POSTAJA RT'!A537</f>
        <v>4</v>
      </c>
      <c r="C508" s="366" t="str">
        <f>'II) POSTAJA RT'!E537</f>
        <v>1 PREDDELA</v>
      </c>
      <c r="D508" s="367">
        <f>'II) POSTAJA RT'!I537</f>
        <v>0</v>
      </c>
      <c r="E508" s="292"/>
      <c r="F508" s="41"/>
    </row>
    <row r="509" spans="1:6">
      <c r="A509" s="365">
        <f>'II) POSTAJA RT'!A554</f>
        <v>4</v>
      </c>
      <c r="C509" s="366" t="str">
        <f>'II) POSTAJA RT'!E554</f>
        <v>2 ZEMELJSKA DELA</v>
      </c>
      <c r="D509" s="367">
        <f>'II) POSTAJA RT'!I554</f>
        <v>0</v>
      </c>
      <c r="E509" s="292"/>
      <c r="F509" s="41"/>
    </row>
    <row r="510" spans="1:6">
      <c r="A510" s="365">
        <f>'II) POSTAJA RT'!A566</f>
        <v>4</v>
      </c>
      <c r="C510" s="366" t="str">
        <f>'II) POSTAJA RT'!E566</f>
        <v>4 ODVODNJAVANJE</v>
      </c>
      <c r="D510" s="367">
        <f>'II) POSTAJA RT'!I566</f>
        <v>0</v>
      </c>
      <c r="E510" s="292"/>
      <c r="F510" s="41"/>
    </row>
    <row r="511" spans="1:6">
      <c r="A511" s="365">
        <f>'II) POSTAJA RT'!A574</f>
        <v>4</v>
      </c>
      <c r="C511" s="366" t="str">
        <f>'II) POSTAJA RT'!E574</f>
        <v>5 GRADBENA IN OBRTNIŠKA DELA</v>
      </c>
      <c r="D511" s="367">
        <f>'II) POSTAJA RT'!I574</f>
        <v>0</v>
      </c>
      <c r="E511" s="292"/>
      <c r="F511" s="41"/>
    </row>
    <row r="512" spans="1:6">
      <c r="A512" s="260">
        <f>'II) POSTAJA RT'!A600</f>
        <v>2</v>
      </c>
      <c r="C512" s="271" t="str">
        <f>'II) POSTAJA RT'!E600</f>
        <v>B.6.) NADGRADNJA AB PREPUSTA v km 509+491,59 (509+490)</v>
      </c>
      <c r="D512" s="272">
        <f>'II) POSTAJA RT'!I600</f>
        <v>0</v>
      </c>
      <c r="E512" s="292"/>
      <c r="F512" s="41"/>
    </row>
    <row r="513" spans="1:6">
      <c r="A513" s="365">
        <f>'II) POSTAJA RT'!A601</f>
        <v>4</v>
      </c>
      <c r="C513" s="366" t="str">
        <f>'II) POSTAJA RT'!E601</f>
        <v>1 PREDDELA</v>
      </c>
      <c r="D513" s="367">
        <f>'II) POSTAJA RT'!I601</f>
        <v>0</v>
      </c>
      <c r="E513" s="292"/>
      <c r="F513" s="41"/>
    </row>
    <row r="514" spans="1:6">
      <c r="A514" s="365">
        <f>'II) POSTAJA RT'!A616</f>
        <v>4</v>
      </c>
      <c r="C514" s="366" t="str">
        <f>'II) POSTAJA RT'!E616</f>
        <v>2 ZEMELJSKA DELA</v>
      </c>
      <c r="D514" s="367">
        <f>'II) POSTAJA RT'!I616</f>
        <v>0</v>
      </c>
      <c r="E514" s="292"/>
      <c r="F514" s="41"/>
    </row>
    <row r="515" spans="1:6">
      <c r="A515" s="365">
        <f>'II) POSTAJA RT'!A627</f>
        <v>4</v>
      </c>
      <c r="C515" s="366" t="str">
        <f>'II) POSTAJA RT'!E627</f>
        <v>4 ODVODNJAVANJE</v>
      </c>
      <c r="D515" s="367">
        <f>'II) POSTAJA RT'!I627</f>
        <v>0</v>
      </c>
      <c r="E515" s="292"/>
      <c r="F515" s="41"/>
    </row>
    <row r="516" spans="1:6">
      <c r="A516" s="365">
        <f>'II) POSTAJA RT'!A633</f>
        <v>4</v>
      </c>
      <c r="C516" s="366" t="str">
        <f>'II) POSTAJA RT'!E633</f>
        <v>5 GRADBENA IN OBRTNIŠKA DELA</v>
      </c>
      <c r="D516" s="367">
        <f>'II) POSTAJA RT'!I633</f>
        <v>0</v>
      </c>
      <c r="E516" s="292"/>
      <c r="F516" s="41"/>
    </row>
    <row r="517" spans="1:6">
      <c r="A517" s="260">
        <f>'II) POSTAJA RT'!A654</f>
        <v>2</v>
      </c>
      <c r="C517" s="271" t="str">
        <f>'II) POSTAJA RT'!E654</f>
        <v>B.7.) NADGRADNJA AB PREPUSTA v km 509+761,49 (509+759)</v>
      </c>
      <c r="D517" s="272">
        <f>'II) POSTAJA RT'!I654</f>
        <v>0</v>
      </c>
      <c r="E517" s="292"/>
      <c r="F517" s="41"/>
    </row>
    <row r="518" spans="1:6">
      <c r="A518" s="365">
        <f>'II) POSTAJA RT'!A655</f>
        <v>4</v>
      </c>
      <c r="C518" s="366" t="str">
        <f>'II) POSTAJA RT'!E655</f>
        <v>1 PREDDELA</v>
      </c>
      <c r="D518" s="367">
        <f>'II) POSTAJA RT'!I655</f>
        <v>0</v>
      </c>
      <c r="E518" s="292"/>
      <c r="F518" s="41"/>
    </row>
    <row r="519" spans="1:6">
      <c r="A519" s="365">
        <f>'II) POSTAJA RT'!A675</f>
        <v>4</v>
      </c>
      <c r="C519" s="366" t="str">
        <f>'II) POSTAJA RT'!E675</f>
        <v>2 ZEMELJSKA DELA</v>
      </c>
      <c r="D519" s="367">
        <f>'II) POSTAJA RT'!I675</f>
        <v>0</v>
      </c>
      <c r="E519" s="292"/>
      <c r="F519" s="41"/>
    </row>
    <row r="520" spans="1:6">
      <c r="A520" s="365">
        <f>'II) POSTAJA RT'!A691</f>
        <v>4</v>
      </c>
      <c r="C520" s="366" t="str">
        <f>'II) POSTAJA RT'!E691</f>
        <v>5 GRADBENA IN OBRTNIŠKA DELA</v>
      </c>
      <c r="D520" s="367">
        <f>'II) POSTAJA RT'!I691</f>
        <v>0</v>
      </c>
      <c r="E520" s="292"/>
      <c r="F520" s="41"/>
    </row>
    <row r="521" spans="1:6">
      <c r="A521" s="260">
        <f>'II) POSTAJA RT'!A731</f>
        <v>2</v>
      </c>
      <c r="C521" s="271" t="str">
        <f>'II) POSTAJA RT'!E731</f>
        <v>B.8.) NADGRADNJA AB PREPUSTA v km 510+392,13 (510+386)</v>
      </c>
      <c r="D521" s="272">
        <f>'II) POSTAJA RT'!I731</f>
        <v>0</v>
      </c>
      <c r="E521" s="292"/>
      <c r="F521" s="41"/>
    </row>
    <row r="522" spans="1:6">
      <c r="A522" s="365">
        <f>'II) POSTAJA RT'!A732</f>
        <v>4</v>
      </c>
      <c r="C522" s="366" t="str">
        <f>'II) POSTAJA RT'!E732</f>
        <v>1 PREDDELA</v>
      </c>
      <c r="D522" s="367">
        <f>'II) POSTAJA RT'!I732</f>
        <v>0</v>
      </c>
      <c r="E522" s="292"/>
      <c r="F522" s="41"/>
    </row>
    <row r="523" spans="1:6">
      <c r="A523" s="365">
        <f>'II) POSTAJA RT'!A747</f>
        <v>4</v>
      </c>
      <c r="C523" s="366" t="str">
        <f>'II) POSTAJA RT'!E747</f>
        <v>2 ZEMELJSKA DELA</v>
      </c>
      <c r="D523" s="367">
        <f>'II) POSTAJA RT'!I747</f>
        <v>0</v>
      </c>
      <c r="E523" s="292"/>
      <c r="F523" s="41"/>
    </row>
    <row r="524" spans="1:6">
      <c r="A524" s="365">
        <f>'II) POSTAJA RT'!A761</f>
        <v>4</v>
      </c>
      <c r="C524" s="366" t="str">
        <f>'II) POSTAJA RT'!E761</f>
        <v>5 GRADBENA IN OBRTNIŠKA DELA</v>
      </c>
      <c r="D524" s="367">
        <f>'II) POSTAJA RT'!I761</f>
        <v>0</v>
      </c>
      <c r="E524" s="292"/>
      <c r="F524" s="41"/>
    </row>
    <row r="525" spans="1:6" ht="25.5">
      <c r="A525" s="260">
        <f>'II) POSTAJA RT'!A796</f>
        <v>2</v>
      </c>
      <c r="C525" s="271" t="str">
        <f>'II) POSTAJA RT'!E796</f>
        <v>B.9.) NADGRADNJA OBOKANEGA AB PREPUSTA v km 510+591,57 (510+585)</v>
      </c>
      <c r="D525" s="272">
        <f>'II) POSTAJA RT'!I796</f>
        <v>0</v>
      </c>
      <c r="E525" s="292"/>
      <c r="F525" s="41"/>
    </row>
    <row r="526" spans="1:6">
      <c r="A526" s="365">
        <f>'II) POSTAJA RT'!A797</f>
        <v>4</v>
      </c>
      <c r="C526" s="366" t="str">
        <f>'II) POSTAJA RT'!E797</f>
        <v>1 PREDDELA</v>
      </c>
      <c r="D526" s="367">
        <f>'II) POSTAJA RT'!I797</f>
        <v>0</v>
      </c>
      <c r="E526" s="292"/>
      <c r="F526" s="41"/>
    </row>
    <row r="527" spans="1:6">
      <c r="A527" s="365">
        <f>'II) POSTAJA RT'!A814</f>
        <v>4</v>
      </c>
      <c r="C527" s="366" t="str">
        <f>'II) POSTAJA RT'!E814</f>
        <v>2 ZEMELJSKA DELA</v>
      </c>
      <c r="D527" s="367">
        <f>'II) POSTAJA RT'!I814</f>
        <v>0</v>
      </c>
      <c r="E527" s="292"/>
      <c r="F527" s="41"/>
    </row>
    <row r="528" spans="1:6">
      <c r="A528" s="365">
        <f>'II) POSTAJA RT'!A829</f>
        <v>4</v>
      </c>
      <c r="C528" s="366" t="str">
        <f>'II) POSTAJA RT'!E829</f>
        <v>4 ODVODNJAVANJE</v>
      </c>
      <c r="D528" s="367">
        <f>'II) POSTAJA RT'!I829</f>
        <v>0</v>
      </c>
      <c r="E528" s="292"/>
      <c r="F528" s="41"/>
    </row>
    <row r="529" spans="1:6">
      <c r="A529" s="365">
        <f>'II) POSTAJA RT'!A832</f>
        <v>4</v>
      </c>
      <c r="C529" s="366" t="str">
        <f>'II) POSTAJA RT'!E832</f>
        <v>5 GRADBENA IN OBRTNIŠKA DELA</v>
      </c>
      <c r="D529" s="367">
        <f>'II) POSTAJA RT'!I832</f>
        <v>0</v>
      </c>
      <c r="E529" s="292"/>
      <c r="F529" s="41"/>
    </row>
    <row r="530" spans="1:6" ht="25.5">
      <c r="A530" s="260">
        <f>'II) POSTAJA RT'!A856</f>
        <v>2</v>
      </c>
      <c r="C530" s="271" t="str">
        <f>'II) POSTAJA RT'!E856</f>
        <v>B.10.) OPORNI ZID LEVO NAD PROGO od km 509+988 do km 510+004 (OZ2-1)</v>
      </c>
      <c r="D530" s="272">
        <f>'II) POSTAJA RT'!I856</f>
        <v>0</v>
      </c>
      <c r="E530" s="292"/>
      <c r="F530" s="41"/>
    </row>
    <row r="531" spans="1:6">
      <c r="A531" s="266">
        <f>'II) POSTAJA RT'!A857</f>
        <v>3</v>
      </c>
      <c r="C531" s="314" t="str">
        <f>'II) POSTAJA RT'!E857</f>
        <v>A. SKUPNO</v>
      </c>
      <c r="D531" s="315">
        <f>'II) POSTAJA RT'!I857</f>
        <v>0</v>
      </c>
      <c r="E531" s="292"/>
      <c r="F531" s="41"/>
    </row>
    <row r="532" spans="1:6">
      <c r="A532" s="365">
        <f>'II) POSTAJA RT'!A858</f>
        <v>4</v>
      </c>
      <c r="C532" s="366" t="str">
        <f>'II) POSTAJA RT'!E858</f>
        <v>1 PREDDELA</v>
      </c>
      <c r="D532" s="367">
        <f>'II) POSTAJA RT'!I858</f>
        <v>0</v>
      </c>
      <c r="E532" s="292"/>
      <c r="F532" s="41"/>
    </row>
    <row r="533" spans="1:6">
      <c r="A533" s="365">
        <f>'II) POSTAJA RT'!A863</f>
        <v>4</v>
      </c>
      <c r="C533" s="366" t="str">
        <f>'II) POSTAJA RT'!E863</f>
        <v>2 ZEMELJSKA DELA IN TEMELJENJE</v>
      </c>
      <c r="D533" s="367">
        <f>'II) POSTAJA RT'!I863</f>
        <v>0</v>
      </c>
      <c r="E533" s="292"/>
      <c r="F533" s="41"/>
    </row>
    <row r="534" spans="1:6">
      <c r="A534" s="365">
        <f>'II) POSTAJA RT'!A871</f>
        <v>4</v>
      </c>
      <c r="C534" s="366" t="str">
        <f>'II) POSTAJA RT'!E871</f>
        <v>5 GRADBENA IN OBRTNIŠKA DELA</v>
      </c>
      <c r="D534" s="367">
        <f>'II) POSTAJA RT'!I871</f>
        <v>0</v>
      </c>
      <c r="E534" s="292"/>
      <c r="F534" s="41"/>
    </row>
    <row r="535" spans="1:6">
      <c r="A535" s="365">
        <f>'II) POSTAJA RT'!A887</f>
        <v>4</v>
      </c>
      <c r="C535" s="366" t="str">
        <f>'II) POSTAJA RT'!E887</f>
        <v>7 TUJE STORITVE</v>
      </c>
      <c r="D535" s="367">
        <f>'II) POSTAJA RT'!I887</f>
        <v>0</v>
      </c>
      <c r="E535" s="292"/>
      <c r="F535" s="41"/>
    </row>
    <row r="536" spans="1:6">
      <c r="A536" s="266">
        <f>'II) POSTAJA RT'!A890</f>
        <v>3</v>
      </c>
      <c r="C536" s="314" t="str">
        <f>'II) POSTAJA RT'!E890</f>
        <v>B. SANACIJA TIP 1 - FUGE</v>
      </c>
      <c r="D536" s="315">
        <f>'II) POSTAJA RT'!I890</f>
        <v>0</v>
      </c>
      <c r="E536" s="292"/>
      <c r="F536" s="41"/>
    </row>
    <row r="537" spans="1:6">
      <c r="A537" s="266">
        <f>'II) POSTAJA RT'!A895</f>
        <v>3</v>
      </c>
      <c r="C537" s="314" t="str">
        <f>'II) POSTAJA RT'!E895</f>
        <v>C. SANACIJA TIP 2 - IZBOČEN ZID</v>
      </c>
      <c r="D537" s="315">
        <f>'II) POSTAJA RT'!I895</f>
        <v>0</v>
      </c>
      <c r="E537" s="292"/>
      <c r="F537" s="41"/>
    </row>
    <row r="538" spans="1:6">
      <c r="A538" s="266">
        <f>'II) POSTAJA RT'!A898</f>
        <v>3</v>
      </c>
      <c r="C538" s="314" t="str">
        <f>'II) POSTAJA RT'!E898</f>
        <v>F. SANACIJA TIP 7 - ODSTRANJEVANJE RASTLINJA</v>
      </c>
      <c r="D538" s="315">
        <f>'II) POSTAJA RT'!I898</f>
        <v>0</v>
      </c>
      <c r="E538" s="292"/>
      <c r="F538" s="41"/>
    </row>
    <row r="539" spans="1:6">
      <c r="A539" s="260">
        <f>'II) POSTAJA RT'!A901</f>
        <v>2</v>
      </c>
      <c r="C539" s="271" t="str">
        <f>'II) POSTAJA RT'!E901</f>
        <v>B.11.) NOV OPORNI ZID od km 509+155 do km 509+395 (OZ2-2)</v>
      </c>
      <c r="D539" s="272">
        <f>'II) POSTAJA RT'!I901</f>
        <v>0</v>
      </c>
      <c r="E539" s="292"/>
      <c r="F539" s="41"/>
    </row>
    <row r="540" spans="1:6">
      <c r="A540" s="365">
        <f>'II) POSTAJA RT'!A903</f>
        <v>4</v>
      </c>
      <c r="C540" s="366" t="str">
        <f>'II) POSTAJA RT'!E903</f>
        <v>1 PREDDELA</v>
      </c>
      <c r="D540" s="367">
        <f>'II) POSTAJA RT'!I903</f>
        <v>0</v>
      </c>
      <c r="E540" s="292"/>
      <c r="F540" s="41"/>
    </row>
    <row r="541" spans="1:6">
      <c r="A541" s="365">
        <f>'II) POSTAJA RT'!A910</f>
        <v>4</v>
      </c>
      <c r="C541" s="366" t="str">
        <f>'II) POSTAJA RT'!E910</f>
        <v>2 ZEMELJSKA DELA</v>
      </c>
      <c r="D541" s="367">
        <f>'II) POSTAJA RT'!I910</f>
        <v>0</v>
      </c>
      <c r="E541" s="292"/>
      <c r="F541" s="41"/>
    </row>
    <row r="542" spans="1:6">
      <c r="A542" s="365">
        <f>'II) POSTAJA RT'!A923</f>
        <v>4</v>
      </c>
      <c r="C542" s="366" t="str">
        <f>'II) POSTAJA RT'!E923</f>
        <v>4 ODVODNJAVANJE</v>
      </c>
      <c r="D542" s="367">
        <f>'II) POSTAJA RT'!I923</f>
        <v>0</v>
      </c>
      <c r="E542" s="292"/>
      <c r="F542" s="41"/>
    </row>
    <row r="543" spans="1:6">
      <c r="A543" s="365">
        <f>'II) POSTAJA RT'!A929</f>
        <v>4</v>
      </c>
      <c r="C543" s="366" t="str">
        <f>'II) POSTAJA RT'!E929</f>
        <v>5 GRADBENA IN OBRTNIŠKA DELA</v>
      </c>
      <c r="D543" s="367">
        <f>'II) POSTAJA RT'!I929</f>
        <v>0</v>
      </c>
      <c r="E543" s="292"/>
      <c r="F543" s="41"/>
    </row>
    <row r="544" spans="1:6" ht="25.5">
      <c r="A544" s="260">
        <f>'II) POSTAJA RT'!A952</f>
        <v>2</v>
      </c>
      <c r="C544" s="271" t="str">
        <f>'II) POSTAJA RT'!E952</f>
        <v>B.12.) OPORNI ZID LEVO NAD PROGO od km 509+860 do km 509+903  (OZ2-4)</v>
      </c>
      <c r="D544" s="272">
        <f>'II) POSTAJA RT'!I952</f>
        <v>0</v>
      </c>
      <c r="E544" s="292"/>
      <c r="F544" s="41"/>
    </row>
    <row r="545" spans="1:6">
      <c r="A545" s="266">
        <f>'II) POSTAJA RT'!A954</f>
        <v>3</v>
      </c>
      <c r="C545" s="314" t="str">
        <f>'II) POSTAJA RT'!E954</f>
        <v>A. SKUPNO</v>
      </c>
      <c r="D545" s="315">
        <f>'II) POSTAJA RT'!I954</f>
        <v>0</v>
      </c>
      <c r="E545" s="292"/>
      <c r="F545" s="41"/>
    </row>
    <row r="546" spans="1:6">
      <c r="A546" s="365">
        <f>'II) POSTAJA RT'!A955</f>
        <v>4</v>
      </c>
      <c r="C546" s="366" t="str">
        <f>'II) POSTAJA RT'!E955</f>
        <v>1 PREDDELA</v>
      </c>
      <c r="D546" s="367">
        <f>'II) POSTAJA RT'!I955</f>
        <v>0</v>
      </c>
      <c r="E546" s="292"/>
      <c r="F546" s="41"/>
    </row>
    <row r="547" spans="1:6">
      <c r="A547" s="365">
        <f>'II) POSTAJA RT'!A960</f>
        <v>4</v>
      </c>
      <c r="C547" s="366" t="str">
        <f>'II) POSTAJA RT'!E960</f>
        <v>2 ZEMELJSKA DELA IN TEMELJENJE</v>
      </c>
      <c r="D547" s="367">
        <f>'II) POSTAJA RT'!I960</f>
        <v>0</v>
      </c>
      <c r="E547" s="292"/>
      <c r="F547" s="41"/>
    </row>
    <row r="548" spans="1:6">
      <c r="A548" s="365">
        <f>'II) POSTAJA RT'!A969</f>
        <v>4</v>
      </c>
      <c r="C548" s="366" t="str">
        <f>'II) POSTAJA RT'!E969</f>
        <v>4 ODVODNJAVANJE</v>
      </c>
      <c r="D548" s="367">
        <f>'II) POSTAJA RT'!I969</f>
        <v>0</v>
      </c>
      <c r="E548" s="292"/>
      <c r="F548" s="41"/>
    </row>
    <row r="549" spans="1:6">
      <c r="A549" s="365">
        <f>'II) POSTAJA RT'!A972</f>
        <v>4</v>
      </c>
      <c r="C549" s="366" t="str">
        <f>'II) POSTAJA RT'!E972</f>
        <v>5 GRADBENA IN OBRTNIŠKA DELA</v>
      </c>
      <c r="D549" s="367">
        <f>'II) POSTAJA RT'!I972</f>
        <v>0</v>
      </c>
      <c r="E549" s="292"/>
      <c r="F549" s="41"/>
    </row>
    <row r="550" spans="1:6">
      <c r="A550" s="365">
        <f>'II) POSTAJA RT'!A986</f>
        <v>4</v>
      </c>
      <c r="C550" s="366" t="str">
        <f>'II) POSTAJA RT'!E986</f>
        <v>7 TUJE STORITVE</v>
      </c>
      <c r="D550" s="367">
        <f>'II) POSTAJA RT'!I986</f>
        <v>0</v>
      </c>
      <c r="E550" s="292"/>
      <c r="F550" s="41"/>
    </row>
    <row r="551" spans="1:6">
      <c r="A551" s="266">
        <f>'II) POSTAJA RT'!A989</f>
        <v>3</v>
      </c>
      <c r="C551" s="314" t="str">
        <f>'II) POSTAJA RT'!E989</f>
        <v>C. SANACIJA TIP 2 - IZBOČEN ZID</v>
      </c>
      <c r="D551" s="315">
        <f>'II) POSTAJA RT'!I989</f>
        <v>0</v>
      </c>
      <c r="E551" s="292"/>
      <c r="F551" s="41"/>
    </row>
    <row r="552" spans="1:6" ht="25.5">
      <c r="A552" s="260">
        <f>'II) POSTAJA RT'!A997</f>
        <v>2</v>
      </c>
      <c r="C552" s="271" t="str">
        <f>'II) POSTAJA RT'!E997</f>
        <v>B.13.) PODPORNI ZID LEVO POD PROGO od km 509+000 do km 509+100  (PZ2-3)</v>
      </c>
      <c r="D552" s="272">
        <f>'II) POSTAJA RT'!I997</f>
        <v>0</v>
      </c>
      <c r="E552" s="292"/>
      <c r="F552" s="41"/>
    </row>
    <row r="553" spans="1:6">
      <c r="A553" s="266">
        <f>'II) POSTAJA RT'!A999</f>
        <v>3</v>
      </c>
      <c r="C553" s="314" t="str">
        <f>'II) POSTAJA RT'!E999</f>
        <v>A. SKUPNO</v>
      </c>
      <c r="D553" s="315">
        <f>'II) POSTAJA RT'!I999</f>
        <v>0</v>
      </c>
      <c r="E553" s="292"/>
      <c r="F553" s="41"/>
    </row>
    <row r="554" spans="1:6">
      <c r="A554" s="365">
        <f>'II) POSTAJA RT'!A1000</f>
        <v>4</v>
      </c>
      <c r="C554" s="366" t="str">
        <f>'II) POSTAJA RT'!E1000</f>
        <v>1 PREDDELA</v>
      </c>
      <c r="D554" s="367">
        <f>'II) POSTAJA RT'!I1000</f>
        <v>0</v>
      </c>
      <c r="E554" s="292"/>
      <c r="F554" s="41"/>
    </row>
    <row r="555" spans="1:6">
      <c r="A555" s="365">
        <f>'II) POSTAJA RT'!A1005</f>
        <v>4</v>
      </c>
      <c r="C555" s="366" t="str">
        <f>'II) POSTAJA RT'!E1005</f>
        <v>2 ZEMELJSKA DELA IN TEMELJENJE</v>
      </c>
      <c r="D555" s="367">
        <f>'II) POSTAJA RT'!I1005</f>
        <v>0</v>
      </c>
      <c r="E555" s="292"/>
      <c r="F555" s="41"/>
    </row>
    <row r="556" spans="1:6">
      <c r="A556" s="365">
        <f>'II) POSTAJA RT'!A1014</f>
        <v>4</v>
      </c>
      <c r="C556" s="366" t="str">
        <f>'II) POSTAJA RT'!E1014</f>
        <v>4 ODVODNJAVANJE</v>
      </c>
      <c r="D556" s="367">
        <f>'II) POSTAJA RT'!I1014</f>
        <v>0</v>
      </c>
      <c r="E556" s="292"/>
      <c r="F556" s="41"/>
    </row>
    <row r="557" spans="1:6">
      <c r="A557" s="365">
        <f>'II) POSTAJA RT'!A1017</f>
        <v>4</v>
      </c>
      <c r="C557" s="366" t="str">
        <f>'II) POSTAJA RT'!E1017</f>
        <v>5 GRADBENA IN OBRTNIŠKA DELA</v>
      </c>
      <c r="D557" s="367">
        <f>'II) POSTAJA RT'!I1017</f>
        <v>0</v>
      </c>
      <c r="E557" s="292"/>
      <c r="F557" s="41"/>
    </row>
    <row r="558" spans="1:6">
      <c r="A558" s="365">
        <f>'II) POSTAJA RT'!A1034</f>
        <v>4</v>
      </c>
      <c r="C558" s="366" t="str">
        <f>'II) POSTAJA RT'!E1034</f>
        <v>7 TUJE STORITVE</v>
      </c>
      <c r="D558" s="367">
        <f>'II) POSTAJA RT'!I1034</f>
        <v>0</v>
      </c>
      <c r="E558" s="292"/>
      <c r="F558" s="41"/>
    </row>
    <row r="559" spans="1:6">
      <c r="A559" s="266">
        <f>'II) POSTAJA RT'!A1037</f>
        <v>3</v>
      </c>
      <c r="C559" s="314" t="str">
        <f>'II) POSTAJA RT'!E1037</f>
        <v>B. SANACIJA TIP 1 - FUGE</v>
      </c>
      <c r="D559" s="315">
        <f>'II) POSTAJA RT'!I1037</f>
        <v>0</v>
      </c>
      <c r="E559" s="292"/>
      <c r="F559" s="41"/>
    </row>
    <row r="560" spans="1:6">
      <c r="A560" s="266">
        <f>'II) POSTAJA RT'!A1042</f>
        <v>3</v>
      </c>
      <c r="C560" s="314" t="str">
        <f>'II) POSTAJA RT'!E1042</f>
        <v>C. SANACIJA TIP 2 - IZBOČEN ZID</v>
      </c>
      <c r="D560" s="315">
        <f>'II) POSTAJA RT'!I1042</f>
        <v>0</v>
      </c>
      <c r="E560" s="292"/>
      <c r="F560" s="41"/>
    </row>
    <row r="561" spans="1:6">
      <c r="A561" s="266"/>
      <c r="C561" s="278"/>
      <c r="D561" s="279"/>
      <c r="E561" s="292"/>
      <c r="F561" s="41"/>
    </row>
    <row r="562" spans="1:6">
      <c r="A562" s="260">
        <f>'II) POSTAJA RT'!A1053</f>
        <v>1</v>
      </c>
      <c r="B562" s="339" t="s">
        <v>37</v>
      </c>
      <c r="C562" s="269" t="str">
        <f>'II) POSTAJA RT'!E1053</f>
        <v>C.) ELEKTRIČNE INŠTALACIJE IN ELEKTRIČNA OPREMA</v>
      </c>
      <c r="D562" s="270">
        <f>'II) POSTAJA RT'!I1053</f>
        <v>0</v>
      </c>
      <c r="E562" s="292"/>
      <c r="F562" s="41"/>
    </row>
    <row r="563" spans="1:6">
      <c r="A563" s="260">
        <f>'II) POSTAJA RT'!A1054</f>
        <v>2</v>
      </c>
      <c r="C563" s="271" t="str">
        <f>'II) POSTAJA RT'!E1054</f>
        <v>C.1.) VOZNA MREŽA</v>
      </c>
      <c r="D563" s="272">
        <f>'II) POSTAJA RT'!I1054</f>
        <v>0</v>
      </c>
      <c r="E563" s="292"/>
      <c r="F563" s="41"/>
    </row>
    <row r="564" spans="1:6">
      <c r="A564" s="365">
        <f>'II) POSTAJA RT'!A1055</f>
        <v>3</v>
      </c>
      <c r="C564" s="366" t="str">
        <f>'II) POSTAJA RT'!E1055</f>
        <v>1 GRADBENA DELA</v>
      </c>
      <c r="D564" s="367">
        <f>'II) POSTAJA RT'!I1055</f>
        <v>0</v>
      </c>
      <c r="E564" s="292"/>
      <c r="F564" s="41"/>
    </row>
    <row r="565" spans="1:6" hidden="1">
      <c r="A565" s="264">
        <f>'II) POSTAJA RT'!A1057</f>
        <v>5</v>
      </c>
      <c r="C565" s="316" t="str">
        <f>'II) POSTAJA RT'!E1057</f>
        <v>1.1 Temelji drogov M46vp</v>
      </c>
      <c r="D565" s="317">
        <f>'II) POSTAJA RT'!I1057</f>
        <v>0</v>
      </c>
      <c r="E565" s="292"/>
      <c r="F565" s="41"/>
    </row>
    <row r="566" spans="1:6" hidden="1">
      <c r="A566" s="264">
        <f>'II) POSTAJA RT'!A1059</f>
        <v>5</v>
      </c>
      <c r="C566" s="316" t="str">
        <f>'II) POSTAJA RT'!E1059</f>
        <v>1.2 Temelji drogov M110kvp</v>
      </c>
      <c r="D566" s="317">
        <f>'II) POSTAJA RT'!I1059</f>
        <v>0</v>
      </c>
      <c r="E566" s="292"/>
      <c r="F566" s="41"/>
    </row>
    <row r="567" spans="1:6" hidden="1">
      <c r="A567" s="264">
        <f>'II) POSTAJA RT'!A1064</f>
        <v>5</v>
      </c>
      <c r="C567" s="316" t="str">
        <f>'II) POSTAJA RT'!E1064</f>
        <v>1.3 Temelji drogov M110vp</v>
      </c>
      <c r="D567" s="317">
        <f>'II) POSTAJA RT'!I1064</f>
        <v>0</v>
      </c>
      <c r="E567" s="292"/>
      <c r="F567" s="41"/>
    </row>
    <row r="568" spans="1:6" hidden="1">
      <c r="A568" s="264">
        <f>'II) POSTAJA RT'!A1075</f>
        <v>5</v>
      </c>
      <c r="C568" s="316" t="str">
        <f>'II) POSTAJA RT'!E1075</f>
        <v>1.4 Temelji drogov M135vp</v>
      </c>
      <c r="D568" s="317">
        <f>'II) POSTAJA RT'!I1075</f>
        <v>0</v>
      </c>
      <c r="E568" s="292"/>
      <c r="F568" s="41"/>
    </row>
    <row r="569" spans="1:6" hidden="1">
      <c r="A569" s="264">
        <f>'II) POSTAJA RT'!A1078</f>
        <v>5</v>
      </c>
      <c r="C569" s="316" t="str">
        <f>'II) POSTAJA RT'!E1078</f>
        <v>1.5 Temelji enojnih sider</v>
      </c>
      <c r="D569" s="317">
        <f>'II) POSTAJA RT'!I1078</f>
        <v>0</v>
      </c>
      <c r="E569" s="292"/>
      <c r="F569" s="41"/>
    </row>
    <row r="570" spans="1:6" hidden="1">
      <c r="A570" s="264">
        <f>'II) POSTAJA RT'!A1080</f>
        <v>5</v>
      </c>
      <c r="C570" s="316" t="str">
        <f>'II) POSTAJA RT'!E1080</f>
        <v>1.6 Temelji dvojnih sider</v>
      </c>
      <c r="D570" s="317">
        <f>'II) POSTAJA RT'!I1080</f>
        <v>0</v>
      </c>
      <c r="E570" s="292"/>
      <c r="F570" s="41"/>
    </row>
    <row r="571" spans="1:6" hidden="1">
      <c r="A571" s="264">
        <f>'II) POSTAJA RT'!A1082</f>
        <v>5</v>
      </c>
      <c r="C571" s="316" t="str">
        <f>'II) POSTAJA RT'!E1082</f>
        <v>1.7 Ostala gradbena dela</v>
      </c>
      <c r="D571" s="317">
        <f>'II) POSTAJA RT'!I1082</f>
        <v>0</v>
      </c>
      <c r="E571" s="292"/>
      <c r="F571" s="41"/>
    </row>
    <row r="572" spans="1:6">
      <c r="A572" s="365">
        <f>'II) POSTAJA RT'!A1086</f>
        <v>3</v>
      </c>
      <c r="C572" s="366" t="str">
        <f>'II) POSTAJA RT'!E1086</f>
        <v>2 MONTAŽNA DELA</v>
      </c>
      <c r="D572" s="367">
        <f>'II) POSTAJA RT'!I1086</f>
        <v>0</v>
      </c>
      <c r="E572" s="292"/>
      <c r="F572" s="41"/>
    </row>
    <row r="573" spans="1:6" hidden="1">
      <c r="A573" s="264">
        <f>'II) POSTAJA RT'!A1087</f>
        <v>5</v>
      </c>
      <c r="C573" s="316" t="str">
        <f>'II) POSTAJA RT'!E1087</f>
        <v>2.1 Dobava in postavitev drogov</v>
      </c>
      <c r="D573" s="317">
        <f>'II) POSTAJA RT'!I1087</f>
        <v>0</v>
      </c>
      <c r="E573" s="292"/>
      <c r="F573" s="41"/>
    </row>
    <row r="574" spans="1:6" ht="25.5" hidden="1">
      <c r="A574" s="264">
        <f>'II) POSTAJA RT'!A1093</f>
        <v>5</v>
      </c>
      <c r="C574" s="316" t="str">
        <f>'II) POSTAJA RT'!E1093</f>
        <v xml:space="preserve">2.2 Dobava in namestitev nosilcev, nosilne in poligonacijske opreme vodov </v>
      </c>
      <c r="D574" s="317">
        <f>'II) POSTAJA RT'!I1093</f>
        <v>0</v>
      </c>
      <c r="E574" s="292"/>
      <c r="F574" s="41"/>
    </row>
    <row r="575" spans="1:6" hidden="1">
      <c r="A575" s="264">
        <f>'II) POSTAJA RT'!A1099</f>
        <v>5</v>
      </c>
      <c r="C575" s="316" t="str">
        <f>'II) POSTAJA RT'!E1099</f>
        <v>2.3. Zatezna oprema vodov</v>
      </c>
      <c r="D575" s="317">
        <f>'II) POSTAJA RT'!I1099</f>
        <v>0</v>
      </c>
      <c r="E575" s="292"/>
      <c r="F575" s="41"/>
    </row>
    <row r="576" spans="1:6" hidden="1">
      <c r="A576" s="264">
        <f>'II) POSTAJA RT'!A1107</f>
        <v>5</v>
      </c>
      <c r="C576" s="316" t="str">
        <f>'II) POSTAJA RT'!E1107</f>
        <v>2.4 Dobava opreme in izvedba sidranja drogov</v>
      </c>
      <c r="D576" s="317">
        <f>'II) POSTAJA RT'!I1107</f>
        <v>0</v>
      </c>
      <c r="E576" s="292"/>
      <c r="F576" s="41"/>
    </row>
    <row r="577" spans="1:6" hidden="1">
      <c r="A577" s="264">
        <f>'II) POSTAJA RT'!A1110</f>
        <v>5</v>
      </c>
      <c r="C577" s="316" t="str">
        <f>'II) POSTAJA RT'!E1110</f>
        <v>2.5 Dobava in namestitev vodov</v>
      </c>
      <c r="D577" s="317">
        <f>'II) POSTAJA RT'!I1110</f>
        <v>0</v>
      </c>
      <c r="E577" s="292"/>
      <c r="F577" s="41"/>
    </row>
    <row r="578" spans="1:6" hidden="1">
      <c r="A578" s="264">
        <f>'II) POSTAJA RT'!A1126</f>
        <v>5</v>
      </c>
      <c r="C578" s="316" t="str">
        <f>'II) POSTAJA RT'!E1126</f>
        <v>2.6 Dobava in namestitev opreme povratnega voda</v>
      </c>
      <c r="D578" s="317">
        <f>'II) POSTAJA RT'!I1126</f>
        <v>0</v>
      </c>
      <c r="E578" s="292"/>
      <c r="F578" s="41"/>
    </row>
    <row r="579" spans="1:6" hidden="1">
      <c r="A579" s="264">
        <f>'II) POSTAJA RT'!A1132</f>
        <v>5</v>
      </c>
      <c r="C579" s="316" t="str">
        <f>'II) POSTAJA RT'!E1132</f>
        <v>2.7 Dobava in namestitev zaščitne in opozorilne opreme</v>
      </c>
      <c r="D579" s="317">
        <f>'II) POSTAJA RT'!I1132</f>
        <v>0</v>
      </c>
      <c r="E579" s="292"/>
      <c r="F579" s="41"/>
    </row>
    <row r="580" spans="1:6" hidden="1">
      <c r="A580" s="264">
        <f>'II) POSTAJA RT'!A1154</f>
        <v>5</v>
      </c>
      <c r="C580" s="316" t="str">
        <f>'II) POSTAJA RT'!E1154</f>
        <v>2.8 Dobava in namestitev stikal</v>
      </c>
      <c r="D580" s="317">
        <f>'II) POSTAJA RT'!I1154</f>
        <v>0</v>
      </c>
      <c r="E580" s="292"/>
      <c r="F580" s="41"/>
    </row>
    <row r="581" spans="1:6">
      <c r="A581" s="365">
        <f>'II) POSTAJA RT'!A1156</f>
        <v>3</v>
      </c>
      <c r="C581" s="366" t="str">
        <f>'II) POSTAJA RT'!E1156</f>
        <v>3 DEMONTAŽNA DELA</v>
      </c>
      <c r="D581" s="367">
        <f>'II) POSTAJA RT'!I1156</f>
        <v>0</v>
      </c>
      <c r="E581" s="292"/>
      <c r="F581" s="41"/>
    </row>
    <row r="582" spans="1:6" hidden="1">
      <c r="A582" s="264">
        <f>'II) POSTAJA RT'!A1157</f>
        <v>5</v>
      </c>
      <c r="C582" s="316" t="str">
        <f>'II) POSTAJA RT'!E1157</f>
        <v>3.1 Demontaža drogov</v>
      </c>
      <c r="D582" s="317">
        <f>'II) POSTAJA RT'!I1157</f>
        <v>0</v>
      </c>
      <c r="E582" s="292"/>
      <c r="F582" s="41"/>
    </row>
    <row r="583" spans="1:6" hidden="1">
      <c r="A583" s="264">
        <f>'II) POSTAJA RT'!A1162</f>
        <v>5</v>
      </c>
      <c r="C583" s="316" t="str">
        <f>'II) POSTAJA RT'!E1162</f>
        <v>3.2 Demontaža nosilcev in druge opreme voznih vodov</v>
      </c>
      <c r="D583" s="317">
        <f>'II) POSTAJA RT'!I1162</f>
        <v>0</v>
      </c>
      <c r="E583" s="292"/>
      <c r="F583" s="41"/>
    </row>
    <row r="584" spans="1:6" hidden="1">
      <c r="A584" s="264">
        <f>'II) POSTAJA RT'!A1173</f>
        <v>5</v>
      </c>
      <c r="C584" s="316" t="str">
        <f>'II) POSTAJA RT'!E1173</f>
        <v>3.3 Demontaža sider drogov</v>
      </c>
      <c r="D584" s="317">
        <f>'II) POSTAJA RT'!I1173</f>
        <v>0</v>
      </c>
      <c r="E584" s="292"/>
      <c r="F584" s="41"/>
    </row>
    <row r="585" spans="1:6" hidden="1">
      <c r="A585" s="264">
        <f>'II) POSTAJA RT'!A1176</f>
        <v>5</v>
      </c>
      <c r="C585" s="316" t="str">
        <f>'II) POSTAJA RT'!E1176</f>
        <v>3.4 Demontaža vodov</v>
      </c>
      <c r="D585" s="317">
        <f>'II) POSTAJA RT'!I1176</f>
        <v>0</v>
      </c>
      <c r="E585" s="292"/>
      <c r="F585" s="41"/>
    </row>
    <row r="586" spans="1:6" hidden="1">
      <c r="A586" s="264">
        <f>'II) POSTAJA RT'!A1190</f>
        <v>5</v>
      </c>
      <c r="C586" s="316" t="str">
        <f>'II) POSTAJA RT'!E1190</f>
        <v>3.5 Demontaža opreme povratnega voda</v>
      </c>
      <c r="D586" s="317">
        <f>'II) POSTAJA RT'!I1190</f>
        <v>0</v>
      </c>
      <c r="E586" s="292"/>
      <c r="F586" s="41"/>
    </row>
    <row r="587" spans="1:6" hidden="1">
      <c r="A587" s="264">
        <f>'II) POSTAJA RT'!A1194</f>
        <v>5</v>
      </c>
      <c r="C587" s="316" t="str">
        <f>'II) POSTAJA RT'!E1194</f>
        <v>3.6 Demontaža zaščitne in opozorilne opreme</v>
      </c>
      <c r="D587" s="317">
        <f>'II) POSTAJA RT'!I1194</f>
        <v>0</v>
      </c>
      <c r="E587" s="292"/>
      <c r="F587" s="41"/>
    </row>
    <row r="588" spans="1:6">
      <c r="A588" s="365">
        <f>'II) POSTAJA RT'!A1201</f>
        <v>3</v>
      </c>
      <c r="C588" s="366" t="str">
        <f>'II) POSTAJA RT'!E1201</f>
        <v>4 OZNAKE DROGOV IN PLESKARSKA DELA</v>
      </c>
      <c r="D588" s="367">
        <f>'II) POSTAJA RT'!I1201</f>
        <v>0</v>
      </c>
      <c r="E588" s="292"/>
      <c r="F588" s="41"/>
    </row>
    <row r="589" spans="1:6">
      <c r="A589" s="365">
        <f>'II) POSTAJA RT'!A1209</f>
        <v>3</v>
      </c>
      <c r="C589" s="366" t="str">
        <f>'II) POSTAJA RT'!E1209</f>
        <v>5 DODATNI OKVIRNI STROŠKI ZARADI FAZNOSTI IZVEDBE</v>
      </c>
      <c r="D589" s="367">
        <f>'II) POSTAJA RT'!I1209</f>
        <v>0</v>
      </c>
      <c r="E589" s="292"/>
      <c r="F589" s="41"/>
    </row>
    <row r="590" spans="1:6" hidden="1">
      <c r="A590" s="264">
        <f>'II) POSTAJA RT'!A1211</f>
        <v>5</v>
      </c>
      <c r="C590" s="316" t="str">
        <f>'II) POSTAJA RT'!E1211</f>
        <v>I. FAZA</v>
      </c>
      <c r="D590" s="317">
        <f>'II) POSTAJA RT'!I1211</f>
        <v>0</v>
      </c>
      <c r="E590" s="292"/>
      <c r="F590" s="41"/>
    </row>
    <row r="591" spans="1:6" hidden="1">
      <c r="A591" s="264">
        <f>'II) POSTAJA RT'!A1222</f>
        <v>5</v>
      </c>
      <c r="C591" s="316" t="str">
        <f>'II) POSTAJA RT'!E1222</f>
        <v>II.FAZA</v>
      </c>
      <c r="D591" s="317">
        <f>'II) POSTAJA RT'!I1222</f>
        <v>0</v>
      </c>
      <c r="E591" s="292"/>
      <c r="F591" s="41"/>
    </row>
    <row r="592" spans="1:6" hidden="1">
      <c r="A592" s="264">
        <f>'II) POSTAJA RT'!A1231</f>
        <v>5</v>
      </c>
      <c r="C592" s="316" t="str">
        <f>'II) POSTAJA RT'!E1231</f>
        <v>III.FAZA</v>
      </c>
      <c r="D592" s="317">
        <f>'II) POSTAJA RT'!I1231</f>
        <v>0</v>
      </c>
      <c r="E592" s="292"/>
      <c r="F592" s="41"/>
    </row>
    <row r="593" spans="1:6" hidden="1">
      <c r="A593" s="264">
        <f>'II) POSTAJA RT'!A1237</f>
        <v>5</v>
      </c>
      <c r="C593" s="316" t="str">
        <f>'II) POSTAJA RT'!E1237</f>
        <v>IV.FAZA</v>
      </c>
      <c r="D593" s="317">
        <f>'II) POSTAJA RT'!I1237</f>
        <v>0</v>
      </c>
      <c r="E593" s="292"/>
      <c r="F593" s="41"/>
    </row>
    <row r="594" spans="1:6" ht="25.5">
      <c r="A594" s="260">
        <f>'II) POSTAJA RT'!A1242</f>
        <v>2</v>
      </c>
      <c r="C594" s="271" t="str">
        <f>'II) POSTAJA RT'!E1242</f>
        <v>C.2.) ELEKTRIČNE INŠTALACIJE ZA ZUNANJO RAZSVETLJAVO IN PODHOD</v>
      </c>
      <c r="D594" s="272">
        <f>'II) POSTAJA RT'!I1242</f>
        <v>0</v>
      </c>
      <c r="E594" s="292"/>
      <c r="F594" s="41"/>
    </row>
    <row r="595" spans="1:6">
      <c r="A595" s="365">
        <f>'II) POSTAJA RT'!A1243</f>
        <v>3</v>
      </c>
      <c r="C595" s="366" t="str">
        <f>'II) POSTAJA RT'!E1243</f>
        <v>1 GRADBENA DELA</v>
      </c>
      <c r="D595" s="367">
        <f>'II) POSTAJA RT'!I1243</f>
        <v>0</v>
      </c>
      <c r="E595" s="292"/>
      <c r="F595" s="41"/>
    </row>
    <row r="596" spans="1:6">
      <c r="A596" s="365">
        <f>'II) POSTAJA RT'!A1277</f>
        <v>3</v>
      </c>
      <c r="C596" s="366" t="str">
        <f>'II) POSTAJA RT'!E1277</f>
        <v xml:space="preserve">2 SVETILKE </v>
      </c>
      <c r="D596" s="367">
        <f>'II) POSTAJA RT'!I1277</f>
        <v>0</v>
      </c>
      <c r="E596" s="292"/>
      <c r="F596" s="41"/>
    </row>
    <row r="597" spans="1:6">
      <c r="A597" s="365">
        <f>'II) POSTAJA RT'!A1281</f>
        <v>3</v>
      </c>
      <c r="C597" s="366" t="str">
        <f>'II) POSTAJA RT'!E1281</f>
        <v>3 ELEKTROMONTAŽNA DELA</v>
      </c>
      <c r="D597" s="367">
        <f>'II) POSTAJA RT'!I1281</f>
        <v>0</v>
      </c>
      <c r="E597" s="292"/>
      <c r="F597" s="41"/>
    </row>
    <row r="598" spans="1:6">
      <c r="A598" s="365">
        <f>'II) POSTAJA RT'!A1366</f>
        <v>3</v>
      </c>
      <c r="C598" s="366" t="str">
        <f>'II) POSTAJA RT'!E1366</f>
        <v>4 SVETILKE ZA PODHOD IN NADSTREŠEK</v>
      </c>
      <c r="D598" s="367">
        <f>'II) POSTAJA RT'!I1366</f>
        <v>0</v>
      </c>
      <c r="E598" s="292"/>
      <c r="F598" s="41"/>
    </row>
    <row r="599" spans="1:6" ht="25.5">
      <c r="A599" s="365">
        <f>'II) POSTAJA RT'!A1374</f>
        <v>3</v>
      </c>
      <c r="C599" s="366" t="str">
        <f>'II) POSTAJA RT'!E1374</f>
        <v>5 ELEKTRIČNE INSTALACIJE ZA PODHOD IN NADSTREŠEKA NAD STOPNIŠČI</v>
      </c>
      <c r="D599" s="367">
        <f>'II) POSTAJA RT'!I1374</f>
        <v>0</v>
      </c>
      <c r="E599" s="292"/>
      <c r="F599" s="41"/>
    </row>
    <row r="600" spans="1:6" ht="25.5">
      <c r="A600" s="365">
        <f>'II) POSTAJA RT'!A1430</f>
        <v>3</v>
      </c>
      <c r="C600" s="366" t="str">
        <f>'II) POSTAJA RT'!E1430</f>
        <v>6 ZAŠČITA PRED DELOVANJEM STRELE ZA POSTAJNO POSLOPJE (STRELOVOD)</v>
      </c>
      <c r="D600" s="367">
        <f>'II) POSTAJA RT'!I1430</f>
        <v>0</v>
      </c>
      <c r="E600" s="292"/>
      <c r="F600" s="41"/>
    </row>
    <row r="601" spans="1:6">
      <c r="A601" s="365">
        <f>'II) POSTAJA RT'!A1450</f>
        <v>3</v>
      </c>
      <c r="C601" s="366" t="str">
        <f>'II) POSTAJA RT'!E1450</f>
        <v>7 NAPRAVA ZA KRATKOSTIČENJE</v>
      </c>
      <c r="D601" s="367">
        <f>'II) POSTAJA RT'!I1450</f>
        <v>0</v>
      </c>
      <c r="E601" s="292"/>
      <c r="F601" s="41"/>
    </row>
    <row r="602" spans="1:6">
      <c r="A602" s="260">
        <f>'II) POSTAJA RT'!A1479</f>
        <v>2</v>
      </c>
      <c r="C602" s="271" t="str">
        <f>'II) POSTAJA RT'!E1479</f>
        <v>C.3.) ELEKTRIČNO GRETJE KRETNIC</v>
      </c>
      <c r="D602" s="272">
        <f>'II) POSTAJA RT'!I1479</f>
        <v>0</v>
      </c>
      <c r="E602" s="292"/>
      <c r="F602" s="41"/>
    </row>
    <row r="603" spans="1:6">
      <c r="A603" s="365">
        <f>'II) POSTAJA RT'!A1480</f>
        <v>3</v>
      </c>
      <c r="C603" s="366" t="str">
        <f>'II) POSTAJA RT'!E1480</f>
        <v>A. KABELSKA DELA</v>
      </c>
      <c r="D603" s="367">
        <f>'II) POSTAJA RT'!I1480</f>
        <v>0</v>
      </c>
      <c r="E603" s="292"/>
      <c r="F603" s="41"/>
    </row>
    <row r="604" spans="1:6" hidden="1">
      <c r="A604" s="264">
        <f>'II) POSTAJA RT'!A1481</f>
        <v>5</v>
      </c>
      <c r="C604" s="316" t="str">
        <f>'II) POSTAJA RT'!E1481</f>
        <v>1 Kabli</v>
      </c>
      <c r="D604" s="317">
        <f>'II) POSTAJA RT'!I1481</f>
        <v>0</v>
      </c>
      <c r="E604" s="292"/>
      <c r="F604" s="41"/>
    </row>
    <row r="605" spans="1:6" hidden="1">
      <c r="A605" s="264">
        <f>'II) POSTAJA RT'!A1493</f>
        <v>5</v>
      </c>
      <c r="C605" s="316" t="str">
        <f>'II) POSTAJA RT'!E1493</f>
        <v>2 Kabelska oprema</v>
      </c>
      <c r="D605" s="317">
        <f>'II) POSTAJA RT'!I1493</f>
        <v>0</v>
      </c>
      <c r="E605" s="292"/>
      <c r="F605" s="41"/>
    </row>
    <row r="606" spans="1:6">
      <c r="A606" s="365">
        <f>'II) POSTAJA RT'!A1502</f>
        <v>3</v>
      </c>
      <c r="C606" s="366" t="str">
        <f>'II) POSTAJA RT'!E1502</f>
        <v>B. ELEKTRIČNO GRETJE KRETNIC</v>
      </c>
      <c r="D606" s="367">
        <f>'II) POSTAJA RT'!I1502</f>
        <v>0</v>
      </c>
      <c r="E606" s="292"/>
      <c r="F606" s="41"/>
    </row>
    <row r="607" spans="1:6" hidden="1">
      <c r="A607" s="264">
        <f>'II) POSTAJA RT'!A1503</f>
        <v>5</v>
      </c>
      <c r="C607" s="316" t="str">
        <f>'II) POSTAJA RT'!E1503</f>
        <v>1 Notranje naprave</v>
      </c>
      <c r="D607" s="317">
        <f>'II) POSTAJA RT'!I1503</f>
        <v>0</v>
      </c>
      <c r="E607" s="292"/>
      <c r="F607" s="41"/>
    </row>
    <row r="608" spans="1:6" hidden="1">
      <c r="A608" s="264">
        <f>'II) POSTAJA RT'!A1528</f>
        <v>5</v>
      </c>
      <c r="C608" s="316" t="str">
        <f>'II) POSTAJA RT'!E1528</f>
        <v>2 Zunanje naprave</v>
      </c>
      <c r="D608" s="317">
        <f>'II) POSTAJA RT'!I1528</f>
        <v>0</v>
      </c>
      <c r="E608" s="292"/>
      <c r="F608" s="41"/>
    </row>
    <row r="609" spans="1:6">
      <c r="A609" s="365">
        <f>'II) POSTAJA RT'!A1656</f>
        <v>3</v>
      </c>
      <c r="C609" s="366" t="str">
        <f>'II) POSTAJA RT'!E1656</f>
        <v>C. OSTALI STROŠKI</v>
      </c>
      <c r="D609" s="367">
        <f>'II) POSTAJA RT'!I1656</f>
        <v>0</v>
      </c>
      <c r="E609" s="292"/>
      <c r="F609" s="41"/>
    </row>
    <row r="610" spans="1:6">
      <c r="A610" s="260">
        <f>'II) POSTAJA RT'!A1658</f>
        <v>2</v>
      </c>
      <c r="C610" s="271" t="str">
        <f>'II) POSTAJA RT'!E1658</f>
        <v>C.4.) ELEKTRIČNE INŠTALACIJE V POSTAJNEM POSLOPJU</v>
      </c>
      <c r="D610" s="272">
        <f>'II) POSTAJA RT'!I1658</f>
        <v>0</v>
      </c>
      <c r="E610" s="292"/>
      <c r="F610" s="41"/>
    </row>
    <row r="611" spans="1:6">
      <c r="A611" s="365">
        <f>'II) POSTAJA RT'!A1659</f>
        <v>3</v>
      </c>
      <c r="C611" s="366" t="str">
        <f>'II) POSTAJA RT'!E1659</f>
        <v>1 SVETILKE ZA POSTAJNO POSLOPJE</v>
      </c>
      <c r="D611" s="367">
        <f>'II) POSTAJA RT'!I1659</f>
        <v>0</v>
      </c>
      <c r="E611" s="292"/>
      <c r="F611" s="41"/>
    </row>
    <row r="612" spans="1:6">
      <c r="A612" s="365">
        <f>'II) POSTAJA RT'!A1689</f>
        <v>3</v>
      </c>
      <c r="C612" s="366" t="str">
        <f>'II) POSTAJA RT'!E1689</f>
        <v>2 ELEKTRO INSTALACIJSKA DELA</v>
      </c>
      <c r="D612" s="367">
        <f>'II) POSTAJA RT'!I1689</f>
        <v>0</v>
      </c>
      <c r="E612" s="292"/>
      <c r="F612" s="41"/>
    </row>
    <row r="613" spans="1:6">
      <c r="A613" s="260">
        <f>'II) POSTAJA RT'!A1780</f>
        <v>2</v>
      </c>
      <c r="C613" s="271" t="str">
        <f>'II) POSTAJA RT'!E1780</f>
        <v>C.5.) ELEKTRIČNE INŠTALACIJE POŽARNEGA JAVLJANJA</v>
      </c>
      <c r="D613" s="272">
        <f>'II) POSTAJA RT'!I1780</f>
        <v>0</v>
      </c>
      <c r="E613" s="292"/>
      <c r="F613" s="41"/>
    </row>
    <row r="614" spans="1:6">
      <c r="A614" s="365">
        <f>'II) POSTAJA RT'!A1781</f>
        <v>3</v>
      </c>
      <c r="C614" s="366" t="str">
        <f>'II) POSTAJA RT'!E1781</f>
        <v>1 OPREMA JAVLJANJA POŽARA</v>
      </c>
      <c r="D614" s="367">
        <f>'II) POSTAJA RT'!I1781</f>
        <v>0</v>
      </c>
      <c r="E614" s="292"/>
      <c r="F614" s="41"/>
    </row>
    <row r="615" spans="1:6">
      <c r="A615" s="365">
        <f>'II) POSTAJA RT'!A1800</f>
        <v>3</v>
      </c>
      <c r="C615" s="366" t="str">
        <f>'II) POSTAJA RT'!E1800</f>
        <v>2 OPREMA GAŠENJA POŽARA - ELEKTRO DEL</v>
      </c>
      <c r="D615" s="367">
        <f>'II) POSTAJA RT'!I1800</f>
        <v>0</v>
      </c>
      <c r="E615" s="292"/>
      <c r="F615" s="41"/>
    </row>
    <row r="616" spans="1:6">
      <c r="A616" s="365">
        <f>'II) POSTAJA RT'!A1813</f>
        <v>3</v>
      </c>
      <c r="C616" s="366" t="str">
        <f>'II) POSTAJA RT'!E1813</f>
        <v>3 OPREMA GAŠENJA POŽARA - STROJNI DEL</v>
      </c>
      <c r="D616" s="367">
        <f>'II) POSTAJA RT'!I1813</f>
        <v>0</v>
      </c>
      <c r="E616" s="292"/>
      <c r="F616" s="41"/>
    </row>
    <row r="617" spans="1:6">
      <c r="A617" s="365">
        <f>'II) POSTAJA RT'!A1829</f>
        <v>3</v>
      </c>
      <c r="C617" s="366" t="str">
        <f>'II) POSTAJA RT'!E1829</f>
        <v>4 INŠTALACIJE</v>
      </c>
      <c r="D617" s="367">
        <f>'II) POSTAJA RT'!I1829</f>
        <v>0</v>
      </c>
      <c r="E617" s="292"/>
      <c r="F617" s="41"/>
    </row>
    <row r="618" spans="1:6">
      <c r="A618" s="365">
        <f>'II) POSTAJA RT'!A1838</f>
        <v>3</v>
      </c>
      <c r="C618" s="366" t="str">
        <f>'II) POSTAJA RT'!E1838</f>
        <v>5 STORITVE</v>
      </c>
      <c r="D618" s="367">
        <f>'II) POSTAJA RT'!I1838</f>
        <v>0</v>
      </c>
      <c r="E618" s="292"/>
      <c r="F618" s="41"/>
    </row>
    <row r="619" spans="1:6">
      <c r="A619" s="260">
        <f>'II) POSTAJA RT'!A1847</f>
        <v>2</v>
      </c>
      <c r="C619" s="271" t="str">
        <f>'II) POSTAJA RT'!E1847</f>
        <v>C.6.) ELEKTRIČNE INŠTALACIJE ZA TEHNIČNO VAROVANJE</v>
      </c>
      <c r="D619" s="272">
        <f>'II) POSTAJA RT'!I1847</f>
        <v>0</v>
      </c>
      <c r="E619" s="292"/>
      <c r="F619" s="41"/>
    </row>
    <row r="620" spans="1:6">
      <c r="A620" s="365">
        <f>'II) POSTAJA RT'!A1848</f>
        <v>3</v>
      </c>
      <c r="C620" s="366" t="str">
        <f>'II) POSTAJA RT'!E1848</f>
        <v>1 OPREMA PROTIVLOMNEGA SISTEMA</v>
      </c>
      <c r="D620" s="367">
        <f>'II) POSTAJA RT'!I1848</f>
        <v>0</v>
      </c>
      <c r="E620" s="292"/>
      <c r="F620" s="41"/>
    </row>
    <row r="621" spans="1:6">
      <c r="A621" s="365">
        <f>'II) POSTAJA RT'!A1859</f>
        <v>3</v>
      </c>
      <c r="C621" s="366" t="str">
        <f>'II) POSTAJA RT'!E1859</f>
        <v>2 INŠTALACIJE</v>
      </c>
      <c r="D621" s="367">
        <f>'II) POSTAJA RT'!I1859</f>
        <v>0</v>
      </c>
      <c r="E621" s="292"/>
      <c r="F621" s="41"/>
    </row>
    <row r="622" spans="1:6">
      <c r="A622" s="365">
        <f>'II) POSTAJA RT'!A1865</f>
        <v>3</v>
      </c>
      <c r="C622" s="366" t="str">
        <f>'II) POSTAJA RT'!E1865</f>
        <v>3 STORITVE</v>
      </c>
      <c r="D622" s="367">
        <f>'II) POSTAJA RT'!I1865</f>
        <v>0</v>
      </c>
      <c r="E622" s="292"/>
      <c r="F622" s="41"/>
    </row>
    <row r="623" spans="1:6">
      <c r="A623" s="260">
        <f>'II) POSTAJA RT'!A1869</f>
        <v>2</v>
      </c>
      <c r="C623" s="271" t="str">
        <f>'II) POSTAJA RT'!E1869</f>
        <v>C.7.) KRMILJENJE STIKAL</v>
      </c>
      <c r="D623" s="272">
        <f>'II) POSTAJA RT'!I1869</f>
        <v>0</v>
      </c>
      <c r="E623" s="292"/>
      <c r="F623" s="41"/>
    </row>
    <row r="624" spans="1:6">
      <c r="A624" s="365">
        <f>'II) POSTAJA RT'!A1870</f>
        <v>3</v>
      </c>
      <c r="C624" s="366" t="str">
        <f>'II) POSTAJA RT'!E1870</f>
        <v>1 Predelave obstoječe krmilne omare =W+EKO</v>
      </c>
      <c r="D624" s="367">
        <f>'II) POSTAJA RT'!I1870</f>
        <v>0</v>
      </c>
      <c r="E624" s="292"/>
      <c r="F624" s="41"/>
    </row>
    <row r="625" spans="1:6">
      <c r="A625" s="365">
        <f>'II) POSTAJA RT'!A1875</f>
        <v>3</v>
      </c>
      <c r="C625" s="366" t="str">
        <f>'II) POSTAJA RT'!E1875</f>
        <v>2 Kabelske povezave</v>
      </c>
      <c r="D625" s="367">
        <f>'II) POSTAJA RT'!I1875</f>
        <v>0</v>
      </c>
      <c r="E625" s="292"/>
      <c r="F625" s="41"/>
    </row>
    <row r="626" spans="1:6">
      <c r="A626" s="260">
        <f>'II) POSTAJA RT'!A1895</f>
        <v>2</v>
      </c>
      <c r="C626" s="271" t="str">
        <f>'II) POSTAJA RT'!E1895</f>
        <v>C.8.) TP ŽP RIMSKE TOPLICE IN ELEKTRIČNI VODI</v>
      </c>
      <c r="D626" s="326">
        <f>'II) POSTAJA RT'!I1895</f>
        <v>0</v>
      </c>
      <c r="E626" s="292"/>
      <c r="F626" s="41"/>
    </row>
    <row r="627" spans="1:6">
      <c r="A627" s="260">
        <f>'II) POSTAJA RT'!A1897</f>
        <v>3</v>
      </c>
      <c r="C627" s="366" t="str">
        <f>'II) POSTAJA RT'!E1897</f>
        <v>I. TP-GRADBENI DEL</v>
      </c>
      <c r="D627" s="370">
        <f>'II) POSTAJA RT'!I1897</f>
        <v>0</v>
      </c>
      <c r="E627" s="292"/>
      <c r="F627" s="41"/>
    </row>
    <row r="628" spans="1:6" hidden="1">
      <c r="A628" s="260">
        <f>'II) POSTAJA RT'!A1898</f>
        <v>5</v>
      </c>
      <c r="C628" s="316" t="str">
        <f>'II) POSTAJA RT'!E1898</f>
        <v>1.1. Dobava opreme in materiala (brez montaže)</v>
      </c>
      <c r="D628" s="327">
        <f>'II) POSTAJA RT'!I1898</f>
        <v>0</v>
      </c>
      <c r="E628" s="292"/>
      <c r="F628" s="41"/>
    </row>
    <row r="629" spans="1:6" hidden="1">
      <c r="A629" s="260">
        <f>'II) POSTAJA RT'!A1903</f>
        <v>5</v>
      </c>
      <c r="C629" s="316" t="str">
        <f>'II) POSTAJA RT'!E1903</f>
        <v>1.2. Gradbenomontažna dela</v>
      </c>
      <c r="D629" s="327">
        <f>'II) POSTAJA RT'!I1903</f>
        <v>0</v>
      </c>
      <c r="E629" s="292"/>
      <c r="F629" s="41"/>
    </row>
    <row r="630" spans="1:6" hidden="1">
      <c r="A630" s="260">
        <f>'II) POSTAJA RT'!A1910</f>
        <v>5</v>
      </c>
      <c r="C630" s="316" t="str">
        <f>'II) POSTAJA RT'!E1910</f>
        <v>1.3. Elektromontažna dela</v>
      </c>
      <c r="D630" s="327">
        <f>'II) POSTAJA RT'!I1910</f>
        <v>0</v>
      </c>
      <c r="E630" s="292"/>
      <c r="F630" s="41"/>
    </row>
    <row r="631" spans="1:6">
      <c r="A631" s="260">
        <f>'II) POSTAJA RT'!A1912</f>
        <v>3</v>
      </c>
      <c r="C631" s="366" t="str">
        <f>'II) POSTAJA RT'!E1912</f>
        <v>II. TP-TRANSFORMATOR</v>
      </c>
      <c r="D631" s="370">
        <f>'II) POSTAJA RT'!I1912</f>
        <v>0</v>
      </c>
      <c r="E631" s="292"/>
      <c r="F631" s="41"/>
    </row>
    <row r="632" spans="1:6" hidden="1">
      <c r="A632" s="260">
        <f>'II) POSTAJA RT'!A1913</f>
        <v>5</v>
      </c>
      <c r="C632" s="316" t="str">
        <f>'II) POSTAJA RT'!E1913</f>
        <v>2.1. Dobava opreme materiala (brez montaže)</v>
      </c>
      <c r="D632" s="327">
        <f>'II) POSTAJA RT'!I1913</f>
        <v>0</v>
      </c>
      <c r="E632" s="292"/>
      <c r="F632" s="41"/>
    </row>
    <row r="633" spans="1:6" hidden="1">
      <c r="A633" s="260">
        <f>'II) POSTAJA RT'!A1917</f>
        <v>5</v>
      </c>
      <c r="C633" s="316" t="str">
        <f>'II) POSTAJA RT'!E1917</f>
        <v>2.2. Elektromontažna dela</v>
      </c>
      <c r="D633" s="327">
        <f>'II) POSTAJA RT'!I1917</f>
        <v>0</v>
      </c>
      <c r="E633" s="292"/>
      <c r="F633" s="41"/>
    </row>
    <row r="634" spans="1:6">
      <c r="A634" s="260">
        <f>'II) POSTAJA RT'!A1919</f>
        <v>3</v>
      </c>
      <c r="C634" s="366" t="str">
        <f>'II) POSTAJA RT'!E1919</f>
        <v>III. OPREMA TRANSFORMATORSKE POSTAJE</v>
      </c>
      <c r="D634" s="370">
        <f>'II) POSTAJA RT'!I1919</f>
        <v>0</v>
      </c>
      <c r="E634" s="292"/>
      <c r="F634" s="41"/>
    </row>
    <row r="635" spans="1:6" hidden="1">
      <c r="A635" s="260">
        <f>'II) POSTAJA RT'!A1920</f>
        <v>5</v>
      </c>
      <c r="C635" s="316" t="str">
        <f>'II) POSTAJA RT'!E1920</f>
        <v>3.1. Dobava opreme in  materiala (brez montaže)</v>
      </c>
      <c r="D635" s="327">
        <f>'II) POSTAJA RT'!I1920</f>
        <v>0</v>
      </c>
      <c r="E635" s="292"/>
      <c r="F635" s="41"/>
    </row>
    <row r="636" spans="1:6" hidden="1">
      <c r="A636" s="260">
        <f>'II) POSTAJA RT'!A1974</f>
        <v>5</v>
      </c>
      <c r="C636" s="316" t="str">
        <f>'II) POSTAJA RT'!E1974</f>
        <v>3.2. Elektromontažna dela</v>
      </c>
      <c r="D636" s="327">
        <f>'II) POSTAJA RT'!I1974</f>
        <v>0</v>
      </c>
      <c r="E636" s="292"/>
      <c r="F636" s="41"/>
    </row>
    <row r="637" spans="1:6">
      <c r="A637" s="260">
        <f>'II) POSTAJA RT'!A1984</f>
        <v>3</v>
      </c>
      <c r="C637" s="366" t="str">
        <f>'II) POSTAJA RT'!E1984</f>
        <v>IV. KB 20kV TP ŽP Rimske Toplice</v>
      </c>
      <c r="D637" s="370">
        <f>'II) POSTAJA RT'!I1984</f>
        <v>0</v>
      </c>
      <c r="E637" s="292"/>
      <c r="F637" s="41"/>
    </row>
    <row r="638" spans="1:6" hidden="1">
      <c r="A638" s="260">
        <f>'II) POSTAJA RT'!A1985</f>
        <v>5</v>
      </c>
      <c r="C638" s="316" t="str">
        <f>'II) POSTAJA RT'!E1985</f>
        <v>4.1. Dobava opreme in materiala (brez montaže)</v>
      </c>
      <c r="D638" s="327">
        <f>'II) POSTAJA RT'!I1985</f>
        <v>0</v>
      </c>
      <c r="E638" s="292"/>
      <c r="F638" s="41"/>
    </row>
    <row r="639" spans="1:6" hidden="1">
      <c r="A639" s="260">
        <f>'II) POSTAJA RT'!A2025</f>
        <v>5</v>
      </c>
      <c r="C639" s="316" t="str">
        <f>'II) POSTAJA RT'!E2025</f>
        <v>4.2. Elektromontažna dela</v>
      </c>
      <c r="D639" s="327">
        <f>'II) POSTAJA RT'!I2025</f>
        <v>0</v>
      </c>
      <c r="E639" s="292"/>
      <c r="F639" s="41"/>
    </row>
    <row r="640" spans="1:6" hidden="1">
      <c r="A640" s="260">
        <f>'II) POSTAJA RT'!A2053</f>
        <v>5</v>
      </c>
      <c r="C640" s="316" t="str">
        <f>'II) POSTAJA RT'!E2053</f>
        <v>4.3. Gradbenomontažna dela</v>
      </c>
      <c r="D640" s="327">
        <f>'II) POSTAJA RT'!I2053</f>
        <v>0</v>
      </c>
      <c r="E640" s="292"/>
      <c r="F640" s="41"/>
    </row>
    <row r="641" spans="1:6">
      <c r="A641" s="260">
        <f>'II) POSTAJA RT'!A2067</f>
        <v>3</v>
      </c>
      <c r="C641" s="366" t="str">
        <f>'II) POSTAJA RT'!E2067</f>
        <v>V. Nizkonapetostni izvodi</v>
      </c>
      <c r="D641" s="370">
        <f>'II) POSTAJA RT'!I2067</f>
        <v>0</v>
      </c>
      <c r="E641" s="292"/>
      <c r="F641" s="41"/>
    </row>
    <row r="642" spans="1:6" hidden="1">
      <c r="A642" s="260">
        <f>'II) POSTAJA RT'!A2068</f>
        <v>5</v>
      </c>
      <c r="C642" s="316" t="str">
        <f>'II) POSTAJA RT'!E2068</f>
        <v>5.1. Dobava opreme in materiala</v>
      </c>
      <c r="D642" s="327">
        <f>'II) POSTAJA RT'!I2068</f>
        <v>0</v>
      </c>
      <c r="E642" s="292"/>
      <c r="F642" s="41"/>
    </row>
    <row r="643" spans="1:6" hidden="1">
      <c r="A643" s="260">
        <f>'II) POSTAJA RT'!A2078</f>
        <v>5</v>
      </c>
      <c r="C643" s="316" t="str">
        <f>'II) POSTAJA RT'!E2078</f>
        <v>5.2. Gradbenomontažna dela</v>
      </c>
      <c r="D643" s="327">
        <f>'II) POSTAJA RT'!I2078</f>
        <v>0</v>
      </c>
      <c r="E643" s="292"/>
      <c r="F643" s="41"/>
    </row>
    <row r="644" spans="1:6" hidden="1">
      <c r="A644" s="260">
        <f>'II) POSTAJA RT'!A2080</f>
        <v>5</v>
      </c>
      <c r="C644" s="316" t="str">
        <f>'II) POSTAJA RT'!E2080</f>
        <v>5.3. Elektromontažna dela</v>
      </c>
      <c r="D644" s="327">
        <f>'II) POSTAJA RT'!I2080</f>
        <v>0</v>
      </c>
      <c r="E644" s="292"/>
      <c r="F644" s="41"/>
    </row>
    <row r="645" spans="1:6">
      <c r="A645" s="260">
        <f>'II) POSTAJA RT'!A2088</f>
        <v>3</v>
      </c>
      <c r="C645" s="366" t="str">
        <f>'II) POSTAJA RT'!E2088</f>
        <v>VI. STROŠKI NADZORA, KOORDINACIJ</v>
      </c>
      <c r="D645" s="370">
        <f>'II) POSTAJA RT'!I2088</f>
        <v>0</v>
      </c>
      <c r="E645" s="292"/>
      <c r="F645" s="41"/>
    </row>
    <row r="646" spans="1:6" hidden="1">
      <c r="A646" s="260">
        <f>'II) POSTAJA RT'!A2089</f>
        <v>5</v>
      </c>
      <c r="C646" s="316" t="str">
        <f>'II) POSTAJA RT'!E2089</f>
        <v>7.1. Stroški nadzora, koordinacij</v>
      </c>
      <c r="D646" s="327">
        <f>'II) POSTAJA RT'!I2089</f>
        <v>0</v>
      </c>
      <c r="E646" s="292"/>
      <c r="F646" s="41"/>
    </row>
    <row r="647" spans="1:6">
      <c r="A647" s="365"/>
      <c r="C647" s="368"/>
      <c r="D647" s="369"/>
      <c r="E647" s="292"/>
      <c r="F647" s="41"/>
    </row>
    <row r="648" spans="1:6">
      <c r="A648" s="260">
        <f>'II) POSTAJA RT'!A2092</f>
        <v>1</v>
      </c>
      <c r="B648" s="339" t="s">
        <v>37</v>
      </c>
      <c r="C648" s="269" t="str">
        <f>'II) POSTAJA RT'!E2092</f>
        <v>D.) TELEKOMUNIKACIJE</v>
      </c>
      <c r="D648" s="270">
        <f>'II) POSTAJA RT'!I2092</f>
        <v>0</v>
      </c>
      <c r="E648" s="292"/>
      <c r="F648" s="41"/>
    </row>
    <row r="649" spans="1:6">
      <c r="A649" s="260">
        <f>'II) POSTAJA RT'!A2093</f>
        <v>2</v>
      </c>
      <c r="C649" s="271" t="str">
        <f>'II) POSTAJA RT'!E2093</f>
        <v>D.1.) SV NAPRAVE</v>
      </c>
      <c r="D649" s="272">
        <f>'II) POSTAJA RT'!I2093</f>
        <v>0</v>
      </c>
      <c r="E649" s="292"/>
      <c r="F649" s="41"/>
    </row>
    <row r="650" spans="1:6">
      <c r="A650" s="260">
        <f>'II) POSTAJA RT'!A2094</f>
        <v>3</v>
      </c>
      <c r="C650" s="366" t="str">
        <f>'II) POSTAJA RT'!E2094</f>
        <v>A. POSTAJNE SV NAPRAVE</v>
      </c>
      <c r="D650" s="367">
        <f>'II) POSTAJA RT'!I2094</f>
        <v>0</v>
      </c>
      <c r="E650" s="292"/>
      <c r="F650" s="41"/>
    </row>
    <row r="651" spans="1:6">
      <c r="A651" s="260">
        <f>'II) POSTAJA RT'!A2101</f>
        <v>3</v>
      </c>
      <c r="C651" s="366" t="str">
        <f>'II) POSTAJA RT'!E2101</f>
        <v>B. NAPAJALNE NAPRAVE</v>
      </c>
      <c r="D651" s="367">
        <f>'II) POSTAJA RT'!I2101</f>
        <v>0</v>
      </c>
      <c r="E651" s="292"/>
      <c r="F651" s="41"/>
    </row>
    <row r="652" spans="1:6">
      <c r="A652" s="260">
        <f>'II) POSTAJA RT'!A2107</f>
        <v>3</v>
      </c>
      <c r="C652" s="366" t="str">
        <f>'II) POSTAJA RT'!E2107</f>
        <v>C. ZUNANJE NAPRAVE</v>
      </c>
      <c r="D652" s="367">
        <f>'II) POSTAJA RT'!I2107</f>
        <v>0</v>
      </c>
      <c r="E652" s="292"/>
      <c r="F652" s="41"/>
    </row>
    <row r="653" spans="1:6" hidden="1">
      <c r="A653" s="260">
        <f>'II) POSTAJA RT'!A2108</f>
        <v>5</v>
      </c>
      <c r="C653" s="316" t="str">
        <f>'II) POSTAJA RT'!E2108</f>
        <v>1 SIGNALI</v>
      </c>
      <c r="D653" s="317">
        <f>'II) POSTAJA RT'!I2108</f>
        <v>0</v>
      </c>
      <c r="E653" s="292"/>
      <c r="F653" s="41"/>
    </row>
    <row r="654" spans="1:6" hidden="1">
      <c r="A654" s="260">
        <f>'II) POSTAJA RT'!A2122</f>
        <v>5</v>
      </c>
      <c r="C654" s="316" t="str">
        <f>'II) POSTAJA RT'!E2122</f>
        <v>2 KRETNICE</v>
      </c>
      <c r="D654" s="317">
        <f>'II) POSTAJA RT'!I2122</f>
        <v>0</v>
      </c>
      <c r="E654" s="292"/>
      <c r="F654" s="41"/>
    </row>
    <row r="655" spans="1:6" hidden="1">
      <c r="A655" s="260">
        <f>'II) POSTAJA RT'!A2133</f>
        <v>5</v>
      </c>
      <c r="C655" s="316" t="str">
        <f>'II) POSTAJA RT'!E2133</f>
        <v>3 ELEMENTI ZA KONTROLO TIROV IN KRETNIC OJP</v>
      </c>
      <c r="D655" s="317">
        <f>'II) POSTAJA RT'!I2133</f>
        <v>0</v>
      </c>
      <c r="E655" s="292"/>
      <c r="F655" s="41"/>
    </row>
    <row r="656" spans="1:6" hidden="1">
      <c r="A656" s="260">
        <f>'II) POSTAJA RT'!A2136</f>
        <v>5</v>
      </c>
      <c r="C656" s="316" t="str">
        <f>'II) POSTAJA RT'!E2136</f>
        <v>4 AVTOSTOP NAPRAVE</v>
      </c>
      <c r="D656" s="317">
        <f>'II) POSTAJA RT'!I2136</f>
        <v>0</v>
      </c>
      <c r="E656" s="292"/>
      <c r="F656" s="41"/>
    </row>
    <row r="657" spans="1:6" hidden="1">
      <c r="A657" s="260">
        <f>'II) POSTAJA RT'!A2144</f>
        <v>5</v>
      </c>
      <c r="C657" s="316" t="str">
        <f>'II) POSTAJA RT'!E2144</f>
        <v>5 TK NAPRAVE</v>
      </c>
      <c r="D657" s="317">
        <f>'II) POSTAJA RT'!I2144</f>
        <v>0</v>
      </c>
      <c r="E657" s="292"/>
      <c r="F657" s="41"/>
    </row>
    <row r="658" spans="1:6" hidden="1">
      <c r="A658" s="260">
        <f>'II) POSTAJA RT'!A2152</f>
        <v>5</v>
      </c>
      <c r="C658" s="316" t="str">
        <f>'II) POSTAJA RT'!E2152</f>
        <v>6 KABLI</v>
      </c>
      <c r="D658" s="317">
        <f>'II) POSTAJA RT'!I2152</f>
        <v>0</v>
      </c>
      <c r="E658" s="292"/>
      <c r="F658" s="41"/>
    </row>
    <row r="659" spans="1:6" hidden="1">
      <c r="A659" s="260">
        <f>'II) POSTAJA RT'!A2162</f>
        <v>5</v>
      </c>
      <c r="C659" s="316" t="str">
        <f>'II) POSTAJA RT'!E2162</f>
        <v>7 KABELSKA OPREMA</v>
      </c>
      <c r="D659" s="317">
        <f>'II) POSTAJA RT'!I2162</f>
        <v>0</v>
      </c>
      <c r="E659" s="292"/>
      <c r="F659" s="41"/>
    </row>
    <row r="660" spans="1:6" hidden="1">
      <c r="A660" s="260">
        <f>'II) POSTAJA RT'!A2179</f>
        <v>5</v>
      </c>
      <c r="C660" s="316" t="str">
        <f>'II) POSTAJA RT'!E2179</f>
        <v>8 ZEMELJSKA DELA</v>
      </c>
      <c r="D660" s="317">
        <f>'II) POSTAJA RT'!I2179</f>
        <v>0</v>
      </c>
      <c r="E660" s="292"/>
      <c r="F660" s="41"/>
    </row>
    <row r="661" spans="1:6">
      <c r="A661" s="260">
        <f>'II) POSTAJA RT'!A2198</f>
        <v>3</v>
      </c>
      <c r="C661" s="366" t="str">
        <f>'II) POSTAJA RT'!E2198</f>
        <v>D. VMESNA ZAVAROVANJA</v>
      </c>
      <c r="D661" s="367">
        <f>'II) POSTAJA RT'!I2198</f>
        <v>0</v>
      </c>
      <c r="E661" s="292"/>
      <c r="F661" s="41"/>
    </row>
    <row r="662" spans="1:6" hidden="1">
      <c r="A662" s="260">
        <f>'II) POSTAJA RT'!A2199</f>
        <v>5</v>
      </c>
      <c r="C662" s="316" t="str">
        <f>'II) POSTAJA RT'!E2199</f>
        <v>1 VGRADNJA DIESEL AGREGATA IN NOVE AKU BATERIJE</v>
      </c>
      <c r="D662" s="317">
        <f>'II) POSTAJA RT'!I2199</f>
        <v>0</v>
      </c>
      <c r="E662" s="292"/>
      <c r="F662" s="41"/>
    </row>
    <row r="663" spans="1:6" hidden="1">
      <c r="A663" s="260">
        <f>'II) POSTAJA RT'!A2201</f>
        <v>5</v>
      </c>
      <c r="C663" s="316" t="str">
        <f>'II) POSTAJA RT'!E2201</f>
        <v>2 VGRADNJA IN PREVEZAVA NOVE SV NAPRAVE</v>
      </c>
      <c r="D663" s="317">
        <f>'II) POSTAJA RT'!I2201</f>
        <v>0</v>
      </c>
      <c r="E663" s="292"/>
      <c r="F663" s="41"/>
    </row>
    <row r="664" spans="1:6">
      <c r="A664" s="260">
        <f>'II) POSTAJA RT'!A2213</f>
        <v>2</v>
      </c>
      <c r="C664" s="271" t="str">
        <f>'II) POSTAJA RT'!E2213</f>
        <v>D.2.) TK NAPRAVE</v>
      </c>
      <c r="D664" s="272">
        <f>'II) POSTAJA RT'!I2213</f>
        <v>0</v>
      </c>
      <c r="E664" s="292"/>
      <c r="F664" s="41"/>
    </row>
    <row r="665" spans="1:6">
      <c r="A665" s="260">
        <f>'II) POSTAJA RT'!A2214</f>
        <v>4</v>
      </c>
      <c r="C665" s="366" t="str">
        <f>'II) POSTAJA RT'!E2214</f>
        <v>1 KABLI</v>
      </c>
      <c r="D665" s="367">
        <f>'II) POSTAJA RT'!I2214</f>
        <v>0</v>
      </c>
      <c r="E665" s="292"/>
      <c r="F665" s="41"/>
    </row>
    <row r="666" spans="1:6">
      <c r="A666" s="365">
        <f>'II) POSTAJA RT'!A2236</f>
        <v>4</v>
      </c>
      <c r="C666" s="366" t="str">
        <f>'II) POSTAJA RT'!E2236</f>
        <v>2 GRADBENA DELA</v>
      </c>
      <c r="D666" s="367">
        <f>'II) POSTAJA RT'!I2236</f>
        <v>0</v>
      </c>
      <c r="E666" s="292"/>
      <c r="F666" s="41"/>
    </row>
    <row r="667" spans="1:6">
      <c r="A667" s="365">
        <f>'II) POSTAJA RT'!A2240</f>
        <v>4</v>
      </c>
      <c r="C667" s="366" t="str">
        <f>'II) POSTAJA RT'!E2240</f>
        <v>3 KABELSKO MONTAŽNA DELA</v>
      </c>
      <c r="D667" s="367">
        <f>'II) POSTAJA RT'!I2240</f>
        <v>0</v>
      </c>
      <c r="E667" s="292"/>
      <c r="F667" s="41"/>
    </row>
    <row r="668" spans="1:6" hidden="1">
      <c r="A668" s="264">
        <f>'II) POSTAJA RT'!A2241</f>
        <v>5</v>
      </c>
      <c r="C668" s="316" t="str">
        <f>'II) POSTAJA RT'!E2241</f>
        <v>3.1 VIDEO NADZOR</v>
      </c>
      <c r="D668" s="317">
        <f>'II) POSTAJA RT'!I2241</f>
        <v>0</v>
      </c>
      <c r="E668" s="292"/>
      <c r="F668" s="41"/>
    </row>
    <row r="669" spans="1:6" hidden="1">
      <c r="A669" s="264">
        <f>'II) POSTAJA RT'!A2266</f>
        <v>5</v>
      </c>
      <c r="C669" s="316" t="str">
        <f>'II) POSTAJA RT'!E2266</f>
        <v>3.2 OZVOČENJE</v>
      </c>
      <c r="D669" s="317">
        <f>'II) POSTAJA RT'!I2266</f>
        <v>0</v>
      </c>
      <c r="E669" s="292"/>
      <c r="F669" s="41"/>
    </row>
    <row r="670" spans="1:6" hidden="1">
      <c r="A670" s="264">
        <f>'II) POSTAJA RT'!A2280</f>
        <v>5</v>
      </c>
      <c r="C670" s="316" t="str">
        <f>'II) POSTAJA RT'!E2280</f>
        <v>3.3 URNI SISTEM</v>
      </c>
      <c r="D670" s="317">
        <f>'II) POSTAJA RT'!I2280</f>
        <v>0</v>
      </c>
      <c r="E670" s="292"/>
      <c r="F670" s="41"/>
    </row>
    <row r="671" spans="1:6" hidden="1">
      <c r="A671" s="264">
        <f>'II) POSTAJA RT'!A2291</f>
        <v>5</v>
      </c>
      <c r="C671" s="316" t="str">
        <f>'II) POSTAJA RT'!E2291</f>
        <v>3.4 DVIGALA</v>
      </c>
      <c r="D671" s="317">
        <f>'II) POSTAJA RT'!I2291</f>
        <v>0</v>
      </c>
      <c r="E671" s="292"/>
      <c r="F671" s="41"/>
    </row>
    <row r="672" spans="1:6" hidden="1">
      <c r="A672" s="264">
        <f>'II) POSTAJA RT'!A2296</f>
        <v>5</v>
      </c>
      <c r="C672" s="316" t="str">
        <f>'II) POSTAJA RT'!E2296</f>
        <v>3.5 TELEKOMUNIKACIJSKA OMARA</v>
      </c>
      <c r="D672" s="317">
        <f>'II) POSTAJA RT'!I2296</f>
        <v>0</v>
      </c>
      <c r="E672" s="292"/>
      <c r="F672" s="41"/>
    </row>
    <row r="673" spans="1:6" hidden="1">
      <c r="A673" s="264">
        <f>'II) POSTAJA RT'!A2306</f>
        <v>5</v>
      </c>
      <c r="C673" s="316" t="str">
        <f>'II) POSTAJA RT'!E2306</f>
        <v>3.6 OSTALO</v>
      </c>
      <c r="D673" s="317">
        <f>'II) POSTAJA RT'!I2306</f>
        <v>0</v>
      </c>
      <c r="E673" s="292"/>
      <c r="F673" s="41"/>
    </row>
    <row r="674" spans="1:6">
      <c r="A674" s="260">
        <f>'II) POSTAJA RT'!A2313</f>
        <v>2</v>
      </c>
      <c r="C674" s="271" t="str">
        <f>'II) POSTAJA RT'!E2313</f>
        <v>D.3.) PRESTAVITEV IN ZAŠČITA SVTK NAPRAV</v>
      </c>
      <c r="D674" s="272">
        <f>'II) POSTAJA RT'!I2313</f>
        <v>0</v>
      </c>
      <c r="E674" s="292"/>
      <c r="F674" s="41"/>
    </row>
    <row r="675" spans="1:6">
      <c r="A675" s="264">
        <f>'II) POSTAJA RT'!A2314</f>
        <v>3</v>
      </c>
      <c r="C675" s="308" t="str">
        <f>'II) POSTAJA RT'!E2314</f>
        <v>A. LEVI TIR (od km 508+750 do km 511+050)</v>
      </c>
      <c r="D675" s="309">
        <f>'II) POSTAJA RT'!I2314</f>
        <v>0</v>
      </c>
      <c r="E675" s="292"/>
      <c r="F675" s="41"/>
    </row>
    <row r="676" spans="1:6">
      <c r="A676" s="365">
        <f>'II) POSTAJA RT'!A2315</f>
        <v>4</v>
      </c>
      <c r="C676" s="366" t="str">
        <f>'II) POSTAJA RT'!E2315</f>
        <v>1 KABLI</v>
      </c>
      <c r="D676" s="367">
        <f>'II) POSTAJA RT'!I2315</f>
        <v>0</v>
      </c>
      <c r="E676" s="292"/>
      <c r="F676" s="41"/>
    </row>
    <row r="677" spans="1:6">
      <c r="A677" s="365">
        <f>'II) POSTAJA RT'!A2318</f>
        <v>4</v>
      </c>
      <c r="C677" s="366" t="str">
        <f>'II) POSTAJA RT'!E2318</f>
        <v>2 GRADBENA DELA</v>
      </c>
      <c r="D677" s="367">
        <f>'II) POSTAJA RT'!I2318</f>
        <v>0</v>
      </c>
      <c r="E677" s="292"/>
      <c r="F677" s="41"/>
    </row>
    <row r="678" spans="1:6">
      <c r="A678" s="365">
        <f>'II) POSTAJA RT'!A2403</f>
        <v>4</v>
      </c>
      <c r="C678" s="366" t="str">
        <f>'II) POSTAJA RT'!E2403</f>
        <v>3 KABELSKO MONTAŽNA DELA</v>
      </c>
      <c r="D678" s="367">
        <f>'II) POSTAJA RT'!I2403</f>
        <v>0</v>
      </c>
      <c r="E678" s="292"/>
      <c r="F678" s="41"/>
    </row>
    <row r="679" spans="1:6">
      <c r="A679" s="365">
        <f>'II) POSTAJA RT'!A2447</f>
        <v>4</v>
      </c>
      <c r="C679" s="366" t="str">
        <f>'II) POSTAJA RT'!E2447</f>
        <v>4 OSTALA - SPLOŠNA DELA</v>
      </c>
      <c r="D679" s="367">
        <f>'II) POSTAJA RT'!I2447</f>
        <v>0</v>
      </c>
      <c r="E679" s="292"/>
      <c r="F679" s="41"/>
    </row>
    <row r="680" spans="1:6">
      <c r="A680" s="264">
        <f>'II) POSTAJA RT'!A2451</f>
        <v>3</v>
      </c>
      <c r="C680" s="308" t="str">
        <f>'II) POSTAJA RT'!E2451</f>
        <v>B. DESNI TIR (od km 508+750 do km 511+050)</v>
      </c>
      <c r="D680" s="309">
        <f>'II) POSTAJA RT'!I2451</f>
        <v>0</v>
      </c>
      <c r="E680" s="292"/>
      <c r="F680" s="41"/>
    </row>
    <row r="681" spans="1:6">
      <c r="A681" s="365">
        <f>'II) POSTAJA RT'!A2452</f>
        <v>4</v>
      </c>
      <c r="C681" s="366" t="str">
        <f>'II) POSTAJA RT'!E2452</f>
        <v>1 KABLI</v>
      </c>
      <c r="D681" s="367">
        <f>'II) POSTAJA RT'!I2452</f>
        <v>0</v>
      </c>
      <c r="E681" s="292"/>
      <c r="F681" s="41"/>
    </row>
    <row r="682" spans="1:6">
      <c r="A682" s="365">
        <f>'II) POSTAJA RT'!A2454</f>
        <v>4</v>
      </c>
      <c r="C682" s="366" t="str">
        <f>'II) POSTAJA RT'!E2454</f>
        <v>2 GRADBENA DELA</v>
      </c>
      <c r="D682" s="367">
        <f>'II) POSTAJA RT'!I2454</f>
        <v>0</v>
      </c>
      <c r="E682" s="292"/>
      <c r="F682" s="41"/>
    </row>
    <row r="683" spans="1:6">
      <c r="A683" s="365">
        <f>'II) POSTAJA RT'!A2503</f>
        <v>4</v>
      </c>
      <c r="C683" s="366" t="str">
        <f>'II) POSTAJA RT'!E2503</f>
        <v>3 KABELSKO MONTAŽNA DELA</v>
      </c>
      <c r="D683" s="367">
        <f>'II) POSTAJA RT'!I2503</f>
        <v>0</v>
      </c>
      <c r="E683" s="292"/>
      <c r="F683" s="41"/>
    </row>
    <row r="684" spans="1:6">
      <c r="A684" s="365">
        <f>'II) POSTAJA RT'!A2544</f>
        <v>4</v>
      </c>
      <c r="C684" s="366" t="str">
        <f>'II) POSTAJA RT'!E2544</f>
        <v>4 OSTALA - SPLOŠNA DELA</v>
      </c>
      <c r="D684" s="367">
        <f>'II) POSTAJA RT'!I2544</f>
        <v>0</v>
      </c>
      <c r="E684" s="292"/>
      <c r="F684" s="41"/>
    </row>
    <row r="685" spans="1:6">
      <c r="A685" s="365"/>
      <c r="C685" s="368"/>
      <c r="D685" s="369"/>
      <c r="E685" s="292"/>
      <c r="F685" s="41"/>
    </row>
    <row r="686" spans="1:6">
      <c r="A686" s="260">
        <f>'II) POSTAJA RT'!A2549</f>
        <v>1</v>
      </c>
      <c r="B686" s="339" t="s">
        <v>37</v>
      </c>
      <c r="C686" s="269" t="str">
        <f>'II) POSTAJA RT'!E2549</f>
        <v>E.) INFORMACIJSKE OZNAKE IN OPREMA</v>
      </c>
      <c r="D686" s="270">
        <f>'II) POSTAJA RT'!I2549</f>
        <v>0</v>
      </c>
      <c r="E686" s="292"/>
      <c r="F686" s="41"/>
    </row>
    <row r="687" spans="1:6">
      <c r="A687" s="365"/>
      <c r="C687" s="368"/>
      <c r="D687" s="369"/>
      <c r="E687" s="292"/>
      <c r="F687" s="41"/>
    </row>
    <row r="688" spans="1:6">
      <c r="A688" s="260">
        <f>'II) POSTAJA RT'!A2580</f>
        <v>1</v>
      </c>
      <c r="C688" s="269" t="str">
        <f>'II) POSTAJA RT'!E2580</f>
        <v>F.) SPLOŠNO</v>
      </c>
      <c r="D688" s="270">
        <f>'II) POSTAJA RT'!I2580</f>
        <v>0</v>
      </c>
      <c r="E688" s="292"/>
      <c r="F688" s="41"/>
    </row>
    <row r="689" spans="1:6">
      <c r="A689" s="365"/>
      <c r="C689" s="368"/>
      <c r="D689" s="369"/>
      <c r="E689" s="292"/>
      <c r="F689" s="41"/>
    </row>
    <row r="690" spans="1:6" ht="25.5">
      <c r="A690" s="318">
        <v>0</v>
      </c>
      <c r="B690" s="340"/>
      <c r="C690" s="286" t="s">
        <v>4139</v>
      </c>
      <c r="D690" s="291"/>
      <c r="E690" s="292"/>
      <c r="F690" s="41"/>
    </row>
    <row r="691" spans="1:6">
      <c r="A691" s="318">
        <v>0</v>
      </c>
      <c r="B691" s="340"/>
      <c r="C691" s="287" t="s">
        <v>31</v>
      </c>
      <c r="D691" s="288">
        <f>D480+D485+D502+D507+D512+D517+D521+D525+D530+D539+D544+D552+D562+D648+D686+D688</f>
        <v>0</v>
      </c>
      <c r="E691" s="292"/>
      <c r="F691" s="41"/>
    </row>
    <row r="692" spans="1:6" ht="25.5">
      <c r="A692" s="318">
        <v>0</v>
      </c>
      <c r="B692" s="340"/>
      <c r="C692" s="287" t="s">
        <v>35</v>
      </c>
      <c r="D692" s="288">
        <f>D445+D489</f>
        <v>0</v>
      </c>
      <c r="E692" s="292"/>
      <c r="F692" s="41"/>
    </row>
    <row r="693" spans="1:6" ht="25.5">
      <c r="A693" s="318">
        <v>0</v>
      </c>
      <c r="B693" s="340"/>
      <c r="C693" s="289" t="s">
        <v>32</v>
      </c>
      <c r="D693" s="288">
        <f>ROUND(D691*0.1,2)</f>
        <v>0</v>
      </c>
      <c r="E693" s="292"/>
      <c r="F693" s="41"/>
    </row>
    <row r="694" spans="1:6" ht="25.5">
      <c r="A694" s="318">
        <v>0</v>
      </c>
      <c r="B694" s="340"/>
      <c r="C694" s="290" t="s">
        <v>36</v>
      </c>
      <c r="D694" s="291">
        <f>SUM(D691:D693)</f>
        <v>0</v>
      </c>
      <c r="E694" s="292"/>
      <c r="F694" s="41"/>
    </row>
    <row r="695" spans="1:6">
      <c r="A695" s="318">
        <v>0</v>
      </c>
      <c r="B695" s="340"/>
      <c r="C695" s="287" t="s">
        <v>33</v>
      </c>
      <c r="D695" s="288">
        <f>ROUND(D694*0.22,2)</f>
        <v>0</v>
      </c>
      <c r="E695" s="292"/>
      <c r="F695" s="41"/>
    </row>
    <row r="696" spans="1:6">
      <c r="A696" s="318">
        <v>0</v>
      </c>
      <c r="B696" s="340"/>
      <c r="C696" s="290" t="s">
        <v>34</v>
      </c>
      <c r="D696" s="291">
        <f>SUM(D694:D695)</f>
        <v>0</v>
      </c>
      <c r="E696" s="292"/>
      <c r="F696" s="41"/>
    </row>
    <row r="697" spans="1:6">
      <c r="E697" s="292"/>
      <c r="F697" s="41"/>
    </row>
    <row r="698" spans="1:6">
      <c r="E698" s="292"/>
      <c r="F698" s="41"/>
    </row>
    <row r="699" spans="1:6">
      <c r="E699" s="292"/>
      <c r="F699" s="41"/>
    </row>
    <row r="700" spans="1:6" ht="25.5">
      <c r="A700" s="263">
        <f>'III) IZVENNIVOJSKO KRIŽANJE'!A8</f>
        <v>0</v>
      </c>
      <c r="B700" s="339" t="s">
        <v>37</v>
      </c>
      <c r="C700" s="273" t="str">
        <f>'III) IZVENNIVOJSKO KRIŽANJE'!E8</f>
        <v>III.) IZVENNIVOJSKO KRIŽANJE R3-680/1223 RIMSKE TOPLICE - JURKLOŠTER IN UREDITEV POVEZOVALNIH CEST</v>
      </c>
      <c r="D700" s="274">
        <f>'III) IZVENNIVOJSKO KRIŽANJE'!I8</f>
        <v>0</v>
      </c>
      <c r="E700" s="292"/>
      <c r="F700" s="41"/>
    </row>
    <row r="701" spans="1:6">
      <c r="A701" s="263"/>
      <c r="C701" s="275"/>
      <c r="D701" s="276"/>
      <c r="E701" s="292"/>
      <c r="F701" s="41"/>
    </row>
    <row r="702" spans="1:6">
      <c r="A702" s="260">
        <f>'III) IZVENNIVOJSKO KRIŽANJE'!A9</f>
        <v>1</v>
      </c>
      <c r="B702" s="339" t="s">
        <v>37</v>
      </c>
      <c r="C702" s="269" t="str">
        <f>'III) IZVENNIVOJSKO KRIŽANJE'!E9</f>
        <v>A.) ARHITEKTURA</v>
      </c>
      <c r="D702" s="270">
        <f>'III) IZVENNIVOJSKO KRIŽANJE'!I9</f>
        <v>0</v>
      </c>
      <c r="E702" s="292"/>
      <c r="F702" s="41"/>
    </row>
    <row r="703" spans="1:6">
      <c r="A703" s="260">
        <f>'III) IZVENNIVOJSKO KRIŽANJE'!A10</f>
        <v>2</v>
      </c>
      <c r="C703" s="271" t="str">
        <f>'III) IZVENNIVOJSKO KRIŽANJE'!E10</f>
        <v>A.1.) KRAJINSKA ARHITEKTURA</v>
      </c>
      <c r="D703" s="272">
        <f>'III) IZVENNIVOJSKO KRIŽANJE'!I10</f>
        <v>0</v>
      </c>
      <c r="E703" s="292"/>
      <c r="F703" s="41"/>
    </row>
    <row r="704" spans="1:6">
      <c r="A704" s="264">
        <f>'III) IZVENNIVOJSKO KRIŽANJE'!A11</f>
        <v>4</v>
      </c>
      <c r="C704" s="310" t="str">
        <f>'III) IZVENNIVOJSKO KRIŽANJE'!E11</f>
        <v>1 PRIPRAVLJALNA DELA</v>
      </c>
      <c r="D704" s="311">
        <f>'III) IZVENNIVOJSKO KRIŽANJE'!I11</f>
        <v>0</v>
      </c>
      <c r="E704" s="292"/>
      <c r="F704" s="41"/>
    </row>
    <row r="705" spans="1:6">
      <c r="A705" s="264">
        <f>'III) IZVENNIVOJSKO KRIŽANJE'!A13</f>
        <v>4</v>
      </c>
      <c r="C705" s="310" t="str">
        <f>'III) IZVENNIVOJSKO KRIŽANJE'!E13</f>
        <v>2 ZEMELJSKA DELA</v>
      </c>
      <c r="D705" s="311">
        <f>'III) IZVENNIVOJSKO KRIŽANJE'!I13</f>
        <v>0</v>
      </c>
      <c r="E705" s="292"/>
      <c r="F705" s="41"/>
    </row>
    <row r="706" spans="1:6">
      <c r="A706" s="264">
        <f>'III) IZVENNIVOJSKO KRIŽANJE'!A19</f>
        <v>4</v>
      </c>
      <c r="C706" s="310" t="str">
        <f>'III) IZVENNIVOJSKO KRIŽANJE'!E19</f>
        <v>3 SADITVENA DELA</v>
      </c>
      <c r="D706" s="311">
        <f>'III) IZVENNIVOJSKO KRIŽANJE'!I19</f>
        <v>0</v>
      </c>
      <c r="E706" s="292"/>
      <c r="F706" s="41"/>
    </row>
    <row r="707" spans="1:6">
      <c r="A707" s="264">
        <f>'III) IZVENNIVOJSKO KRIŽANJE'!A37</f>
        <v>2</v>
      </c>
      <c r="C707" s="271" t="str">
        <f>'III) IZVENNIVOJSKO KRIŽANJE'!E37</f>
        <v>A.2.) RUŠITEV OBJEKTA</v>
      </c>
      <c r="D707" s="272">
        <f>'III) IZVENNIVOJSKO KRIŽANJE'!I37</f>
        <v>0</v>
      </c>
      <c r="E707" s="277" t="s">
        <v>39</v>
      </c>
      <c r="F707" s="41"/>
    </row>
    <row r="708" spans="1:6">
      <c r="A708" s="264"/>
      <c r="C708" s="275"/>
      <c r="D708" s="276"/>
      <c r="E708" s="292"/>
      <c r="F708" s="41"/>
    </row>
    <row r="709" spans="1:6">
      <c r="A709" s="260">
        <f>'III) IZVENNIVOJSKO KRIŽANJE'!A43</f>
        <v>1</v>
      </c>
      <c r="B709" s="339" t="s">
        <v>37</v>
      </c>
      <c r="C709" s="269" t="str">
        <f>'III) IZVENNIVOJSKO KRIŽANJE'!E43</f>
        <v>B.) GRADBENE KONSTRUKCIJE</v>
      </c>
      <c r="D709" s="270">
        <f>'III) IZVENNIVOJSKO KRIŽANJE'!I43</f>
        <v>0</v>
      </c>
      <c r="E709" s="292"/>
      <c r="F709" s="41"/>
    </row>
    <row r="710" spans="1:6">
      <c r="A710" s="260">
        <f>'III) IZVENNIVOJSKO KRIŽANJE'!A44</f>
        <v>2</v>
      </c>
      <c r="C710" s="271" t="str">
        <f>'III) IZVENNIVOJSKO KRIŽANJE'!E44</f>
        <v>B.1.) REGIONALNE CESTE</v>
      </c>
      <c r="D710" s="272">
        <f>'III) IZVENNIVOJSKO KRIŽANJE'!I44</f>
        <v>0</v>
      </c>
      <c r="E710" s="292"/>
      <c r="F710" s="41"/>
    </row>
    <row r="711" spans="1:6">
      <c r="A711" s="365">
        <f>'III) IZVENNIVOJSKO KRIŽANJE'!A45</f>
        <v>4</v>
      </c>
      <c r="C711" s="366" t="str">
        <f>'III) IZVENNIVOJSKO KRIŽANJE'!E45</f>
        <v>1 PREDDELA</v>
      </c>
      <c r="D711" s="367">
        <f>'III) IZVENNIVOJSKO KRIŽANJE'!I45</f>
        <v>0</v>
      </c>
      <c r="E711" s="292"/>
      <c r="F711" s="41"/>
    </row>
    <row r="712" spans="1:6">
      <c r="A712" s="365">
        <f>'III) IZVENNIVOJSKO KRIŽANJE'!A66</f>
        <v>4</v>
      </c>
      <c r="C712" s="366" t="str">
        <f>'III) IZVENNIVOJSKO KRIŽANJE'!E66</f>
        <v>2 ZEMELJSKA DELA</v>
      </c>
      <c r="D712" s="367">
        <f>'III) IZVENNIVOJSKO KRIŽANJE'!I66</f>
        <v>0</v>
      </c>
      <c r="E712" s="292"/>
      <c r="F712" s="41"/>
    </row>
    <row r="713" spans="1:6">
      <c r="A713" s="365">
        <f>'III) IZVENNIVOJSKO KRIŽANJE'!A88</f>
        <v>4</v>
      </c>
      <c r="C713" s="366" t="str">
        <f>'III) IZVENNIVOJSKO KRIŽANJE'!E88</f>
        <v>3 VOZIŠČNE KONSTRUKCIJE</v>
      </c>
      <c r="D713" s="367">
        <f>'III) IZVENNIVOJSKO KRIŽANJE'!I88</f>
        <v>0</v>
      </c>
      <c r="E713" s="292"/>
      <c r="F713" s="41"/>
    </row>
    <row r="714" spans="1:6">
      <c r="A714" s="365">
        <f>'III) IZVENNIVOJSKO KRIŽANJE'!A108</f>
        <v>4</v>
      </c>
      <c r="C714" s="366" t="str">
        <f>'III) IZVENNIVOJSKO KRIŽANJE'!E108</f>
        <v>4 ODVODNJAVANJE</v>
      </c>
      <c r="D714" s="367">
        <f>'III) IZVENNIVOJSKO KRIŽANJE'!I108</f>
        <v>0</v>
      </c>
      <c r="E714" s="292"/>
      <c r="F714" s="41"/>
    </row>
    <row r="715" spans="1:6">
      <c r="A715" s="365">
        <f>'III) IZVENNIVOJSKO KRIŽANJE'!A116</f>
        <v>4</v>
      </c>
      <c r="C715" s="366" t="str">
        <f>'III) IZVENNIVOJSKO KRIŽANJE'!E116</f>
        <v>5 GRADBENA IN OBRTNIŠKA DELA</v>
      </c>
      <c r="D715" s="367">
        <f>'III) IZVENNIVOJSKO KRIŽANJE'!I116</f>
        <v>0</v>
      </c>
      <c r="E715" s="292"/>
      <c r="F715" s="41"/>
    </row>
    <row r="716" spans="1:6">
      <c r="A716" s="260">
        <f>'III) IZVENNIVOJSKO KRIŽANJE'!A120</f>
        <v>2</v>
      </c>
      <c r="C716" s="271" t="str">
        <f>'III) IZVENNIVOJSKO KRIŽANJE'!E120</f>
        <v>B.2.) POVEZOVALNE CESTE</v>
      </c>
      <c r="D716" s="272">
        <f>'III) IZVENNIVOJSKO KRIŽANJE'!I120</f>
        <v>0</v>
      </c>
      <c r="E716" s="292"/>
      <c r="F716" s="41"/>
    </row>
    <row r="717" spans="1:6">
      <c r="A717" s="260">
        <f>'III) IZVENNIVOJSKO KRIŽANJE'!A121</f>
        <v>3</v>
      </c>
      <c r="C717" s="308" t="str">
        <f>'III) IZVENNIVOJSKO KRIŽANJE'!E121</f>
        <v>B.2.1.) LOKALNA CESTA</v>
      </c>
      <c r="D717" s="309">
        <f>'III) IZVENNIVOJSKO KRIŽANJE'!I121</f>
        <v>0</v>
      </c>
      <c r="E717" s="292"/>
      <c r="F717" s="41"/>
    </row>
    <row r="718" spans="1:6">
      <c r="A718" s="365">
        <f>'III) IZVENNIVOJSKO KRIŽANJE'!A122</f>
        <v>4</v>
      </c>
      <c r="C718" s="366" t="str">
        <f>'III) IZVENNIVOJSKO KRIŽANJE'!E122</f>
        <v>1 PREDDELA</v>
      </c>
      <c r="D718" s="367">
        <f>'III) IZVENNIVOJSKO KRIŽANJE'!I122</f>
        <v>0</v>
      </c>
      <c r="E718" s="292"/>
      <c r="F718" s="41"/>
    </row>
    <row r="719" spans="1:6">
      <c r="A719" s="365">
        <f>'III) IZVENNIVOJSKO KRIŽANJE'!A150</f>
        <v>4</v>
      </c>
      <c r="C719" s="366" t="str">
        <f>'III) IZVENNIVOJSKO KRIŽANJE'!E150</f>
        <v>2 ZEMELJSKA DELA</v>
      </c>
      <c r="D719" s="367">
        <f>'III) IZVENNIVOJSKO KRIŽANJE'!I150</f>
        <v>0</v>
      </c>
      <c r="E719" s="292"/>
      <c r="F719" s="41"/>
    </row>
    <row r="720" spans="1:6">
      <c r="A720" s="365">
        <f>'III) IZVENNIVOJSKO KRIŽANJE'!A173</f>
        <v>4</v>
      </c>
      <c r="C720" s="366" t="str">
        <f>'III) IZVENNIVOJSKO KRIŽANJE'!E173</f>
        <v>3 VOZIŠČNE KONSTRUKCIJE</v>
      </c>
      <c r="D720" s="367">
        <f>'III) IZVENNIVOJSKO KRIŽANJE'!I173</f>
        <v>0</v>
      </c>
      <c r="E720" s="292"/>
      <c r="F720" s="41"/>
    </row>
    <row r="721" spans="1:6">
      <c r="A721" s="365">
        <f>'III) IZVENNIVOJSKO KRIŽANJE'!A189</f>
        <v>4</v>
      </c>
      <c r="C721" s="366" t="str">
        <f>'III) IZVENNIVOJSKO KRIŽANJE'!E189</f>
        <v>4 ODVODNJAVANJE</v>
      </c>
      <c r="D721" s="367">
        <f>'III) IZVENNIVOJSKO KRIŽANJE'!I189</f>
        <v>0</v>
      </c>
      <c r="E721" s="292"/>
      <c r="F721" s="41"/>
    </row>
    <row r="722" spans="1:6">
      <c r="A722" s="365">
        <f>'III) IZVENNIVOJSKO KRIŽANJE'!A199</f>
        <v>4</v>
      </c>
      <c r="C722" s="366" t="str">
        <f>'III) IZVENNIVOJSKO KRIŽANJE'!E199</f>
        <v>5 GRADBENA IN OBRTNIŠKA DELA</v>
      </c>
      <c r="D722" s="367">
        <f>'III) IZVENNIVOJSKO KRIŽANJE'!I199</f>
        <v>0</v>
      </c>
      <c r="E722" s="292"/>
      <c r="F722" s="41"/>
    </row>
    <row r="723" spans="1:6">
      <c r="A723" s="365">
        <f>'III) IZVENNIVOJSKO KRIŽANJE'!A203</f>
        <v>3</v>
      </c>
      <c r="C723" s="308" t="str">
        <f>'III) IZVENNIVOJSKO KRIŽANJE'!E203</f>
        <v>B.2.2.) CESTA DO SORTIRNICE</v>
      </c>
      <c r="D723" s="309">
        <f>'III) IZVENNIVOJSKO KRIŽANJE'!I203</f>
        <v>0</v>
      </c>
      <c r="E723" s="292"/>
      <c r="F723" s="41"/>
    </row>
    <row r="724" spans="1:6">
      <c r="A724" s="365">
        <f>'III) IZVENNIVOJSKO KRIŽANJE'!A204</f>
        <v>4</v>
      </c>
      <c r="C724" s="366" t="str">
        <f>'III) IZVENNIVOJSKO KRIŽANJE'!E204</f>
        <v>1 PREDDELA</v>
      </c>
      <c r="D724" s="367">
        <f>'III) IZVENNIVOJSKO KRIŽANJE'!I204</f>
        <v>0</v>
      </c>
      <c r="E724" s="292"/>
      <c r="F724" s="41"/>
    </row>
    <row r="725" spans="1:6">
      <c r="A725" s="365">
        <f>'III) IZVENNIVOJSKO KRIŽANJE'!A211</f>
        <v>4</v>
      </c>
      <c r="C725" s="366" t="str">
        <f>'III) IZVENNIVOJSKO KRIŽANJE'!E211</f>
        <v>2 ZEMELJSKA DELA</v>
      </c>
      <c r="D725" s="367">
        <f>'III) IZVENNIVOJSKO KRIŽANJE'!I211</f>
        <v>0</v>
      </c>
      <c r="E725" s="292"/>
      <c r="F725" s="41"/>
    </row>
    <row r="726" spans="1:6">
      <c r="A726" s="365">
        <f>'III) IZVENNIVOJSKO KRIŽANJE'!A227</f>
        <v>4</v>
      </c>
      <c r="C726" s="366" t="str">
        <f>'III) IZVENNIVOJSKO KRIŽANJE'!E227</f>
        <v>3 VOZIŠČNE KONSTRUKCIJE</v>
      </c>
      <c r="D726" s="367">
        <f>'III) IZVENNIVOJSKO KRIŽANJE'!I227</f>
        <v>0</v>
      </c>
      <c r="E726" s="292"/>
      <c r="F726" s="41"/>
    </row>
    <row r="727" spans="1:6">
      <c r="A727" s="365">
        <f>'III) IZVENNIVOJSKO KRIŽANJE'!A238</f>
        <v>4</v>
      </c>
      <c r="C727" s="366" t="str">
        <f>'III) IZVENNIVOJSKO KRIŽANJE'!E238</f>
        <v>4 ODVODNJAVANJE</v>
      </c>
      <c r="D727" s="367">
        <f>'III) IZVENNIVOJSKO KRIŽANJE'!I238</f>
        <v>0</v>
      </c>
      <c r="E727" s="292"/>
      <c r="F727" s="41"/>
    </row>
    <row r="728" spans="1:6">
      <c r="A728" s="260">
        <f>'III) IZVENNIVOJSKO KRIŽANJE'!A241</f>
        <v>2</v>
      </c>
      <c r="C728" s="271" t="str">
        <f>'III) IZVENNIVOJSKO KRIŽANJE'!E241</f>
        <v>B.3.) PROMETNA OPREMA</v>
      </c>
      <c r="D728" s="272">
        <f>'III) IZVENNIVOJSKO KRIŽANJE'!I241</f>
        <v>0</v>
      </c>
      <c r="E728" s="292"/>
      <c r="F728" s="41"/>
    </row>
    <row r="729" spans="1:6">
      <c r="A729" s="365">
        <f>'III) IZVENNIVOJSKO KRIŽANJE'!A242</f>
        <v>4</v>
      </c>
      <c r="C729" s="366" t="str">
        <f>'III) IZVENNIVOJSKO KRIŽANJE'!E242</f>
        <v>1 PREDDELA</v>
      </c>
      <c r="D729" s="367">
        <f>'III) IZVENNIVOJSKO KRIŽANJE'!I242</f>
        <v>0</v>
      </c>
      <c r="E729" s="292"/>
      <c r="F729" s="41"/>
    </row>
    <row r="730" spans="1:6">
      <c r="A730" s="365">
        <f>'III) IZVENNIVOJSKO KRIŽANJE'!A246</f>
        <v>4</v>
      </c>
      <c r="C730" s="366" t="str">
        <f>'III) IZVENNIVOJSKO KRIŽANJE'!E246</f>
        <v>6 OPREMA CEST</v>
      </c>
      <c r="D730" s="367">
        <f>'III) IZVENNIVOJSKO KRIŽANJE'!I246</f>
        <v>0</v>
      </c>
      <c r="E730" s="292"/>
      <c r="F730" s="41"/>
    </row>
    <row r="731" spans="1:6" ht="25.5">
      <c r="A731" s="260">
        <f>'III) IZVENNIVOJSKO KRIŽANJE'!A287</f>
        <v>2</v>
      </c>
      <c r="C731" s="271" t="str">
        <f>'III) IZVENNIVOJSKO KRIŽANJE'!E287</f>
        <v>B.4.) PODVOZ S KESONOM V KM 509+098.07 ŽELEZNIŠKE PROGE</v>
      </c>
      <c r="D731" s="272">
        <f>'III) IZVENNIVOJSKO KRIŽANJE'!I287</f>
        <v>0</v>
      </c>
      <c r="E731" s="277" t="s">
        <v>39</v>
      </c>
      <c r="F731" s="41"/>
    </row>
    <row r="732" spans="1:6">
      <c r="A732" s="264">
        <f>'III) IZVENNIVOJSKO KRIŽANJE'!A288</f>
        <v>3</v>
      </c>
      <c r="C732" s="308" t="str">
        <f>'III) IZVENNIVOJSKO KRIŽANJE'!E288</f>
        <v>B.4.1.) KESON</v>
      </c>
      <c r="D732" s="309">
        <f>'III) IZVENNIVOJSKO KRIŽANJE'!I288</f>
        <v>0</v>
      </c>
      <c r="E732" s="292"/>
      <c r="F732" s="41"/>
    </row>
    <row r="733" spans="1:6">
      <c r="A733" s="365">
        <f>'III) IZVENNIVOJSKO KRIŽANJE'!A289</f>
        <v>4</v>
      </c>
      <c r="C733" s="366" t="str">
        <f>'III) IZVENNIVOJSKO KRIŽANJE'!E289</f>
        <v>1 PREDDELA</v>
      </c>
      <c r="D733" s="367">
        <f>'III) IZVENNIVOJSKO KRIŽANJE'!I289</f>
        <v>0</v>
      </c>
      <c r="E733" s="292"/>
      <c r="F733" s="41"/>
    </row>
    <row r="734" spans="1:6">
      <c r="A734" s="365">
        <f>'III) IZVENNIVOJSKO KRIŽANJE'!A301</f>
        <v>4</v>
      </c>
      <c r="C734" s="366" t="str">
        <f>'III) IZVENNIVOJSKO KRIŽANJE'!E301</f>
        <v>2 ZEMELJSKA DELA</v>
      </c>
      <c r="D734" s="367">
        <f>'III) IZVENNIVOJSKO KRIŽANJE'!I301</f>
        <v>0</v>
      </c>
      <c r="E734" s="292"/>
      <c r="F734" s="41"/>
    </row>
    <row r="735" spans="1:6">
      <c r="A735" s="365">
        <f>'III) IZVENNIVOJSKO KRIŽANJE'!A320</f>
        <v>4</v>
      </c>
      <c r="C735" s="366" t="str">
        <f>'III) IZVENNIVOJSKO KRIŽANJE'!E320</f>
        <v>4 ODVODNJAVANJE</v>
      </c>
      <c r="D735" s="367">
        <f>'III) IZVENNIVOJSKO KRIŽANJE'!I320</f>
        <v>0</v>
      </c>
      <c r="E735" s="292"/>
      <c r="F735" s="41"/>
    </row>
    <row r="736" spans="1:6">
      <c r="A736" s="365">
        <f>'III) IZVENNIVOJSKO KRIŽANJE'!A332</f>
        <v>4</v>
      </c>
      <c r="C736" s="366" t="str">
        <f>'III) IZVENNIVOJSKO KRIŽANJE'!E332</f>
        <v>5 GRADBENA IN OBRTNIŠKA DELA</v>
      </c>
      <c r="D736" s="367">
        <f>'III) IZVENNIVOJSKO KRIŽANJE'!I332</f>
        <v>0</v>
      </c>
      <c r="E736" s="292"/>
      <c r="F736" s="41"/>
    </row>
    <row r="737" spans="1:6">
      <c r="A737" s="365">
        <f>'III) IZVENNIVOJSKO KRIŽANJE'!A371</f>
        <v>4</v>
      </c>
      <c r="C737" s="366" t="str">
        <f>'III) IZVENNIVOJSKO KRIŽANJE'!E371</f>
        <v>7 TUJE STORITVE</v>
      </c>
      <c r="D737" s="367">
        <f>'III) IZVENNIVOJSKO KRIŽANJE'!I371</f>
        <v>0</v>
      </c>
      <c r="E737" s="292"/>
      <c r="F737" s="41"/>
    </row>
    <row r="738" spans="1:6">
      <c r="A738" s="264">
        <f>'III) IZVENNIVOJSKO KRIŽANJE'!A373</f>
        <v>3</v>
      </c>
      <c r="C738" s="308" t="str">
        <f>'III) IZVENNIVOJSKO KRIŽANJE'!E373</f>
        <v>B.4.2.) PODVOZ</v>
      </c>
      <c r="D738" s="309">
        <f>'III) IZVENNIVOJSKO KRIŽANJE'!I373</f>
        <v>0</v>
      </c>
      <c r="E738" s="292"/>
      <c r="F738" s="41"/>
    </row>
    <row r="739" spans="1:6">
      <c r="A739" s="365">
        <f>'III) IZVENNIVOJSKO KRIŽANJE'!A374</f>
        <v>4</v>
      </c>
      <c r="C739" s="366" t="str">
        <f>'III) IZVENNIVOJSKO KRIŽANJE'!E374</f>
        <v>1 PREDDELA</v>
      </c>
      <c r="D739" s="367">
        <f>'III) IZVENNIVOJSKO KRIŽANJE'!I374</f>
        <v>0</v>
      </c>
      <c r="E739" s="292"/>
      <c r="F739" s="41"/>
    </row>
    <row r="740" spans="1:6">
      <c r="A740" s="365">
        <f>'III) IZVENNIVOJSKO KRIŽANJE'!A382</f>
        <v>4</v>
      </c>
      <c r="C740" s="366" t="str">
        <f>'III) IZVENNIVOJSKO KRIŽANJE'!E382</f>
        <v>2 ZEMELJSKA DELA</v>
      </c>
      <c r="D740" s="367">
        <f>'III) IZVENNIVOJSKO KRIŽANJE'!I382</f>
        <v>0</v>
      </c>
      <c r="E740" s="292"/>
      <c r="F740" s="41"/>
    </row>
    <row r="741" spans="1:6">
      <c r="A741" s="365">
        <f>'III) IZVENNIVOJSKO KRIŽANJE'!A411</f>
        <v>4</v>
      </c>
      <c r="C741" s="366" t="str">
        <f>'III) IZVENNIVOJSKO KRIŽANJE'!E411</f>
        <v>4 ODVODNJAVANJE</v>
      </c>
      <c r="D741" s="367">
        <f>'III) IZVENNIVOJSKO KRIŽANJE'!I411</f>
        <v>0</v>
      </c>
      <c r="E741" s="292"/>
      <c r="F741" s="41"/>
    </row>
    <row r="742" spans="1:6">
      <c r="A742" s="365">
        <f>'III) IZVENNIVOJSKO KRIŽANJE'!A418</f>
        <v>4</v>
      </c>
      <c r="C742" s="366" t="str">
        <f>'III) IZVENNIVOJSKO KRIŽANJE'!E418</f>
        <v>5 GRADBENA IN OBRTNIŠKA DELA</v>
      </c>
      <c r="D742" s="367">
        <f>'III) IZVENNIVOJSKO KRIŽANJE'!I418</f>
        <v>0</v>
      </c>
      <c r="E742" s="292"/>
      <c r="F742" s="41"/>
    </row>
    <row r="743" spans="1:6">
      <c r="A743" s="365">
        <f>'III) IZVENNIVOJSKO KRIŽANJE'!A481</f>
        <v>4</v>
      </c>
      <c r="C743" s="366" t="str">
        <f>'III) IZVENNIVOJSKO KRIŽANJE'!E481</f>
        <v>7 TUJE STORITVE</v>
      </c>
      <c r="D743" s="367">
        <f>'III) IZVENNIVOJSKO KRIŽANJE'!I481</f>
        <v>0</v>
      </c>
      <c r="E743" s="292"/>
      <c r="F743" s="41"/>
    </row>
    <row r="744" spans="1:6">
      <c r="A744" s="260">
        <f>'III) IZVENNIVOJSKO KRIŽANJE'!A484</f>
        <v>2</v>
      </c>
      <c r="C744" s="271" t="str">
        <f>'III) IZVENNIVOJSKO KRIŽANJE'!E484</f>
        <v>B.5.) ČRPALIŠČE METEORNIH VODA</v>
      </c>
      <c r="D744" s="272">
        <f>'III) IZVENNIVOJSKO KRIŽANJE'!I484</f>
        <v>0</v>
      </c>
      <c r="E744" s="277" t="s">
        <v>39</v>
      </c>
      <c r="F744" s="41"/>
    </row>
    <row r="745" spans="1:6">
      <c r="A745" s="365">
        <f>'III) IZVENNIVOJSKO KRIŽANJE'!A485</f>
        <v>4</v>
      </c>
      <c r="C745" s="366" t="str">
        <f>'III) IZVENNIVOJSKO KRIŽANJE'!E485</f>
        <v>1 PREDDELA</v>
      </c>
      <c r="D745" s="367">
        <f>'III) IZVENNIVOJSKO KRIŽANJE'!I485</f>
        <v>0</v>
      </c>
      <c r="E745" s="292"/>
      <c r="F745" s="41"/>
    </row>
    <row r="746" spans="1:6">
      <c r="A746" s="365">
        <f>'III) IZVENNIVOJSKO KRIŽANJE'!A496</f>
        <v>4</v>
      </c>
      <c r="C746" s="366" t="str">
        <f>'III) IZVENNIVOJSKO KRIŽANJE'!E496</f>
        <v>2 ZEMELJSKA DELA</v>
      </c>
      <c r="D746" s="367">
        <f>'III) IZVENNIVOJSKO KRIŽANJE'!I496</f>
        <v>0</v>
      </c>
      <c r="E746" s="292"/>
      <c r="F746" s="41"/>
    </row>
    <row r="747" spans="1:6">
      <c r="A747" s="365">
        <f>'III) IZVENNIVOJSKO KRIŽANJE'!A518</f>
        <v>4</v>
      </c>
      <c r="C747" s="366" t="str">
        <f>'III) IZVENNIVOJSKO KRIŽANJE'!E518</f>
        <v>5 GRADBENA IN OBRTNIŠKA DELA</v>
      </c>
      <c r="D747" s="367">
        <f>'III) IZVENNIVOJSKO KRIŽANJE'!I518</f>
        <v>0</v>
      </c>
      <c r="E747" s="292"/>
      <c r="F747" s="41"/>
    </row>
    <row r="748" spans="1:6" ht="25.5">
      <c r="A748" s="260">
        <f>'III) IZVENNIVOJSKO KRIŽANJE'!A553</f>
        <v>2</v>
      </c>
      <c r="C748" s="271" t="str">
        <f>'III) IZVENNIVOJSKO KRIŽANJE'!E553</f>
        <v>B.6.) PODALJŠANJE KESONA IN NADVIŠANJE OBSTOJEČEGA ZIDU</v>
      </c>
      <c r="D748" s="272">
        <f>'III) IZVENNIVOJSKO KRIŽANJE'!I553</f>
        <v>0</v>
      </c>
      <c r="E748" s="277" t="s">
        <v>39</v>
      </c>
      <c r="F748" s="41"/>
    </row>
    <row r="749" spans="1:6">
      <c r="A749" s="264">
        <f>'III) IZVENNIVOJSKO KRIŽANJE'!A554</f>
        <v>3</v>
      </c>
      <c r="C749" s="308" t="str">
        <f>'III) IZVENNIVOJSKO KRIŽANJE'!E554</f>
        <v>B.6.1.) AB ZID PRED KESONOM</v>
      </c>
      <c r="D749" s="309">
        <f>'III) IZVENNIVOJSKO KRIŽANJE'!I554</f>
        <v>0</v>
      </c>
      <c r="E749" s="292"/>
      <c r="F749" s="41"/>
    </row>
    <row r="750" spans="1:6">
      <c r="A750" s="365">
        <f>'III) IZVENNIVOJSKO KRIŽANJE'!A555</f>
        <v>4</v>
      </c>
      <c r="C750" s="366" t="str">
        <f>'III) IZVENNIVOJSKO KRIŽANJE'!E555</f>
        <v>1 PREDDELA</v>
      </c>
      <c r="D750" s="367">
        <f>'III) IZVENNIVOJSKO KRIŽANJE'!I555</f>
        <v>0</v>
      </c>
      <c r="E750" s="292"/>
      <c r="F750" s="41"/>
    </row>
    <row r="751" spans="1:6">
      <c r="A751" s="365">
        <f>'III) IZVENNIVOJSKO KRIŽANJE'!A559</f>
        <v>4</v>
      </c>
      <c r="C751" s="366" t="str">
        <f>'III) IZVENNIVOJSKO KRIŽANJE'!E559</f>
        <v>2 ZEMELJSKA DELA</v>
      </c>
      <c r="D751" s="367">
        <f>'III) IZVENNIVOJSKO KRIŽANJE'!I559</f>
        <v>0</v>
      </c>
      <c r="E751" s="292"/>
      <c r="F751" s="41"/>
    </row>
    <row r="752" spans="1:6">
      <c r="A752" s="365">
        <f>'III) IZVENNIVOJSKO KRIŽANJE'!A576</f>
        <v>4</v>
      </c>
      <c r="C752" s="366" t="str">
        <f>'III) IZVENNIVOJSKO KRIŽANJE'!E576</f>
        <v>5 GRADBENA IN OBRTNIŠKA DELA</v>
      </c>
      <c r="D752" s="367">
        <f>'III) IZVENNIVOJSKO KRIŽANJE'!I576</f>
        <v>0</v>
      </c>
      <c r="E752" s="292"/>
      <c r="F752" s="41"/>
    </row>
    <row r="753" spans="1:6">
      <c r="A753" s="264">
        <f>'III) IZVENNIVOJSKO KRIŽANJE'!A600</f>
        <v>3</v>
      </c>
      <c r="C753" s="308" t="str">
        <f>'III) IZVENNIVOJSKO KRIŽANJE'!E600</f>
        <v>B.6.2.) AB ZID ZA KESONOM</v>
      </c>
      <c r="D753" s="309">
        <f>'III) IZVENNIVOJSKO KRIŽANJE'!I600</f>
        <v>0</v>
      </c>
      <c r="E753" s="292"/>
      <c r="F753" s="41"/>
    </row>
    <row r="754" spans="1:6">
      <c r="A754" s="365">
        <f>'III) IZVENNIVOJSKO KRIŽANJE'!A601</f>
        <v>4</v>
      </c>
      <c r="C754" s="366" t="str">
        <f>'III) IZVENNIVOJSKO KRIŽANJE'!E601</f>
        <v>1 PREDDELA</v>
      </c>
      <c r="D754" s="367">
        <f>'III) IZVENNIVOJSKO KRIŽANJE'!I601</f>
        <v>0</v>
      </c>
      <c r="E754" s="292"/>
      <c r="F754" s="41"/>
    </row>
    <row r="755" spans="1:6">
      <c r="A755" s="365">
        <f>'III) IZVENNIVOJSKO KRIŽANJE'!A605</f>
        <v>4</v>
      </c>
      <c r="C755" s="366" t="str">
        <f>'III) IZVENNIVOJSKO KRIŽANJE'!E605</f>
        <v>2 ZEMELJSKA DELA</v>
      </c>
      <c r="D755" s="367">
        <f>'III) IZVENNIVOJSKO KRIŽANJE'!I605</f>
        <v>0</v>
      </c>
      <c r="E755" s="292"/>
      <c r="F755" s="41"/>
    </row>
    <row r="756" spans="1:6">
      <c r="A756" s="365">
        <f>'III) IZVENNIVOJSKO KRIŽANJE'!A619</f>
        <v>4</v>
      </c>
      <c r="C756" s="366" t="str">
        <f>'III) IZVENNIVOJSKO KRIŽANJE'!E619</f>
        <v>5 GRADBENA IN OBRTNIŠKA DELA</v>
      </c>
      <c r="D756" s="367">
        <f>'III) IZVENNIVOJSKO KRIŽANJE'!I619</f>
        <v>0</v>
      </c>
      <c r="E756" s="292"/>
      <c r="F756" s="41"/>
    </row>
    <row r="757" spans="1:6">
      <c r="A757" s="264">
        <f>'III) IZVENNIVOJSKO KRIŽANJE'!A643</f>
        <v>3</v>
      </c>
      <c r="C757" s="308" t="str">
        <f>'III) IZVENNIVOJSKO KRIŽANJE'!E643</f>
        <v>B.6.3.) NADVIŠANJE OBSTOJEČEGA ZIDU</v>
      </c>
      <c r="D757" s="309">
        <f>'III) IZVENNIVOJSKO KRIŽANJE'!I643</f>
        <v>0</v>
      </c>
      <c r="E757" s="292"/>
      <c r="F757" s="41"/>
    </row>
    <row r="758" spans="1:6">
      <c r="A758" s="365">
        <f>'III) IZVENNIVOJSKO KRIŽANJE'!A644</f>
        <v>4</v>
      </c>
      <c r="C758" s="366" t="str">
        <f>'III) IZVENNIVOJSKO KRIŽANJE'!E644</f>
        <v>1 PREDDELA</v>
      </c>
      <c r="D758" s="367">
        <f>'III) IZVENNIVOJSKO KRIŽANJE'!I644</f>
        <v>0</v>
      </c>
      <c r="E758" s="292"/>
      <c r="F758" s="41"/>
    </row>
    <row r="759" spans="1:6">
      <c r="A759" s="365">
        <f>'III) IZVENNIVOJSKO KRIŽANJE'!A651</f>
        <v>4</v>
      </c>
      <c r="C759" s="366" t="str">
        <f>'III) IZVENNIVOJSKO KRIŽANJE'!E651</f>
        <v>2 ZEMELJSKA DELA</v>
      </c>
      <c r="D759" s="367">
        <f>'III) IZVENNIVOJSKO KRIŽANJE'!I651</f>
        <v>0</v>
      </c>
      <c r="E759" s="292"/>
      <c r="F759" s="41"/>
    </row>
    <row r="760" spans="1:6">
      <c r="A760" s="365">
        <f>'III) IZVENNIVOJSKO KRIŽANJE'!A663</f>
        <v>4</v>
      </c>
      <c r="C760" s="366" t="str">
        <f>'III) IZVENNIVOJSKO KRIŽANJE'!E663</f>
        <v>5 GRADBENA IN OBRTNIŠKA DELA</v>
      </c>
      <c r="D760" s="367">
        <f>'III) IZVENNIVOJSKO KRIŽANJE'!I663</f>
        <v>0</v>
      </c>
      <c r="E760" s="292"/>
      <c r="F760" s="41"/>
    </row>
    <row r="761" spans="1:6">
      <c r="A761" s="260">
        <f>'III) IZVENNIVOJSKO KRIŽANJE'!A687</f>
        <v>2</v>
      </c>
      <c r="C761" s="271" t="str">
        <f>'III) IZVENNIVOJSKO KRIŽANJE'!E687</f>
        <v>B.7.) VODNOGOSPODARSKE UREDITVE</v>
      </c>
      <c r="D761" s="272">
        <f>'III) IZVENNIVOJSKO KRIŽANJE'!I687</f>
        <v>0</v>
      </c>
      <c r="E761" s="292"/>
      <c r="F761" s="41"/>
    </row>
    <row r="762" spans="1:6">
      <c r="A762" s="365">
        <f>'III) IZVENNIVOJSKO KRIŽANJE'!A688</f>
        <v>4</v>
      </c>
      <c r="C762" s="366" t="str">
        <f>'III) IZVENNIVOJSKO KRIŽANJE'!E688</f>
        <v>1 PREDDELA</v>
      </c>
      <c r="D762" s="367">
        <f>'III) IZVENNIVOJSKO KRIŽANJE'!I688</f>
        <v>0</v>
      </c>
      <c r="E762" s="292"/>
      <c r="F762" s="41"/>
    </row>
    <row r="763" spans="1:6">
      <c r="A763" s="365">
        <f>'III) IZVENNIVOJSKO KRIŽANJE'!A693</f>
        <v>4</v>
      </c>
      <c r="C763" s="366" t="str">
        <f>'III) IZVENNIVOJSKO KRIŽANJE'!E693</f>
        <v>2 ZEMELJSKA DELA</v>
      </c>
      <c r="D763" s="367">
        <f>'III) IZVENNIVOJSKO KRIŽANJE'!I693</f>
        <v>0</v>
      </c>
      <c r="E763" s="292"/>
      <c r="F763" s="41"/>
    </row>
    <row r="764" spans="1:6">
      <c r="A764" s="260">
        <f>'III) IZVENNIVOJSKO KRIŽANJE'!A721</f>
        <v>2</v>
      </c>
      <c r="C764" s="271" t="str">
        <f>'III) IZVENNIVOJSKO KRIŽANJE'!E721</f>
        <v>B.8.) METEORNA ODVODNJA</v>
      </c>
      <c r="D764" s="272">
        <f>'III) IZVENNIVOJSKO KRIŽANJE'!I721</f>
        <v>0</v>
      </c>
      <c r="E764" s="292"/>
      <c r="F764" s="41"/>
    </row>
    <row r="765" spans="1:6">
      <c r="A765" s="365">
        <f>'III) IZVENNIVOJSKO KRIŽANJE'!A722</f>
        <v>4</v>
      </c>
      <c r="C765" s="366" t="str">
        <f>'III) IZVENNIVOJSKO KRIŽANJE'!E722</f>
        <v>1 PREDDELA</v>
      </c>
      <c r="D765" s="367">
        <f>'III) IZVENNIVOJSKO KRIŽANJE'!I722</f>
        <v>0</v>
      </c>
      <c r="E765" s="292"/>
      <c r="F765" s="41"/>
    </row>
    <row r="766" spans="1:6">
      <c r="A766" s="365">
        <f>'III) IZVENNIVOJSKO KRIŽANJE'!A733</f>
        <v>4</v>
      </c>
      <c r="C766" s="366" t="str">
        <f>'III) IZVENNIVOJSKO KRIŽANJE'!E733</f>
        <v>2 ZEMELJSKA DELA</v>
      </c>
      <c r="D766" s="367">
        <f>'III) IZVENNIVOJSKO KRIŽANJE'!I733</f>
        <v>0</v>
      </c>
      <c r="E766" s="292"/>
      <c r="F766" s="41"/>
    </row>
    <row r="767" spans="1:6">
      <c r="A767" s="365">
        <f>'III) IZVENNIVOJSKO KRIŽANJE'!A747</f>
        <v>4</v>
      </c>
      <c r="C767" s="366" t="str">
        <f>'III) IZVENNIVOJSKO KRIŽANJE'!E747</f>
        <v>4 ODVODNJAVANJE</v>
      </c>
      <c r="D767" s="367">
        <f>'III) IZVENNIVOJSKO KRIŽANJE'!I747</f>
        <v>0</v>
      </c>
      <c r="E767" s="292"/>
      <c r="F767" s="41"/>
    </row>
    <row r="768" spans="1:6">
      <c r="A768" s="260">
        <f>'III) IZVENNIVOJSKO KRIŽANJE'!A828</f>
        <v>2</v>
      </c>
      <c r="C768" s="271" t="str">
        <f>'III) IZVENNIVOJSKO KRIŽANJE'!E828</f>
        <v>B.9.) PILOTNA STENA</v>
      </c>
      <c r="D768" s="272">
        <f>'III) IZVENNIVOJSKO KRIŽANJE'!I828</f>
        <v>0</v>
      </c>
      <c r="E768" s="292"/>
      <c r="F768" s="41"/>
    </row>
    <row r="769" spans="1:6">
      <c r="A769" s="365">
        <f>'III) IZVENNIVOJSKO KRIŽANJE'!A829</f>
        <v>4</v>
      </c>
      <c r="C769" s="366" t="str">
        <f>'III) IZVENNIVOJSKO KRIŽANJE'!E829</f>
        <v>1 PREDDELA</v>
      </c>
      <c r="D769" s="367">
        <f>'III) IZVENNIVOJSKO KRIŽANJE'!I829</f>
        <v>0</v>
      </c>
      <c r="E769" s="292"/>
      <c r="F769" s="41"/>
    </row>
    <row r="770" spans="1:6">
      <c r="A770" s="365">
        <f>'III) IZVENNIVOJSKO KRIŽANJE'!A836</f>
        <v>4</v>
      </c>
      <c r="C770" s="366" t="str">
        <f>'III) IZVENNIVOJSKO KRIŽANJE'!E836</f>
        <v>2 ZEMELJSKA DELA</v>
      </c>
      <c r="D770" s="367">
        <f>'III) IZVENNIVOJSKO KRIŽANJE'!I836</f>
        <v>0</v>
      </c>
      <c r="E770" s="292"/>
      <c r="F770" s="41"/>
    </row>
    <row r="771" spans="1:6">
      <c r="A771" s="365">
        <f>'III) IZVENNIVOJSKO KRIŽANJE'!A851</f>
        <v>4</v>
      </c>
      <c r="C771" s="366" t="str">
        <f>'III) IZVENNIVOJSKO KRIŽANJE'!E851</f>
        <v>4 ODVODNJAVANJE</v>
      </c>
      <c r="D771" s="367">
        <f>'III) IZVENNIVOJSKO KRIŽANJE'!I851</f>
        <v>0</v>
      </c>
      <c r="E771" s="292"/>
      <c r="F771" s="41"/>
    </row>
    <row r="772" spans="1:6">
      <c r="A772" s="365">
        <f>'III) IZVENNIVOJSKO KRIŽANJE'!A867</f>
        <v>4</v>
      </c>
      <c r="C772" s="366" t="str">
        <f>'III) IZVENNIVOJSKO KRIŽANJE'!E867</f>
        <v>5 GRADBENA IN OBRTNIŠKA DELA</v>
      </c>
      <c r="D772" s="367">
        <f>'III) IZVENNIVOJSKO KRIŽANJE'!I867</f>
        <v>0</v>
      </c>
      <c r="E772" s="292"/>
      <c r="F772" s="41"/>
    </row>
    <row r="773" spans="1:6">
      <c r="A773" s="365">
        <f>'III) IZVENNIVOJSKO KRIŽANJE'!A899</f>
        <v>4</v>
      </c>
      <c r="C773" s="366" t="str">
        <f>'III) IZVENNIVOJSKO KRIŽANJE'!E899</f>
        <v>7 TUJE STORITVE</v>
      </c>
      <c r="D773" s="367">
        <f>'III) IZVENNIVOJSKO KRIŽANJE'!I899</f>
        <v>0</v>
      </c>
      <c r="E773" s="292"/>
      <c r="F773" s="41"/>
    </row>
    <row r="774" spans="1:6">
      <c r="A774" s="365"/>
      <c r="C774" s="368"/>
      <c r="D774" s="369"/>
      <c r="E774" s="292"/>
      <c r="F774" s="41"/>
    </row>
    <row r="775" spans="1:6">
      <c r="A775" s="260">
        <f>'III) IZVENNIVOJSKO KRIŽANJE'!A904</f>
        <v>1</v>
      </c>
      <c r="B775" s="339" t="s">
        <v>37</v>
      </c>
      <c r="C775" s="269" t="str">
        <f>'III) IZVENNIVOJSKO KRIŽANJE'!E904</f>
        <v>C.) ELEKTRIČNE INŠTALACIJE IN ELEKTRIČNA OPREMA</v>
      </c>
      <c r="D775" s="270">
        <f>'III) IZVENNIVOJSKO KRIŽANJE'!I904</f>
        <v>0</v>
      </c>
      <c r="E775" s="292"/>
      <c r="F775" s="41"/>
    </row>
    <row r="776" spans="1:6">
      <c r="A776" s="260">
        <f>'III) IZVENNIVOJSKO KRIŽANJE'!A905</f>
        <v>2</v>
      </c>
      <c r="C776" s="271" t="str">
        <f>'III) IZVENNIVOJSKO KRIŽANJE'!E905</f>
        <v>C.1.) JAVNA RAZSVETLJAVA</v>
      </c>
      <c r="D776" s="272">
        <f>'III) IZVENNIVOJSKO KRIŽANJE'!I905</f>
        <v>0</v>
      </c>
      <c r="E776" s="292"/>
      <c r="F776" s="41"/>
    </row>
    <row r="777" spans="1:6">
      <c r="A777" s="264">
        <f>'III) IZVENNIVOJSKO KRIŽANJE'!A906</f>
        <v>3</v>
      </c>
      <c r="C777" s="308" t="str">
        <f>'III) IZVENNIVOJSKO KRIŽANJE'!E906</f>
        <v>C.1.1.) REGIONALNA CESTA</v>
      </c>
      <c r="D777" s="309">
        <f>'III) IZVENNIVOJSKO KRIŽANJE'!I906</f>
        <v>0</v>
      </c>
      <c r="E777" s="292"/>
      <c r="F777" s="41"/>
    </row>
    <row r="778" spans="1:6">
      <c r="A778" s="264">
        <f>'III) IZVENNIVOJSKO KRIŽANJE'!A907</f>
        <v>4</v>
      </c>
      <c r="C778" s="310" t="str">
        <f>'III) IZVENNIVOJSKO KRIŽANJE'!E907</f>
        <v>1 GRADBENA DELA</v>
      </c>
      <c r="D778" s="311">
        <f>'III) IZVENNIVOJSKO KRIŽANJE'!I907</f>
        <v>0</v>
      </c>
      <c r="E778" s="292"/>
      <c r="F778" s="41"/>
    </row>
    <row r="779" spans="1:6">
      <c r="A779" s="264">
        <f>'III) IZVENNIVOJSKO KRIŽANJE'!A914</f>
        <v>4</v>
      </c>
      <c r="C779" s="310" t="str">
        <f>'III) IZVENNIVOJSKO KRIŽANJE'!E914</f>
        <v>2 MONTAŽNA DELA</v>
      </c>
      <c r="D779" s="311">
        <f>'III) IZVENNIVOJSKO KRIŽANJE'!I914</f>
        <v>0</v>
      </c>
      <c r="E779" s="292"/>
      <c r="F779" s="41"/>
    </row>
    <row r="780" spans="1:6">
      <c r="A780" s="264">
        <f>'III) IZVENNIVOJSKO KRIŽANJE'!A930</f>
        <v>4</v>
      </c>
      <c r="C780" s="310" t="str">
        <f>'III) IZVENNIVOJSKO KRIŽANJE'!E930</f>
        <v>3 OSTALE STORITVE</v>
      </c>
      <c r="D780" s="311">
        <f>'III) IZVENNIVOJSKO KRIŽANJE'!I930</f>
        <v>0</v>
      </c>
      <c r="E780" s="292"/>
      <c r="F780" s="41"/>
    </row>
    <row r="781" spans="1:6">
      <c r="A781" s="264">
        <f>'III) IZVENNIVOJSKO KRIŽANJE'!A935</f>
        <v>3</v>
      </c>
      <c r="C781" s="308" t="str">
        <f>'III) IZVENNIVOJSKO KRIŽANJE'!E935</f>
        <v>C.1.2.) POVEZOVALNA CESTA</v>
      </c>
      <c r="D781" s="309">
        <f>'III) IZVENNIVOJSKO KRIŽANJE'!I935</f>
        <v>0</v>
      </c>
      <c r="E781" s="292"/>
      <c r="F781" s="41"/>
    </row>
    <row r="782" spans="1:6">
      <c r="A782" s="264">
        <f>'III) IZVENNIVOJSKO KRIŽANJE'!A936</f>
        <v>4</v>
      </c>
      <c r="C782" s="310" t="str">
        <f>'III) IZVENNIVOJSKO KRIŽANJE'!E936</f>
        <v>1 GRADBENA DELA</v>
      </c>
      <c r="D782" s="311">
        <f>'III) IZVENNIVOJSKO KRIŽANJE'!I936</f>
        <v>0</v>
      </c>
      <c r="E782" s="292"/>
      <c r="F782" s="41"/>
    </row>
    <row r="783" spans="1:6">
      <c r="A783" s="264">
        <f>'III) IZVENNIVOJSKO KRIŽANJE'!A943</f>
        <v>4</v>
      </c>
      <c r="C783" s="310" t="str">
        <f>'III) IZVENNIVOJSKO KRIŽANJE'!E943</f>
        <v>2 MONTAŽNA DELA</v>
      </c>
      <c r="D783" s="311">
        <f>'III) IZVENNIVOJSKO KRIŽANJE'!I943</f>
        <v>0</v>
      </c>
      <c r="E783" s="292"/>
      <c r="F783" s="41"/>
    </row>
    <row r="784" spans="1:6">
      <c r="A784" s="264">
        <f>'III) IZVENNIVOJSKO KRIŽANJE'!A955</f>
        <v>4</v>
      </c>
      <c r="C784" s="310" t="str">
        <f>'III) IZVENNIVOJSKO KRIŽANJE'!E955</f>
        <v>3 OSTALE STORITVE</v>
      </c>
      <c r="D784" s="311">
        <f>'III) IZVENNIVOJSKO KRIŽANJE'!I955</f>
        <v>0</v>
      </c>
      <c r="E784" s="292"/>
      <c r="F784" s="41"/>
    </row>
    <row r="785" spans="1:6" ht="25.5">
      <c r="A785" s="260">
        <f>'III) IZVENNIVOJSKO KRIŽANJE'!A960</f>
        <v>2</v>
      </c>
      <c r="C785" s="271" t="str">
        <f>'III) IZVENNIVOJSKO KRIŽANJE'!E960</f>
        <v>C.2.) ELEKTRIČNE INŠTALACIJE IN ELEKTRIČNA OPREMA ČRPALIŠČA</v>
      </c>
      <c r="D785" s="272">
        <f>'III) IZVENNIVOJSKO KRIŽANJE'!I960</f>
        <v>0</v>
      </c>
      <c r="E785" s="292"/>
      <c r="F785" s="41"/>
    </row>
    <row r="786" spans="1:6">
      <c r="A786" s="264">
        <f>'III) IZVENNIVOJSKO KRIŽANJE'!A961</f>
        <v>4</v>
      </c>
      <c r="C786" s="310" t="str">
        <f>'III) IZVENNIVOJSKO KRIŽANJE'!E961</f>
        <v xml:space="preserve">1 GRADBENA DELA </v>
      </c>
      <c r="D786" s="311">
        <f>'III) IZVENNIVOJSKO KRIŽANJE'!I961</f>
        <v>0</v>
      </c>
      <c r="E786" s="292"/>
      <c r="F786" s="41"/>
    </row>
    <row r="787" spans="1:6">
      <c r="A787" s="264">
        <f>'III) IZVENNIVOJSKO KRIŽANJE'!A984</f>
        <v>4</v>
      </c>
      <c r="C787" s="310" t="str">
        <f>'III) IZVENNIVOJSKO KRIŽANJE'!E984</f>
        <v>2 MONTAŽNA DELA</v>
      </c>
      <c r="D787" s="311">
        <f>'III) IZVENNIVOJSKO KRIŽANJE'!I984</f>
        <v>0</v>
      </c>
      <c r="E787" s="292"/>
      <c r="F787" s="41"/>
    </row>
    <row r="788" spans="1:6">
      <c r="A788" s="264">
        <f>'III) IZVENNIVOJSKO KRIŽANJE'!A1043</f>
        <v>4</v>
      </c>
      <c r="C788" s="310" t="str">
        <f>'III) IZVENNIVOJSKO KRIŽANJE'!E1043</f>
        <v>3 TEHNLOŠKA OPREMA ČRPALIŠČA IN OSTALO</v>
      </c>
      <c r="D788" s="311">
        <f>'III) IZVENNIVOJSKO KRIŽANJE'!I1043</f>
        <v>0</v>
      </c>
      <c r="E788" s="292"/>
      <c r="F788" s="41"/>
    </row>
    <row r="789" spans="1:6">
      <c r="A789" s="264">
        <f>'III) IZVENNIVOJSKO KRIŽANJE'!A1052</f>
        <v>4</v>
      </c>
      <c r="C789" s="310" t="str">
        <f>'III) IZVENNIVOJSKO KRIŽANJE'!E1052</f>
        <v>4 OSTALE STORITVE</v>
      </c>
      <c r="D789" s="311">
        <f>'III) IZVENNIVOJSKO KRIŽANJE'!I1052</f>
        <v>0</v>
      </c>
      <c r="E789" s="292"/>
      <c r="F789" s="41"/>
    </row>
    <row r="790" spans="1:6">
      <c r="A790" s="260">
        <f>'III) IZVENNIVOJSKO KRIŽANJE'!A1057</f>
        <v>2</v>
      </c>
      <c r="C790" s="271" t="str">
        <f>'III) IZVENNIVOJSKO KRIŽANJE'!E1057</f>
        <v>C.3.) NN VODI</v>
      </c>
      <c r="D790" s="272">
        <f>'III) IZVENNIVOJSKO KRIŽANJE'!I1057</f>
        <v>0</v>
      </c>
      <c r="E790" s="292"/>
      <c r="F790" s="41"/>
    </row>
    <row r="791" spans="1:6">
      <c r="A791" s="264">
        <f>'III) IZVENNIVOJSKO KRIŽANJE'!A1058</f>
        <v>4</v>
      </c>
      <c r="C791" s="310" t="str">
        <f>'III) IZVENNIVOJSKO KRIŽANJE'!E1058</f>
        <v xml:space="preserve">1 GRADBENA DELA - NN priključek </v>
      </c>
      <c r="D791" s="311">
        <f>'III) IZVENNIVOJSKO KRIŽANJE'!I1058</f>
        <v>0</v>
      </c>
      <c r="E791" s="292"/>
      <c r="F791" s="41"/>
    </row>
    <row r="792" spans="1:6">
      <c r="A792" s="264">
        <f>'III) IZVENNIVOJSKO KRIŽANJE'!A1066</f>
        <v>4</v>
      </c>
      <c r="C792" s="310" t="str">
        <f>'III) IZVENNIVOJSKO KRIŽANJE'!E1066</f>
        <v>2 MONTAŽNA DELA - NN priključek</v>
      </c>
      <c r="D792" s="311">
        <f>'III) IZVENNIVOJSKO KRIŽANJE'!I1066</f>
        <v>0</v>
      </c>
      <c r="E792" s="292"/>
      <c r="F792" s="41"/>
    </row>
    <row r="793" spans="1:6">
      <c r="A793" s="264">
        <f>'III) IZVENNIVOJSKO KRIŽANJE'!A1090</f>
        <v>4</v>
      </c>
      <c r="C793" s="310" t="str">
        <f>'III) IZVENNIVOJSKO KRIŽANJE'!E1090</f>
        <v>3 OSTALE STORITVE - NN priključek</v>
      </c>
      <c r="D793" s="311">
        <f>'III) IZVENNIVOJSKO KRIŽANJE'!I1090</f>
        <v>0</v>
      </c>
      <c r="E793" s="292"/>
      <c r="F793" s="41"/>
    </row>
    <row r="794" spans="1:6">
      <c r="A794" s="264"/>
      <c r="C794" s="275"/>
      <c r="D794" s="276"/>
      <c r="E794" s="292"/>
      <c r="F794" s="41"/>
    </row>
    <row r="795" spans="1:6">
      <c r="A795" s="260">
        <f>'III) IZVENNIVOJSKO KRIŽANJE'!A1095</f>
        <v>1</v>
      </c>
      <c r="B795" s="339" t="s">
        <v>37</v>
      </c>
      <c r="C795" s="269" t="str">
        <f>'III) IZVENNIVOJSKO KRIŽANJE'!E1095</f>
        <v>D.) STROJNE INŠTALACIJE IN STROJNA OPREMA</v>
      </c>
      <c r="D795" s="270">
        <f>'III) IZVENNIVOJSKO KRIŽANJE'!I1095</f>
        <v>0</v>
      </c>
      <c r="E795" s="292"/>
      <c r="F795" s="41"/>
    </row>
    <row r="796" spans="1:6">
      <c r="A796" s="260">
        <f>'III) IZVENNIVOJSKO KRIŽANJE'!A1096</f>
        <v>2</v>
      </c>
      <c r="C796" s="271" t="str">
        <f>'III) IZVENNIVOJSKO KRIŽANJE'!E1096</f>
        <v>D.1.) STROJNE INŠTALACIJE IN STROJNA OPREMA ČRPALIŠČA</v>
      </c>
      <c r="D796" s="272">
        <f>'III) IZVENNIVOJSKO KRIŽANJE'!I1096</f>
        <v>0</v>
      </c>
      <c r="E796" s="292"/>
      <c r="F796" s="41"/>
    </row>
    <row r="797" spans="1:6">
      <c r="A797" s="264">
        <f>'III) IZVENNIVOJSKO KRIŽANJE'!A1097</f>
        <v>4</v>
      </c>
      <c r="C797" s="310" t="str">
        <f>'III) IZVENNIVOJSKO KRIŽANJE'!E1097</f>
        <v xml:space="preserve">1 ČRPALKE IN STROJNA OPREMA </v>
      </c>
      <c r="D797" s="311">
        <f>'III) IZVENNIVOJSKO KRIŽANJE'!I1097</f>
        <v>0</v>
      </c>
      <c r="E797" s="292"/>
      <c r="F797" s="41"/>
    </row>
    <row r="798" spans="1:6">
      <c r="A798" s="264">
        <f>'III) IZVENNIVOJSKO KRIŽANJE'!A1130</f>
        <v>4</v>
      </c>
      <c r="C798" s="310" t="str">
        <f>'III) IZVENNIVOJSKO KRIŽANJE'!E1130</f>
        <v>2 KLUČAVNIČARSKA DELA IN DELA V JEKLU</v>
      </c>
      <c r="D798" s="311">
        <f>'III) IZVENNIVOJSKO KRIŽANJE'!I1130</f>
        <v>0</v>
      </c>
      <c r="E798" s="292"/>
      <c r="F798" s="41"/>
    </row>
    <row r="799" spans="1:6">
      <c r="A799" s="264">
        <f>'III) IZVENNIVOJSKO KRIŽANJE'!A1136</f>
        <v>4</v>
      </c>
      <c r="C799" s="310" t="str">
        <f>'III) IZVENNIVOJSKO KRIŽANJE'!E1136</f>
        <v>3 OSTALA DELA</v>
      </c>
      <c r="D799" s="311">
        <f>'III) IZVENNIVOJSKO KRIŽANJE'!I1136</f>
        <v>0</v>
      </c>
      <c r="E799" s="292"/>
      <c r="F799" s="41"/>
    </row>
    <row r="800" spans="1:6">
      <c r="A800" s="264">
        <f>'III) IZVENNIVOJSKO KRIŽANJE'!A1146</f>
        <v>4</v>
      </c>
      <c r="C800" s="310" t="str">
        <f>'III) IZVENNIVOJSKO KRIŽANJE'!E1146</f>
        <v>4 TUJE STORITVE</v>
      </c>
      <c r="D800" s="311">
        <f>'III) IZVENNIVOJSKO KRIŽANJE'!I1146</f>
        <v>0</v>
      </c>
      <c r="E800" s="292"/>
      <c r="F800" s="41"/>
    </row>
    <row r="801" spans="1:6">
      <c r="A801" s="264"/>
      <c r="C801" s="275"/>
      <c r="D801" s="276"/>
      <c r="E801" s="292"/>
      <c r="F801" s="41"/>
    </row>
    <row r="802" spans="1:6">
      <c r="A802" s="260">
        <f>'III) IZVENNIVOJSKO KRIŽANJE'!A1149</f>
        <v>1</v>
      </c>
      <c r="B802" s="339" t="s">
        <v>37</v>
      </c>
      <c r="C802" s="269" t="str">
        <f>'III) IZVENNIVOJSKO KRIŽANJE'!E1149</f>
        <v>E.) TELEKOMUNIKACIJE</v>
      </c>
      <c r="D802" s="270">
        <f>'III) IZVENNIVOJSKO KRIŽANJE'!I1149</f>
        <v>0</v>
      </c>
      <c r="E802" s="292"/>
      <c r="F802" s="41"/>
    </row>
    <row r="803" spans="1:6">
      <c r="A803" s="260">
        <f>'III) IZVENNIVOJSKO KRIŽANJE'!A1150</f>
        <v>2</v>
      </c>
      <c r="C803" s="271" t="str">
        <f>'III) IZVENNIVOJSKO KRIŽANJE'!E1150</f>
        <v>E.1.) PRESTAVITVE KRS VODOV</v>
      </c>
      <c r="D803" s="272">
        <f>'III) IZVENNIVOJSKO KRIŽANJE'!I1150</f>
        <v>0</v>
      </c>
      <c r="E803" s="292"/>
      <c r="F803" s="41"/>
    </row>
    <row r="804" spans="1:6">
      <c r="A804" s="264">
        <f>'III) IZVENNIVOJSKO KRIŽANJE'!A1151</f>
        <v>4</v>
      </c>
      <c r="C804" s="310" t="str">
        <f>'III) IZVENNIVOJSKO KRIŽANJE'!E1151</f>
        <v>1 GRADBENA DELA</v>
      </c>
      <c r="D804" s="311">
        <f>'III) IZVENNIVOJSKO KRIŽANJE'!I1151</f>
        <v>0</v>
      </c>
      <c r="E804" s="292"/>
      <c r="F804" s="41"/>
    </row>
    <row r="805" spans="1:6">
      <c r="A805" s="264">
        <f>'III) IZVENNIVOJSKO KRIŽANJE'!A1157</f>
        <v>4</v>
      </c>
      <c r="C805" s="310" t="str">
        <f>'III) IZVENNIVOJSKO KRIŽANJE'!E1157</f>
        <v>2 MONTAŽNA DELA</v>
      </c>
      <c r="D805" s="311">
        <f>'III) IZVENNIVOJSKO KRIŽANJE'!I1157</f>
        <v>0</v>
      </c>
      <c r="E805" s="292"/>
      <c r="F805" s="41"/>
    </row>
    <row r="806" spans="1:6">
      <c r="A806" s="264">
        <f>'III) IZVENNIVOJSKO KRIŽANJE'!A1167</f>
        <v>4</v>
      </c>
      <c r="C806" s="310" t="str">
        <f>'III) IZVENNIVOJSKO KRIŽANJE'!E1167</f>
        <v>3 OSTALE STORITVE</v>
      </c>
      <c r="D806" s="311">
        <f>'III) IZVENNIVOJSKO KRIŽANJE'!I1167</f>
        <v>0</v>
      </c>
      <c r="E806" s="292"/>
      <c r="F806" s="41"/>
    </row>
    <row r="807" spans="1:6">
      <c r="A807" s="264"/>
      <c r="C807" s="275"/>
      <c r="D807" s="276"/>
      <c r="E807" s="292"/>
      <c r="F807" s="41"/>
    </row>
    <row r="808" spans="1:6">
      <c r="A808" s="260">
        <f>'III) IZVENNIVOJSKO KRIŽANJE'!A1171</f>
        <v>1</v>
      </c>
      <c r="C808" s="269" t="str">
        <f>'III) IZVENNIVOJSKO KRIŽANJE'!E1171</f>
        <v>F.) SPLOŠNO</v>
      </c>
      <c r="D808" s="270">
        <f>'III) IZVENNIVOJSKO KRIŽANJE'!I1171</f>
        <v>0</v>
      </c>
      <c r="E808" s="292"/>
      <c r="F808" s="41"/>
    </row>
    <row r="809" spans="1:6">
      <c r="A809" s="264"/>
      <c r="C809" s="275"/>
      <c r="D809" s="276"/>
      <c r="E809" s="292"/>
      <c r="F809" s="41"/>
    </row>
    <row r="810" spans="1:6" ht="38.25">
      <c r="A810" s="318">
        <v>0</v>
      </c>
      <c r="B810" s="340"/>
      <c r="C810" s="286" t="s">
        <v>4140</v>
      </c>
      <c r="D810" s="291"/>
      <c r="E810" s="292"/>
      <c r="F810" s="41"/>
    </row>
    <row r="811" spans="1:6">
      <c r="A811" s="318">
        <v>0</v>
      </c>
      <c r="B811" s="340"/>
      <c r="C811" s="287" t="s">
        <v>31</v>
      </c>
      <c r="D811" s="288">
        <f>D703+D710+D716+D728+D761+D764+D768+D775+D795+D802+D808</f>
        <v>0</v>
      </c>
      <c r="E811" s="292"/>
      <c r="F811" s="41"/>
    </row>
    <row r="812" spans="1:6" ht="25.5">
      <c r="A812" s="318">
        <v>0</v>
      </c>
      <c r="B812" s="340"/>
      <c r="C812" s="287" t="s">
        <v>35</v>
      </c>
      <c r="D812" s="288">
        <f>D707+D731+D744+D748</f>
        <v>0</v>
      </c>
      <c r="E812" s="292"/>
      <c r="F812" s="41"/>
    </row>
    <row r="813" spans="1:6" ht="25.5">
      <c r="A813" s="318">
        <v>0</v>
      </c>
      <c r="B813" s="340"/>
      <c r="C813" s="289" t="s">
        <v>32</v>
      </c>
      <c r="D813" s="288">
        <f>ROUND(D811*0.1,2)</f>
        <v>0</v>
      </c>
      <c r="E813" s="292"/>
      <c r="F813" s="41"/>
    </row>
    <row r="814" spans="1:6" ht="25.5">
      <c r="A814" s="318">
        <v>0</v>
      </c>
      <c r="B814" s="340"/>
      <c r="C814" s="290" t="s">
        <v>36</v>
      </c>
      <c r="D814" s="291">
        <f>SUM(D811:D813)</f>
        <v>0</v>
      </c>
      <c r="E814" s="292"/>
      <c r="F814" s="41"/>
    </row>
    <row r="815" spans="1:6">
      <c r="A815" s="318">
        <v>0</v>
      </c>
      <c r="B815" s="340"/>
      <c r="C815" s="287" t="s">
        <v>33</v>
      </c>
      <c r="D815" s="288">
        <f>ROUND(D814*0.22,2)</f>
        <v>0</v>
      </c>
      <c r="E815" s="292"/>
      <c r="F815" s="41"/>
    </row>
    <row r="816" spans="1:6">
      <c r="A816" s="318">
        <v>0</v>
      </c>
      <c r="B816" s="340"/>
      <c r="C816" s="290" t="s">
        <v>34</v>
      </c>
      <c r="D816" s="291">
        <f>SUM(D814:D815)</f>
        <v>0</v>
      </c>
      <c r="E816" s="292"/>
      <c r="F816" s="41"/>
    </row>
    <row r="819" spans="1:4" ht="13.5" thickBot="1"/>
    <row r="820" spans="1:4" ht="77.25" thickBot="1">
      <c r="A820" s="1">
        <v>0</v>
      </c>
      <c r="C820" s="303" t="s">
        <v>4560</v>
      </c>
      <c r="D820" s="293"/>
    </row>
    <row r="821" spans="1:4">
      <c r="A821" s="1">
        <v>0</v>
      </c>
      <c r="C821" s="294" t="s">
        <v>31</v>
      </c>
      <c r="D821" s="295">
        <f>D434+D691+D811</f>
        <v>0</v>
      </c>
    </row>
    <row r="822" spans="1:4" ht="25.5">
      <c r="A822" s="1">
        <v>0</v>
      </c>
      <c r="C822" s="296" t="s">
        <v>35</v>
      </c>
      <c r="D822" s="297">
        <f>D435+D692+D812</f>
        <v>0</v>
      </c>
    </row>
    <row r="823" spans="1:4" ht="25.5">
      <c r="A823" s="1">
        <v>0</v>
      </c>
      <c r="C823" s="298" t="s">
        <v>32</v>
      </c>
      <c r="D823" s="297">
        <f>ROUND(D821*0.1,2)</f>
        <v>0</v>
      </c>
    </row>
    <row r="824" spans="1:4" ht="25.5">
      <c r="A824" s="1">
        <v>0</v>
      </c>
      <c r="C824" s="299" t="s">
        <v>36</v>
      </c>
      <c r="D824" s="300">
        <f>SUM(D821:D823)</f>
        <v>0</v>
      </c>
    </row>
    <row r="825" spans="1:4">
      <c r="A825" s="1">
        <v>0</v>
      </c>
      <c r="C825" s="296" t="s">
        <v>33</v>
      </c>
      <c r="D825" s="297">
        <f>ROUND(D824*0.22,2)</f>
        <v>0</v>
      </c>
    </row>
    <row r="826" spans="1:4" ht="13.5" thickBot="1">
      <c r="A826" s="1">
        <v>0</v>
      </c>
      <c r="C826" s="301" t="s">
        <v>34</v>
      </c>
      <c r="D826" s="302">
        <f>SUM(D824:D825)</f>
        <v>0</v>
      </c>
    </row>
  </sheetData>
  <sheetProtection password="C5DE" sheet="1" objects="1" scenarios="1"/>
  <autoFilter ref="A1:A826">
    <filterColumn colId="0">
      <filters blank="1">
        <filter val="0"/>
        <filter val="1"/>
        <filter val="2"/>
        <filter val="3"/>
        <filter val="4"/>
      </filters>
    </filterColumn>
  </autoFilter>
  <hyperlinks>
    <hyperlink ref="B3" location="'I) ODSEK ZM-RT'!E8" display="Povezava"/>
    <hyperlink ref="B9" location="'I) ODSEK ZM-RT'!E8" display="Povezava"/>
    <hyperlink ref="B11" location="'I) ODSEK ZM-RT'!E9" display="Povezava"/>
    <hyperlink ref="B27" location="'I) ODSEK ZM-RT'!E253" display="Povezava"/>
    <hyperlink ref="B153" location="'I) ODSEK ZM-RT'!E1424" display="Povezava"/>
    <hyperlink ref="B173" location="'I) ODSEK ZM-RT'!E1591" display="Povezava"/>
    <hyperlink ref="B343" location="'I) ODSEK ZM-RT'!E2448" display="Povezava"/>
    <hyperlink ref="B408" location="'I) ODSEK ZM-RT'!E3330" display="Povezava"/>
    <hyperlink ref="B443" location="'II) POSTAJA RT'!E8" display="Povezava"/>
    <hyperlink ref="B445" location="'II) POSTAJA RT'!E9" display="Povezava"/>
    <hyperlink ref="B479" location="'II) POSTAJA RT'!E172" display="Povezava"/>
    <hyperlink ref="B562" location="'II) POSTAJA RT'!E1053" display="Povezava"/>
    <hyperlink ref="B648" location="'II) POSTAJA RT'!E2092" display="Povezava"/>
    <hyperlink ref="B686" location="'II) POSTAJA RT'!E2549" display="Povezava"/>
    <hyperlink ref="B700" location="'III) IZVENNIVOJSKO KRIŽANJE'!E8" display="Povezava"/>
    <hyperlink ref="B702" location="'III) IZVENNIVOJSKO KRIŽANJE'!E9" display="Povezava"/>
    <hyperlink ref="B709" location="'III) IZVENNIVOJSKO KRIŽANJE'!E43" display="Povezava"/>
    <hyperlink ref="B775" location="'III) IZVENNIVOJSKO KRIŽANJE'!E904" display="Povezava"/>
    <hyperlink ref="B795" location="'III) IZVENNIVOJSKO KRIŽANJE'!E1095" display="Povezava"/>
    <hyperlink ref="B802" location="'III) IZVENNIVOJSKO KRIŽANJE'!E1149" display="Povezava"/>
    <hyperlink ref="B4" location="'II) POSTAJA RT'!E8" display="Povezava"/>
    <hyperlink ref="B5" location="'III) IZVENNIVOJSKO KRIŽANJE'!E8" display="Povezava"/>
  </hyperlinks>
  <printOptions horizontalCentered="1"/>
  <pageMargins left="0.94488188976377963" right="0.39370078740157483" top="0.74803149606299213" bottom="0.74803149606299213" header="0.19685039370078741" footer="0.19685039370078741"/>
  <pageSetup paperSize="9" scale="87" fitToHeight="0" orientation="portrait" r:id="rId1"/>
  <headerFooter>
    <oddHeader>&amp;RREKAPITULACIJA</oddHead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3669"/>
  <sheetViews>
    <sheetView view="pageBreakPreview" zoomScale="120" zoomScaleNormal="120" zoomScaleSheetLayoutView="120" workbookViewId="0">
      <pane ySplit="6" topLeftCell="A7" activePane="bottomLeft" state="frozen"/>
      <selection pane="bottomLeft"/>
    </sheetView>
  </sheetViews>
  <sheetFormatPr defaultColWidth="9.140625" defaultRowHeight="12.75"/>
  <cols>
    <col min="1" max="1" width="4.7109375" style="242" customWidth="1"/>
    <col min="2" max="2" width="5.7109375" style="243" customWidth="1"/>
    <col min="3" max="3" width="10.7109375" style="229" customWidth="1"/>
    <col min="4" max="4" width="7.7109375" style="341" customWidth="1"/>
    <col min="5" max="5" width="55.7109375" style="342" customWidth="1"/>
    <col min="6" max="6" width="11.7109375" style="242" customWidth="1"/>
    <col min="7" max="7" width="11.7109375" style="343" customWidth="1"/>
    <col min="8" max="9" width="13.7109375" style="344" customWidth="1"/>
    <col min="10" max="10" width="10" style="234" customWidth="1"/>
    <col min="11" max="11" width="40.7109375" style="358" customWidth="1"/>
    <col min="12" max="12" width="10" style="235" bestFit="1" customWidth="1"/>
    <col min="13" max="13" width="10" style="236" bestFit="1" customWidth="1"/>
    <col min="14" max="16384" width="9.140625" style="147"/>
  </cols>
  <sheetData>
    <row r="1" spans="1:13">
      <c r="A1" s="138"/>
      <c r="B1" s="139"/>
      <c r="C1" s="138"/>
      <c r="D1" s="140"/>
      <c r="E1" s="245" t="s">
        <v>42</v>
      </c>
      <c r="F1" s="141"/>
      <c r="G1" s="142"/>
      <c r="H1" s="143"/>
      <c r="I1" s="143"/>
      <c r="J1" s="144"/>
      <c r="K1" s="356"/>
      <c r="L1" s="145"/>
      <c r="M1" s="146"/>
    </row>
    <row r="2" spans="1:13">
      <c r="A2" s="138"/>
      <c r="B2" s="139"/>
      <c r="C2" s="138"/>
      <c r="D2" s="140"/>
      <c r="E2" s="245" t="s">
        <v>45</v>
      </c>
      <c r="F2" s="141"/>
      <c r="G2" s="142"/>
      <c r="H2" s="143"/>
      <c r="I2" s="143"/>
      <c r="J2" s="144"/>
      <c r="K2" s="356"/>
      <c r="L2" s="145"/>
      <c r="M2" s="146"/>
    </row>
    <row r="3" spans="1:13">
      <c r="A3" s="138"/>
      <c r="B3" s="139"/>
      <c r="C3" s="138"/>
      <c r="D3" s="140"/>
      <c r="E3" s="148"/>
      <c r="F3" s="141"/>
      <c r="G3" s="142"/>
      <c r="H3" s="143"/>
      <c r="I3" s="143"/>
      <c r="J3" s="144"/>
      <c r="K3" s="356"/>
      <c r="L3" s="145"/>
      <c r="M3" s="146"/>
    </row>
    <row r="4" spans="1:13">
      <c r="A4" s="138"/>
      <c r="B4" s="139"/>
      <c r="C4" s="138"/>
      <c r="D4" s="140"/>
      <c r="E4" s="149" t="s">
        <v>10</v>
      </c>
      <c r="F4" s="141"/>
      <c r="G4" s="142"/>
      <c r="H4" s="143"/>
      <c r="I4" s="143"/>
      <c r="J4" s="144"/>
      <c r="K4" s="356"/>
      <c r="L4" s="145"/>
      <c r="M4" s="146"/>
    </row>
    <row r="5" spans="1:13">
      <c r="A5" s="138"/>
      <c r="B5" s="139"/>
      <c r="C5" s="138"/>
      <c r="D5" s="140"/>
      <c r="E5" s="148"/>
      <c r="F5" s="141"/>
      <c r="G5" s="142"/>
      <c r="H5" s="143"/>
      <c r="I5" s="143"/>
      <c r="J5" s="144"/>
      <c r="K5" s="356"/>
      <c r="L5" s="145"/>
      <c r="M5" s="146"/>
    </row>
    <row r="6" spans="1:13" ht="13.5" thickBot="1">
      <c r="A6" s="150" t="s">
        <v>9</v>
      </c>
      <c r="B6" s="151" t="s">
        <v>40</v>
      </c>
      <c r="C6" s="152" t="s">
        <v>3</v>
      </c>
      <c r="D6" s="152" t="s">
        <v>0</v>
      </c>
      <c r="E6" s="153" t="s">
        <v>2</v>
      </c>
      <c r="F6" s="154" t="s">
        <v>4</v>
      </c>
      <c r="G6" s="154" t="s">
        <v>1</v>
      </c>
      <c r="H6" s="155" t="s">
        <v>5</v>
      </c>
      <c r="I6" s="155" t="s">
        <v>6</v>
      </c>
      <c r="J6" s="144"/>
      <c r="K6" s="357"/>
      <c r="L6" s="145"/>
      <c r="M6" s="146"/>
    </row>
    <row r="7" spans="1:13">
      <c r="A7" s="138"/>
      <c r="B7" s="139"/>
      <c r="C7" s="138"/>
      <c r="D7" s="140"/>
      <c r="E7" s="148"/>
      <c r="F7" s="141"/>
      <c r="G7" s="142"/>
      <c r="H7" s="143"/>
      <c r="I7" s="143"/>
      <c r="J7" s="144"/>
      <c r="K7" s="356"/>
      <c r="L7" s="145"/>
      <c r="M7" s="146"/>
    </row>
    <row r="8" spans="1:13">
      <c r="A8" s="156">
        <v>0</v>
      </c>
      <c r="B8" s="157" t="str">
        <f>IF(TRIM(H8)&lt;&gt;"",COUNTA($H$8:H8),"")</f>
        <v/>
      </c>
      <c r="C8" s="156"/>
      <c r="D8" s="158"/>
      <c r="E8" s="159" t="s">
        <v>46</v>
      </c>
      <c r="F8" s="160"/>
      <c r="G8" s="161"/>
      <c r="H8" s="371"/>
      <c r="I8" s="162">
        <f>I9+I256+I1427+I1594+I2451+I3333+I3656</f>
        <v>0</v>
      </c>
      <c r="J8" s="144"/>
      <c r="K8" s="355"/>
      <c r="L8" s="145"/>
      <c r="M8" s="146"/>
    </row>
    <row r="9" spans="1:13">
      <c r="A9" s="163">
        <v>1</v>
      </c>
      <c r="B9" s="164" t="str">
        <f>IF(TRIM(H9)&lt;&gt;"",COUNTA($H$8:H9),"")</f>
        <v/>
      </c>
      <c r="C9" s="165"/>
      <c r="D9" s="166"/>
      <c r="E9" s="19" t="s">
        <v>1882</v>
      </c>
      <c r="F9" s="167"/>
      <c r="G9" s="168"/>
      <c r="H9" s="372"/>
      <c r="I9" s="169">
        <f>I10+I115+I218</f>
        <v>0</v>
      </c>
      <c r="J9" s="144"/>
      <c r="K9" s="355"/>
      <c r="L9" s="145"/>
      <c r="M9" s="146"/>
    </row>
    <row r="10" spans="1:13" s="177" customFormat="1" ht="15">
      <c r="A10" s="170">
        <v>2</v>
      </c>
      <c r="B10" s="171" t="str">
        <f>IF(TRIM(H10)&lt;&gt;"",COUNTA($H$8:H10),"")</f>
        <v/>
      </c>
      <c r="C10" s="170"/>
      <c r="D10" s="172"/>
      <c r="E10" s="24" t="s">
        <v>1883</v>
      </c>
      <c r="F10" s="173"/>
      <c r="G10" s="174"/>
      <c r="H10" s="373"/>
      <c r="I10" s="175">
        <f>I11+I17+I53+I85</f>
        <v>0</v>
      </c>
      <c r="J10" s="176"/>
      <c r="K10" s="355"/>
      <c r="L10" s="145"/>
      <c r="M10" s="146"/>
    </row>
    <row r="11" spans="1:13">
      <c r="A11" s="178">
        <v>4</v>
      </c>
      <c r="B11" s="179" t="str">
        <f>IF(TRIM(H11)&lt;&gt;"",COUNTA($H$8:H11),"")</f>
        <v/>
      </c>
      <c r="C11" s="178"/>
      <c r="D11" s="180"/>
      <c r="E11" s="181" t="s">
        <v>1884</v>
      </c>
      <c r="F11" s="182"/>
      <c r="G11" s="183"/>
      <c r="H11" s="184"/>
      <c r="I11" s="184">
        <f>SUM(I12:I16)</f>
        <v>0</v>
      </c>
      <c r="J11" s="144"/>
      <c r="K11" s="355"/>
      <c r="L11" s="145"/>
      <c r="M11" s="146"/>
    </row>
    <row r="12" spans="1:13">
      <c r="A12" s="185"/>
      <c r="B12" s="186"/>
      <c r="C12" s="185"/>
      <c r="D12" s="187" t="s">
        <v>14</v>
      </c>
      <c r="E12" s="188" t="s">
        <v>1885</v>
      </c>
      <c r="F12" s="189" t="s">
        <v>255</v>
      </c>
      <c r="G12" s="190">
        <v>6002</v>
      </c>
      <c r="H12" s="191">
        <v>0</v>
      </c>
      <c r="I12" s="374">
        <f t="shared" ref="I12:I71" si="0">IF(ISNUMBER(G12),ROUND(G12*H12,2),"")</f>
        <v>0</v>
      </c>
      <c r="J12" s="144"/>
      <c r="K12" s="355"/>
      <c r="L12" s="145"/>
      <c r="M12" s="146"/>
    </row>
    <row r="13" spans="1:13" ht="22.5">
      <c r="A13" s="185"/>
      <c r="B13" s="186"/>
      <c r="C13" s="185"/>
      <c r="D13" s="187" t="s">
        <v>15</v>
      </c>
      <c r="E13" s="188" t="s">
        <v>256</v>
      </c>
      <c r="F13" s="189" t="s">
        <v>58</v>
      </c>
      <c r="G13" s="190">
        <v>6002</v>
      </c>
      <c r="H13" s="191">
        <v>0</v>
      </c>
      <c r="I13" s="374">
        <f t="shared" si="0"/>
        <v>0</v>
      </c>
      <c r="J13" s="144"/>
      <c r="K13" s="355"/>
      <c r="L13" s="145"/>
      <c r="M13" s="146"/>
    </row>
    <row r="14" spans="1:13" ht="22.5">
      <c r="A14" s="185"/>
      <c r="B14" s="186"/>
      <c r="C14" s="185"/>
      <c r="D14" s="187" t="s">
        <v>16</v>
      </c>
      <c r="E14" s="188" t="s">
        <v>257</v>
      </c>
      <c r="F14" s="189" t="s">
        <v>56</v>
      </c>
      <c r="G14" s="190">
        <v>12000</v>
      </c>
      <c r="H14" s="191">
        <v>0</v>
      </c>
      <c r="I14" s="374">
        <f t="shared" si="0"/>
        <v>0</v>
      </c>
      <c r="J14" s="144"/>
      <c r="K14" s="355"/>
      <c r="L14" s="145"/>
      <c r="M14" s="146"/>
    </row>
    <row r="15" spans="1:13" ht="33.75">
      <c r="A15" s="185"/>
      <c r="B15" s="186"/>
      <c r="C15" s="185"/>
      <c r="D15" s="187" t="s">
        <v>17</v>
      </c>
      <c r="E15" s="188" t="s">
        <v>259</v>
      </c>
      <c r="F15" s="189" t="s">
        <v>11</v>
      </c>
      <c r="G15" s="190">
        <v>31</v>
      </c>
      <c r="H15" s="191">
        <v>0</v>
      </c>
      <c r="I15" s="374">
        <f t="shared" si="0"/>
        <v>0</v>
      </c>
      <c r="J15" s="144"/>
      <c r="K15" s="355"/>
      <c r="L15" s="145"/>
      <c r="M15" s="146"/>
    </row>
    <row r="16" spans="1:13" ht="22.5">
      <c r="A16" s="185"/>
      <c r="B16" s="186"/>
      <c r="C16" s="185"/>
      <c r="D16" s="187" t="s">
        <v>179</v>
      </c>
      <c r="E16" s="188" t="s">
        <v>4142</v>
      </c>
      <c r="F16" s="189" t="s">
        <v>8</v>
      </c>
      <c r="G16" s="190">
        <v>3</v>
      </c>
      <c r="H16" s="191">
        <v>0</v>
      </c>
      <c r="I16" s="374">
        <f t="shared" si="0"/>
        <v>0</v>
      </c>
      <c r="J16" s="144"/>
      <c r="K16" s="355"/>
      <c r="L16" s="145"/>
      <c r="M16" s="146"/>
    </row>
    <row r="17" spans="1:13">
      <c r="A17" s="178">
        <v>4</v>
      </c>
      <c r="B17" s="179"/>
      <c r="C17" s="178"/>
      <c r="D17" s="180"/>
      <c r="E17" s="181" t="s">
        <v>1886</v>
      </c>
      <c r="F17" s="182"/>
      <c r="G17" s="183"/>
      <c r="H17" s="184"/>
      <c r="I17" s="184">
        <f>SUM(I18:I52)</f>
        <v>0</v>
      </c>
      <c r="J17" s="144"/>
      <c r="K17" s="355"/>
      <c r="L17" s="145"/>
      <c r="M17" s="146"/>
    </row>
    <row r="18" spans="1:13" ht="22.5">
      <c r="A18" s="185"/>
      <c r="B18" s="186"/>
      <c r="C18" s="185"/>
      <c r="D18" s="187" t="s">
        <v>14</v>
      </c>
      <c r="E18" s="188" t="s">
        <v>262</v>
      </c>
      <c r="F18" s="189" t="s">
        <v>11</v>
      </c>
      <c r="G18" s="190">
        <v>92</v>
      </c>
      <c r="H18" s="191">
        <v>0</v>
      </c>
      <c r="I18" s="374">
        <f t="shared" si="0"/>
        <v>0</v>
      </c>
      <c r="J18" s="144"/>
      <c r="K18" s="355"/>
      <c r="L18" s="145"/>
      <c r="M18" s="146"/>
    </row>
    <row r="19" spans="1:13">
      <c r="A19" s="192"/>
      <c r="B19" s="193"/>
      <c r="C19" s="192"/>
      <c r="D19" s="194" t="s">
        <v>15</v>
      </c>
      <c r="E19" s="195" t="s">
        <v>264</v>
      </c>
      <c r="F19" s="196" t="s">
        <v>11</v>
      </c>
      <c r="G19" s="197">
        <v>1200</v>
      </c>
      <c r="H19" s="198">
        <v>0</v>
      </c>
      <c r="I19" s="375">
        <f t="shared" si="0"/>
        <v>0</v>
      </c>
      <c r="J19" s="144"/>
      <c r="K19" s="355"/>
      <c r="L19" s="145"/>
      <c r="M19" s="146"/>
    </row>
    <row r="20" spans="1:13" ht="33.75">
      <c r="A20" s="192"/>
      <c r="B20" s="193"/>
      <c r="C20" s="192"/>
      <c r="D20" s="194" t="s">
        <v>16</v>
      </c>
      <c r="E20" s="195" t="s">
        <v>4143</v>
      </c>
      <c r="F20" s="196"/>
      <c r="G20" s="197"/>
      <c r="H20" s="375"/>
      <c r="I20" s="375" t="str">
        <f t="shared" si="0"/>
        <v/>
      </c>
      <c r="J20" s="144"/>
      <c r="K20" s="355"/>
      <c r="L20" s="145"/>
      <c r="M20" s="146"/>
    </row>
    <row r="21" spans="1:13">
      <c r="A21" s="199"/>
      <c r="B21" s="200"/>
      <c r="C21" s="199"/>
      <c r="D21" s="201" t="s">
        <v>1887</v>
      </c>
      <c r="E21" s="202" t="s">
        <v>1888</v>
      </c>
      <c r="F21" s="203" t="s">
        <v>255</v>
      </c>
      <c r="G21" s="204">
        <v>2110</v>
      </c>
      <c r="H21" s="205">
        <v>0</v>
      </c>
      <c r="I21" s="376">
        <f t="shared" si="0"/>
        <v>0</v>
      </c>
      <c r="J21" s="144"/>
      <c r="K21" s="355"/>
      <c r="L21" s="145"/>
      <c r="M21" s="146"/>
    </row>
    <row r="22" spans="1:13">
      <c r="A22" s="199"/>
      <c r="B22" s="200"/>
      <c r="C22" s="199"/>
      <c r="D22" s="201" t="s">
        <v>1889</v>
      </c>
      <c r="E22" s="202" t="s">
        <v>1890</v>
      </c>
      <c r="F22" s="203" t="s">
        <v>255</v>
      </c>
      <c r="G22" s="204">
        <v>1840</v>
      </c>
      <c r="H22" s="205">
        <v>0</v>
      </c>
      <c r="I22" s="376">
        <f t="shared" si="0"/>
        <v>0</v>
      </c>
      <c r="J22" s="144"/>
      <c r="K22" s="355"/>
      <c r="L22" s="145"/>
      <c r="M22" s="146"/>
    </row>
    <row r="23" spans="1:13">
      <c r="A23" s="206"/>
      <c r="B23" s="207"/>
      <c r="C23" s="206"/>
      <c r="D23" s="208" t="s">
        <v>1891</v>
      </c>
      <c r="E23" s="209" t="s">
        <v>1892</v>
      </c>
      <c r="F23" s="210" t="s">
        <v>255</v>
      </c>
      <c r="G23" s="211">
        <v>2052</v>
      </c>
      <c r="H23" s="212">
        <v>0</v>
      </c>
      <c r="I23" s="377">
        <f t="shared" si="0"/>
        <v>0</v>
      </c>
      <c r="J23" s="144"/>
      <c r="K23" s="355"/>
      <c r="L23" s="145"/>
      <c r="M23" s="146"/>
    </row>
    <row r="24" spans="1:13" ht="22.5">
      <c r="A24" s="192"/>
      <c r="B24" s="193"/>
      <c r="C24" s="192"/>
      <c r="D24" s="194" t="s">
        <v>179</v>
      </c>
      <c r="E24" s="195" t="s">
        <v>4144</v>
      </c>
      <c r="F24" s="196" t="s">
        <v>76</v>
      </c>
      <c r="G24" s="197">
        <v>11400</v>
      </c>
      <c r="H24" s="198">
        <v>0</v>
      </c>
      <c r="I24" s="375">
        <f t="shared" si="0"/>
        <v>0</v>
      </c>
      <c r="J24" s="144"/>
      <c r="K24" s="355"/>
      <c r="L24" s="145"/>
      <c r="M24" s="146"/>
    </row>
    <row r="25" spans="1:13" ht="56.25">
      <c r="A25" s="192"/>
      <c r="B25" s="193"/>
      <c r="C25" s="192"/>
      <c r="D25" s="194" t="s">
        <v>198</v>
      </c>
      <c r="E25" s="195" t="s">
        <v>4145</v>
      </c>
      <c r="F25" s="196" t="s">
        <v>58</v>
      </c>
      <c r="G25" s="197">
        <v>6002</v>
      </c>
      <c r="H25" s="198">
        <v>0</v>
      </c>
      <c r="I25" s="375">
        <f t="shared" si="0"/>
        <v>0</v>
      </c>
      <c r="J25" s="144"/>
      <c r="K25" s="355"/>
      <c r="L25" s="145"/>
      <c r="M25" s="146"/>
    </row>
    <row r="26" spans="1:13">
      <c r="A26" s="199"/>
      <c r="B26" s="200"/>
      <c r="C26" s="199"/>
      <c r="D26" s="201"/>
      <c r="E26" s="202" t="s">
        <v>265</v>
      </c>
      <c r="F26" s="203"/>
      <c r="G26" s="204"/>
      <c r="H26" s="376"/>
      <c r="I26" s="376"/>
      <c r="J26" s="144"/>
      <c r="K26" s="355"/>
      <c r="L26" s="145"/>
      <c r="M26" s="146"/>
    </row>
    <row r="27" spans="1:13">
      <c r="A27" s="199"/>
      <c r="B27" s="200"/>
      <c r="C27" s="199"/>
      <c r="D27" s="201"/>
      <c r="E27" s="202" t="s">
        <v>269</v>
      </c>
      <c r="F27" s="203" t="s">
        <v>58</v>
      </c>
      <c r="G27" s="204">
        <v>6002</v>
      </c>
      <c r="H27" s="376"/>
      <c r="I27" s="376"/>
      <c r="J27" s="144"/>
      <c r="K27" s="355"/>
      <c r="L27" s="145"/>
      <c r="M27" s="146"/>
    </row>
    <row r="28" spans="1:13">
      <c r="A28" s="199"/>
      <c r="B28" s="200"/>
      <c r="C28" s="199"/>
      <c r="D28" s="201"/>
      <c r="E28" s="319" t="s">
        <v>4146</v>
      </c>
      <c r="F28" s="203" t="s">
        <v>58</v>
      </c>
      <c r="G28" s="204">
        <v>6002</v>
      </c>
      <c r="H28" s="376"/>
      <c r="I28" s="376"/>
      <c r="J28" s="144"/>
      <c r="K28" s="355"/>
      <c r="L28" s="145"/>
      <c r="M28" s="146"/>
    </row>
    <row r="29" spans="1:13">
      <c r="A29" s="199"/>
      <c r="B29" s="200"/>
      <c r="C29" s="199"/>
      <c r="D29" s="201"/>
      <c r="E29" s="202" t="s">
        <v>4147</v>
      </c>
      <c r="F29" s="203" t="s">
        <v>58</v>
      </c>
      <c r="G29" s="204">
        <v>6002</v>
      </c>
      <c r="H29" s="376"/>
      <c r="I29" s="376"/>
      <c r="J29" s="144"/>
      <c r="K29" s="355"/>
      <c r="L29" s="145"/>
      <c r="M29" s="146"/>
    </row>
    <row r="30" spans="1:13">
      <c r="A30" s="199"/>
      <c r="B30" s="200"/>
      <c r="C30" s="199"/>
      <c r="D30" s="201"/>
      <c r="E30" s="202" t="s">
        <v>267</v>
      </c>
      <c r="F30" s="203" t="s">
        <v>58</v>
      </c>
      <c r="G30" s="204">
        <v>6002</v>
      </c>
      <c r="H30" s="376"/>
      <c r="I30" s="376"/>
      <c r="J30" s="144"/>
      <c r="K30" s="355"/>
      <c r="L30" s="145"/>
      <c r="M30" s="146"/>
    </row>
    <row r="31" spans="1:13">
      <c r="A31" s="199"/>
      <c r="B31" s="200"/>
      <c r="C31" s="199"/>
      <c r="D31" s="201"/>
      <c r="E31" s="202" t="s">
        <v>268</v>
      </c>
      <c r="F31" s="203"/>
      <c r="G31" s="204"/>
      <c r="H31" s="376"/>
      <c r="I31" s="376"/>
      <c r="J31" s="144"/>
      <c r="K31" s="355"/>
      <c r="L31" s="145"/>
      <c r="M31" s="146"/>
    </row>
    <row r="32" spans="1:13">
      <c r="A32" s="206"/>
      <c r="B32" s="207"/>
      <c r="C32" s="206"/>
      <c r="D32" s="208"/>
      <c r="E32" s="209" t="s">
        <v>271</v>
      </c>
      <c r="F32" s="210" t="s">
        <v>58</v>
      </c>
      <c r="G32" s="211">
        <v>6002</v>
      </c>
      <c r="H32" s="377"/>
      <c r="I32" s="377"/>
      <c r="J32" s="144"/>
      <c r="K32" s="355"/>
      <c r="L32" s="145"/>
      <c r="M32" s="146"/>
    </row>
    <row r="33" spans="1:13" ht="22.5">
      <c r="A33" s="206"/>
      <c r="B33" s="207"/>
      <c r="C33" s="206"/>
      <c r="D33" s="208" t="s">
        <v>214</v>
      </c>
      <c r="E33" s="209" t="s">
        <v>4148</v>
      </c>
      <c r="F33" s="210" t="s">
        <v>7</v>
      </c>
      <c r="G33" s="211">
        <v>4</v>
      </c>
      <c r="H33" s="212">
        <v>0</v>
      </c>
      <c r="I33" s="377">
        <f t="shared" si="0"/>
        <v>0</v>
      </c>
      <c r="J33" s="144"/>
      <c r="K33" s="355"/>
      <c r="L33" s="145"/>
      <c r="M33" s="146"/>
    </row>
    <row r="34" spans="1:13" ht="22.5">
      <c r="A34" s="185"/>
      <c r="B34" s="186"/>
      <c r="C34" s="185"/>
      <c r="D34" s="187" t="s">
        <v>216</v>
      </c>
      <c r="E34" s="188" t="s">
        <v>4149</v>
      </c>
      <c r="F34" s="189" t="s">
        <v>11</v>
      </c>
      <c r="G34" s="190">
        <v>2</v>
      </c>
      <c r="H34" s="191">
        <v>0</v>
      </c>
      <c r="I34" s="374">
        <f t="shared" si="0"/>
        <v>0</v>
      </c>
      <c r="J34" s="144"/>
      <c r="K34" s="355"/>
      <c r="L34" s="145"/>
      <c r="M34" s="146"/>
    </row>
    <row r="35" spans="1:13">
      <c r="A35" s="185"/>
      <c r="B35" s="186"/>
      <c r="C35" s="185"/>
      <c r="D35" s="187" t="s">
        <v>231</v>
      </c>
      <c r="E35" s="188" t="s">
        <v>273</v>
      </c>
      <c r="F35" s="189" t="s">
        <v>58</v>
      </c>
      <c r="G35" s="190">
        <v>300</v>
      </c>
      <c r="H35" s="191">
        <v>0</v>
      </c>
      <c r="I35" s="374">
        <f t="shared" si="0"/>
        <v>0</v>
      </c>
      <c r="J35" s="144"/>
      <c r="K35" s="355"/>
      <c r="L35" s="145"/>
      <c r="M35" s="146"/>
    </row>
    <row r="36" spans="1:13">
      <c r="A36" s="192"/>
      <c r="B36" s="193"/>
      <c r="C36" s="192"/>
      <c r="D36" s="194" t="s">
        <v>260</v>
      </c>
      <c r="E36" s="195" t="s">
        <v>275</v>
      </c>
      <c r="F36" s="196"/>
      <c r="G36" s="197"/>
      <c r="H36" s="375"/>
      <c r="I36" s="375" t="str">
        <f t="shared" si="0"/>
        <v/>
      </c>
      <c r="J36" s="144"/>
      <c r="K36" s="355"/>
      <c r="L36" s="145"/>
      <c r="M36" s="146"/>
    </row>
    <row r="37" spans="1:13">
      <c r="A37" s="199"/>
      <c r="B37" s="200"/>
      <c r="C37" s="199"/>
      <c r="D37" s="201" t="s">
        <v>52</v>
      </c>
      <c r="E37" s="202" t="s">
        <v>4150</v>
      </c>
      <c r="F37" s="203" t="s">
        <v>7</v>
      </c>
      <c r="G37" s="204">
        <v>126</v>
      </c>
      <c r="H37" s="205">
        <v>0</v>
      </c>
      <c r="I37" s="376">
        <f t="shared" si="0"/>
        <v>0</v>
      </c>
      <c r="J37" s="144"/>
      <c r="K37" s="355"/>
      <c r="L37" s="145"/>
      <c r="M37" s="146"/>
    </row>
    <row r="38" spans="1:13">
      <c r="A38" s="206"/>
      <c r="B38" s="207"/>
      <c r="C38" s="206"/>
      <c r="D38" s="208" t="s">
        <v>62</v>
      </c>
      <c r="E38" s="209" t="s">
        <v>4151</v>
      </c>
      <c r="F38" s="210" t="s">
        <v>7</v>
      </c>
      <c r="G38" s="211">
        <v>2</v>
      </c>
      <c r="H38" s="212">
        <v>0</v>
      </c>
      <c r="I38" s="377">
        <f t="shared" si="0"/>
        <v>0</v>
      </c>
      <c r="J38" s="144"/>
      <c r="K38" s="355"/>
      <c r="L38" s="145"/>
      <c r="M38" s="146"/>
    </row>
    <row r="39" spans="1:13">
      <c r="A39" s="185"/>
      <c r="B39" s="186"/>
      <c r="C39" s="185"/>
      <c r="D39" s="187" t="s">
        <v>261</v>
      </c>
      <c r="E39" s="188" t="s">
        <v>1893</v>
      </c>
      <c r="F39" s="189" t="s">
        <v>11</v>
      </c>
      <c r="G39" s="190">
        <v>2</v>
      </c>
      <c r="H39" s="191">
        <v>0</v>
      </c>
      <c r="I39" s="374">
        <f t="shared" si="0"/>
        <v>0</v>
      </c>
      <c r="J39" s="144"/>
      <c r="K39" s="355"/>
      <c r="L39" s="145"/>
      <c r="M39" s="146"/>
    </row>
    <row r="40" spans="1:13">
      <c r="A40" s="185"/>
      <c r="B40" s="186"/>
      <c r="C40" s="185"/>
      <c r="D40" s="187" t="s">
        <v>272</v>
      </c>
      <c r="E40" s="188" t="s">
        <v>277</v>
      </c>
      <c r="F40" s="189" t="s">
        <v>255</v>
      </c>
      <c r="G40" s="190">
        <v>6400</v>
      </c>
      <c r="H40" s="191">
        <v>0</v>
      </c>
      <c r="I40" s="374">
        <f t="shared" si="0"/>
        <v>0</v>
      </c>
      <c r="J40" s="144"/>
      <c r="K40" s="355"/>
      <c r="L40" s="145"/>
      <c r="M40" s="146"/>
    </row>
    <row r="41" spans="1:13">
      <c r="A41" s="185"/>
      <c r="B41" s="186"/>
      <c r="C41" s="185"/>
      <c r="D41" s="187" t="s">
        <v>274</v>
      </c>
      <c r="E41" s="188" t="s">
        <v>1894</v>
      </c>
      <c r="F41" s="189" t="s">
        <v>11</v>
      </c>
      <c r="G41" s="190">
        <v>2</v>
      </c>
      <c r="H41" s="191">
        <v>0</v>
      </c>
      <c r="I41" s="374">
        <f t="shared" si="0"/>
        <v>0</v>
      </c>
      <c r="J41" s="144"/>
      <c r="K41" s="355"/>
      <c r="L41" s="145"/>
      <c r="M41" s="146"/>
    </row>
    <row r="42" spans="1:13" ht="22.5">
      <c r="A42" s="185"/>
      <c r="B42" s="186"/>
      <c r="C42" s="185"/>
      <c r="D42" s="187" t="s">
        <v>276</v>
      </c>
      <c r="E42" s="188" t="s">
        <v>282</v>
      </c>
      <c r="F42" s="189" t="s">
        <v>11</v>
      </c>
      <c r="G42" s="190">
        <v>184</v>
      </c>
      <c r="H42" s="191">
        <v>0</v>
      </c>
      <c r="I42" s="374">
        <f t="shared" si="0"/>
        <v>0</v>
      </c>
      <c r="J42" s="144"/>
      <c r="K42" s="355"/>
      <c r="L42" s="145"/>
      <c r="M42" s="146"/>
    </row>
    <row r="43" spans="1:13">
      <c r="A43" s="185"/>
      <c r="B43" s="186"/>
      <c r="C43" s="185"/>
      <c r="D43" s="187" t="s">
        <v>278</v>
      </c>
      <c r="E43" s="188" t="s">
        <v>284</v>
      </c>
      <c r="F43" s="189" t="s">
        <v>11</v>
      </c>
      <c r="G43" s="190">
        <v>1609</v>
      </c>
      <c r="H43" s="191">
        <v>0</v>
      </c>
      <c r="I43" s="374">
        <f t="shared" si="0"/>
        <v>0</v>
      </c>
      <c r="J43" s="144"/>
      <c r="K43" s="355"/>
      <c r="L43" s="145"/>
      <c r="M43" s="146"/>
    </row>
    <row r="44" spans="1:13">
      <c r="A44" s="185"/>
      <c r="B44" s="186"/>
      <c r="C44" s="185"/>
      <c r="D44" s="187" t="s">
        <v>281</v>
      </c>
      <c r="E44" s="188" t="s">
        <v>286</v>
      </c>
      <c r="F44" s="189" t="s">
        <v>11</v>
      </c>
      <c r="G44" s="190">
        <v>8</v>
      </c>
      <c r="H44" s="191">
        <v>0</v>
      </c>
      <c r="I44" s="374">
        <f t="shared" si="0"/>
        <v>0</v>
      </c>
      <c r="J44" s="144"/>
      <c r="K44" s="355"/>
      <c r="L44" s="145"/>
      <c r="M44" s="146"/>
    </row>
    <row r="45" spans="1:13">
      <c r="A45" s="185"/>
      <c r="B45" s="186"/>
      <c r="C45" s="185"/>
      <c r="D45" s="187" t="s">
        <v>283</v>
      </c>
      <c r="E45" s="188" t="s">
        <v>4152</v>
      </c>
      <c r="F45" s="189" t="s">
        <v>11</v>
      </c>
      <c r="G45" s="190">
        <v>180</v>
      </c>
      <c r="H45" s="191">
        <v>0</v>
      </c>
      <c r="I45" s="374">
        <f t="shared" si="0"/>
        <v>0</v>
      </c>
      <c r="J45" s="144"/>
      <c r="K45" s="355"/>
      <c r="L45" s="145"/>
      <c r="M45" s="146"/>
    </row>
    <row r="46" spans="1:13" ht="22.5">
      <c r="A46" s="185"/>
      <c r="B46" s="186"/>
      <c r="C46" s="185"/>
      <c r="D46" s="187" t="s">
        <v>285</v>
      </c>
      <c r="E46" s="188" t="s">
        <v>4153</v>
      </c>
      <c r="F46" s="189" t="s">
        <v>11</v>
      </c>
      <c r="G46" s="190">
        <v>60</v>
      </c>
      <c r="H46" s="191">
        <v>0</v>
      </c>
      <c r="I46" s="374">
        <f t="shared" si="0"/>
        <v>0</v>
      </c>
      <c r="J46" s="144"/>
      <c r="K46" s="355"/>
      <c r="L46" s="145"/>
      <c r="M46" s="146"/>
    </row>
    <row r="47" spans="1:13">
      <c r="A47" s="185"/>
      <c r="B47" s="186"/>
      <c r="C47" s="185"/>
      <c r="D47" s="187" t="s">
        <v>287</v>
      </c>
      <c r="E47" s="188" t="s">
        <v>291</v>
      </c>
      <c r="F47" s="189" t="s">
        <v>11</v>
      </c>
      <c r="G47" s="190">
        <v>30</v>
      </c>
      <c r="H47" s="191">
        <v>0</v>
      </c>
      <c r="I47" s="374">
        <f t="shared" si="0"/>
        <v>0</v>
      </c>
      <c r="J47" s="144"/>
      <c r="K47" s="355"/>
      <c r="L47" s="145"/>
      <c r="M47" s="146"/>
    </row>
    <row r="48" spans="1:13" ht="22.5">
      <c r="A48" s="185"/>
      <c r="B48" s="186"/>
      <c r="C48" s="185"/>
      <c r="D48" s="187" t="s">
        <v>289</v>
      </c>
      <c r="E48" s="188" t="s">
        <v>4154</v>
      </c>
      <c r="F48" s="189" t="s">
        <v>11</v>
      </c>
      <c r="G48" s="190">
        <v>7</v>
      </c>
      <c r="H48" s="191">
        <v>0</v>
      </c>
      <c r="I48" s="374">
        <f t="shared" si="0"/>
        <v>0</v>
      </c>
      <c r="J48" s="144"/>
      <c r="K48" s="355"/>
      <c r="L48" s="145"/>
      <c r="M48" s="146"/>
    </row>
    <row r="49" spans="1:13">
      <c r="A49" s="185"/>
      <c r="B49" s="186"/>
      <c r="C49" s="185"/>
      <c r="D49" s="187" t="s">
        <v>290</v>
      </c>
      <c r="E49" s="188" t="s">
        <v>294</v>
      </c>
      <c r="F49" s="189" t="s">
        <v>11</v>
      </c>
      <c r="G49" s="190">
        <v>1</v>
      </c>
      <c r="H49" s="191">
        <v>0</v>
      </c>
      <c r="I49" s="374">
        <f t="shared" si="0"/>
        <v>0</v>
      </c>
      <c r="J49" s="144"/>
      <c r="K49" s="355"/>
      <c r="L49" s="145"/>
      <c r="M49" s="146"/>
    </row>
    <row r="50" spans="1:13" ht="33.75">
      <c r="A50" s="185"/>
      <c r="B50" s="186"/>
      <c r="C50" s="185"/>
      <c r="D50" s="187" t="s">
        <v>292</v>
      </c>
      <c r="E50" s="188" t="s">
        <v>4155</v>
      </c>
      <c r="F50" s="189" t="s">
        <v>11</v>
      </c>
      <c r="G50" s="190">
        <v>4</v>
      </c>
      <c r="H50" s="191">
        <v>0</v>
      </c>
      <c r="I50" s="374">
        <f t="shared" si="0"/>
        <v>0</v>
      </c>
      <c r="J50" s="144"/>
      <c r="K50" s="355"/>
      <c r="L50" s="145"/>
      <c r="M50" s="146"/>
    </row>
    <row r="51" spans="1:13">
      <c r="A51" s="185"/>
      <c r="B51" s="186"/>
      <c r="C51" s="185"/>
      <c r="D51" s="187" t="s">
        <v>293</v>
      </c>
      <c r="E51" s="188" t="s">
        <v>297</v>
      </c>
      <c r="F51" s="189" t="s">
        <v>255</v>
      </c>
      <c r="G51" s="190">
        <v>6002</v>
      </c>
      <c r="H51" s="191">
        <v>0</v>
      </c>
      <c r="I51" s="374">
        <f t="shared" si="0"/>
        <v>0</v>
      </c>
      <c r="J51" s="144"/>
      <c r="K51" s="355"/>
      <c r="L51" s="145"/>
      <c r="M51" s="146"/>
    </row>
    <row r="52" spans="1:13" ht="22.5">
      <c r="A52" s="185"/>
      <c r="B52" s="186"/>
      <c r="C52" s="185"/>
      <c r="D52" s="187" t="s">
        <v>295</v>
      </c>
      <c r="E52" s="188" t="s">
        <v>4156</v>
      </c>
      <c r="F52" s="189" t="s">
        <v>8</v>
      </c>
      <c r="G52" s="190">
        <v>1</v>
      </c>
      <c r="H52" s="191">
        <v>0</v>
      </c>
      <c r="I52" s="374">
        <f t="shared" si="0"/>
        <v>0</v>
      </c>
      <c r="J52" s="144"/>
      <c r="K52" s="355"/>
      <c r="L52" s="145"/>
      <c r="M52" s="146"/>
    </row>
    <row r="53" spans="1:13">
      <c r="A53" s="178">
        <v>4</v>
      </c>
      <c r="B53" s="179"/>
      <c r="C53" s="178"/>
      <c r="D53" s="180"/>
      <c r="E53" s="181" t="s">
        <v>1895</v>
      </c>
      <c r="F53" s="182"/>
      <c r="G53" s="183"/>
      <c r="H53" s="184"/>
      <c r="I53" s="184">
        <f>SUM(I54:I84)</f>
        <v>0</v>
      </c>
      <c r="J53" s="144"/>
      <c r="K53" s="355"/>
      <c r="L53" s="145"/>
      <c r="M53" s="146"/>
    </row>
    <row r="54" spans="1:13">
      <c r="A54" s="185"/>
      <c r="B54" s="186"/>
      <c r="C54" s="185"/>
      <c r="D54" s="187" t="s">
        <v>14</v>
      </c>
      <c r="E54" s="188" t="s">
        <v>299</v>
      </c>
      <c r="F54" s="189" t="s">
        <v>11</v>
      </c>
      <c r="G54" s="190">
        <v>180</v>
      </c>
      <c r="H54" s="191">
        <v>0</v>
      </c>
      <c r="I54" s="374">
        <f t="shared" si="0"/>
        <v>0</v>
      </c>
      <c r="J54" s="144"/>
      <c r="K54" s="355"/>
      <c r="L54" s="145"/>
      <c r="M54" s="146"/>
    </row>
    <row r="55" spans="1:13" ht="33.75">
      <c r="A55" s="185"/>
      <c r="B55" s="186"/>
      <c r="C55" s="185"/>
      <c r="D55" s="187" t="s">
        <v>15</v>
      </c>
      <c r="E55" s="188" t="s">
        <v>300</v>
      </c>
      <c r="F55" s="189" t="s">
        <v>255</v>
      </c>
      <c r="G55" s="190">
        <v>6002</v>
      </c>
      <c r="H55" s="191">
        <v>0</v>
      </c>
      <c r="I55" s="374">
        <f t="shared" si="0"/>
        <v>0</v>
      </c>
      <c r="J55" s="144"/>
      <c r="K55" s="355"/>
      <c r="L55" s="145"/>
      <c r="M55" s="146"/>
    </row>
    <row r="56" spans="1:13" ht="56.25">
      <c r="A56" s="185"/>
      <c r="B56" s="186"/>
      <c r="C56" s="185"/>
      <c r="D56" s="187" t="s">
        <v>16</v>
      </c>
      <c r="E56" s="188" t="s">
        <v>4564</v>
      </c>
      <c r="F56" s="189" t="s">
        <v>58</v>
      </c>
      <c r="G56" s="190">
        <v>350</v>
      </c>
      <c r="H56" s="191">
        <v>0</v>
      </c>
      <c r="I56" s="374">
        <f t="shared" si="0"/>
        <v>0</v>
      </c>
      <c r="J56" s="144"/>
      <c r="K56" s="355"/>
      <c r="L56" s="145"/>
      <c r="M56" s="146"/>
    </row>
    <row r="57" spans="1:13" ht="22.5">
      <c r="A57" s="185"/>
      <c r="B57" s="186"/>
      <c r="C57" s="185"/>
      <c r="D57" s="187" t="s">
        <v>17</v>
      </c>
      <c r="E57" s="188" t="s">
        <v>301</v>
      </c>
      <c r="F57" s="189" t="s">
        <v>11</v>
      </c>
      <c r="G57" s="190">
        <v>150</v>
      </c>
      <c r="H57" s="191">
        <v>0</v>
      </c>
      <c r="I57" s="374">
        <f t="shared" si="0"/>
        <v>0</v>
      </c>
      <c r="J57" s="144"/>
      <c r="K57" s="355"/>
      <c r="L57" s="145"/>
      <c r="M57" s="146"/>
    </row>
    <row r="58" spans="1:13">
      <c r="A58" s="185"/>
      <c r="B58" s="186"/>
      <c r="C58" s="185"/>
      <c r="D58" s="187" t="s">
        <v>179</v>
      </c>
      <c r="E58" s="188" t="s">
        <v>4517</v>
      </c>
      <c r="F58" s="189" t="s">
        <v>76</v>
      </c>
      <c r="G58" s="190">
        <v>23099</v>
      </c>
      <c r="H58" s="191">
        <v>0</v>
      </c>
      <c r="I58" s="374">
        <f t="shared" si="0"/>
        <v>0</v>
      </c>
      <c r="J58" s="144"/>
      <c r="K58" s="355"/>
      <c r="L58" s="145"/>
      <c r="M58" s="146"/>
    </row>
    <row r="59" spans="1:13">
      <c r="A59" s="185"/>
      <c r="B59" s="186"/>
      <c r="C59" s="185"/>
      <c r="D59" s="187" t="s">
        <v>198</v>
      </c>
      <c r="E59" s="188" t="s">
        <v>4518</v>
      </c>
      <c r="F59" s="189" t="s">
        <v>76</v>
      </c>
      <c r="G59" s="190">
        <v>2450</v>
      </c>
      <c r="H59" s="191">
        <v>0</v>
      </c>
      <c r="I59" s="374">
        <f t="shared" si="0"/>
        <v>0</v>
      </c>
      <c r="J59" s="144"/>
      <c r="K59" s="355"/>
      <c r="L59" s="145"/>
      <c r="M59" s="146"/>
    </row>
    <row r="60" spans="1:13" ht="22.5">
      <c r="A60" s="185"/>
      <c r="B60" s="186"/>
      <c r="C60" s="185"/>
      <c r="D60" s="187" t="s">
        <v>214</v>
      </c>
      <c r="E60" s="188" t="s">
        <v>4563</v>
      </c>
      <c r="F60" s="189" t="s">
        <v>76</v>
      </c>
      <c r="G60" s="190">
        <v>425</v>
      </c>
      <c r="H60" s="191">
        <v>0</v>
      </c>
      <c r="I60" s="374">
        <f t="shared" si="0"/>
        <v>0</v>
      </c>
      <c r="J60" s="144"/>
      <c r="K60" s="355"/>
      <c r="L60" s="145"/>
      <c r="M60" s="146"/>
    </row>
    <row r="61" spans="1:13" ht="22.5">
      <c r="A61" s="185"/>
      <c r="B61" s="186"/>
      <c r="C61" s="185"/>
      <c r="D61" s="187" t="s">
        <v>216</v>
      </c>
      <c r="E61" s="188" t="s">
        <v>4519</v>
      </c>
      <c r="F61" s="189" t="s">
        <v>76</v>
      </c>
      <c r="G61" s="190">
        <v>1015</v>
      </c>
      <c r="H61" s="191">
        <v>0</v>
      </c>
      <c r="I61" s="374">
        <f t="shared" si="0"/>
        <v>0</v>
      </c>
      <c r="J61" s="144"/>
      <c r="K61" s="355"/>
      <c r="L61" s="145"/>
      <c r="M61" s="146"/>
    </row>
    <row r="62" spans="1:13" ht="33.75">
      <c r="A62" s="185"/>
      <c r="B62" s="186"/>
      <c r="C62" s="185"/>
      <c r="D62" s="187" t="s">
        <v>231</v>
      </c>
      <c r="E62" s="188" t="s">
        <v>4196</v>
      </c>
      <c r="F62" s="189" t="s">
        <v>3126</v>
      </c>
      <c r="G62" s="190">
        <v>5400</v>
      </c>
      <c r="H62" s="191">
        <v>0</v>
      </c>
      <c r="I62" s="374">
        <f t="shared" si="0"/>
        <v>0</v>
      </c>
      <c r="J62" s="144"/>
      <c r="K62" s="355"/>
      <c r="L62" s="145"/>
      <c r="M62" s="146"/>
    </row>
    <row r="63" spans="1:13" ht="22.5">
      <c r="A63" s="185"/>
      <c r="B63" s="186"/>
      <c r="C63" s="185"/>
      <c r="D63" s="187" t="s">
        <v>260</v>
      </c>
      <c r="E63" s="188" t="s">
        <v>314</v>
      </c>
      <c r="F63" s="189" t="s">
        <v>56</v>
      </c>
      <c r="G63" s="190">
        <v>32300</v>
      </c>
      <c r="H63" s="191">
        <v>0</v>
      </c>
      <c r="I63" s="374">
        <f t="shared" si="0"/>
        <v>0</v>
      </c>
      <c r="J63" s="144"/>
      <c r="K63" s="355"/>
      <c r="L63" s="145"/>
      <c r="M63" s="146"/>
    </row>
    <row r="64" spans="1:13" ht="22.5">
      <c r="A64" s="185"/>
      <c r="B64" s="186"/>
      <c r="C64" s="185"/>
      <c r="D64" s="187" t="s">
        <v>261</v>
      </c>
      <c r="E64" s="188" t="s">
        <v>315</v>
      </c>
      <c r="F64" s="189" t="s">
        <v>56</v>
      </c>
      <c r="G64" s="190">
        <v>32700</v>
      </c>
      <c r="H64" s="191">
        <v>0</v>
      </c>
      <c r="I64" s="374">
        <f t="shared" si="0"/>
        <v>0</v>
      </c>
      <c r="J64" s="144"/>
      <c r="K64" s="355"/>
      <c r="L64" s="145"/>
      <c r="M64" s="146"/>
    </row>
    <row r="65" spans="1:13" ht="33.75">
      <c r="A65" s="185"/>
      <c r="B65" s="186"/>
      <c r="C65" s="185"/>
      <c r="D65" s="187" t="s">
        <v>272</v>
      </c>
      <c r="E65" s="188" t="s">
        <v>316</v>
      </c>
      <c r="F65" s="189" t="s">
        <v>56</v>
      </c>
      <c r="G65" s="190">
        <v>6900</v>
      </c>
      <c r="H65" s="191">
        <v>0</v>
      </c>
      <c r="I65" s="374">
        <f t="shared" si="0"/>
        <v>0</v>
      </c>
      <c r="J65" s="144"/>
      <c r="K65" s="355"/>
      <c r="L65" s="145"/>
      <c r="M65" s="146"/>
    </row>
    <row r="66" spans="1:13" ht="33.75">
      <c r="A66" s="185"/>
      <c r="B66" s="186"/>
      <c r="C66" s="185"/>
      <c r="D66" s="187" t="s">
        <v>274</v>
      </c>
      <c r="E66" s="188" t="s">
        <v>4520</v>
      </c>
      <c r="F66" s="189" t="s">
        <v>76</v>
      </c>
      <c r="G66" s="190">
        <v>22890</v>
      </c>
      <c r="H66" s="191">
        <v>0</v>
      </c>
      <c r="I66" s="374">
        <f t="shared" si="0"/>
        <v>0</v>
      </c>
      <c r="J66" s="144"/>
      <c r="K66" s="355"/>
      <c r="L66" s="145"/>
      <c r="M66" s="146"/>
    </row>
    <row r="67" spans="1:13">
      <c r="A67" s="185"/>
      <c r="B67" s="186"/>
      <c r="C67" s="185"/>
      <c r="D67" s="187" t="s">
        <v>276</v>
      </c>
      <c r="E67" s="188" t="s">
        <v>318</v>
      </c>
      <c r="F67" s="189" t="s">
        <v>56</v>
      </c>
      <c r="G67" s="190">
        <v>28800</v>
      </c>
      <c r="H67" s="191">
        <v>0</v>
      </c>
      <c r="I67" s="374">
        <f t="shared" si="0"/>
        <v>0</v>
      </c>
      <c r="J67" s="144"/>
      <c r="K67" s="355"/>
      <c r="L67" s="145"/>
      <c r="M67" s="146"/>
    </row>
    <row r="68" spans="1:13">
      <c r="A68" s="185"/>
      <c r="B68" s="186"/>
      <c r="C68" s="185"/>
      <c r="D68" s="187" t="s">
        <v>278</v>
      </c>
      <c r="E68" s="188" t="s">
        <v>319</v>
      </c>
      <c r="F68" s="189" t="s">
        <v>56</v>
      </c>
      <c r="G68" s="190">
        <v>3650</v>
      </c>
      <c r="H68" s="191">
        <v>0</v>
      </c>
      <c r="I68" s="374">
        <f t="shared" si="0"/>
        <v>0</v>
      </c>
      <c r="J68" s="144"/>
      <c r="K68" s="355"/>
      <c r="L68" s="145"/>
      <c r="M68" s="146"/>
    </row>
    <row r="69" spans="1:13" ht="22.5">
      <c r="A69" s="185"/>
      <c r="B69" s="186"/>
      <c r="C69" s="185"/>
      <c r="D69" s="187" t="s">
        <v>281</v>
      </c>
      <c r="E69" s="188" t="s">
        <v>320</v>
      </c>
      <c r="F69" s="189" t="s">
        <v>76</v>
      </c>
      <c r="G69" s="190">
        <v>115</v>
      </c>
      <c r="H69" s="191">
        <v>0</v>
      </c>
      <c r="I69" s="374">
        <f t="shared" si="0"/>
        <v>0</v>
      </c>
      <c r="J69" s="144"/>
      <c r="K69" s="355"/>
      <c r="L69" s="145"/>
      <c r="M69" s="146"/>
    </row>
    <row r="70" spans="1:13">
      <c r="A70" s="185"/>
      <c r="B70" s="186"/>
      <c r="C70" s="185"/>
      <c r="D70" s="187" t="s">
        <v>283</v>
      </c>
      <c r="E70" s="188" t="s">
        <v>321</v>
      </c>
      <c r="F70" s="189" t="s">
        <v>255</v>
      </c>
      <c r="G70" s="190">
        <v>2500</v>
      </c>
      <c r="H70" s="191">
        <v>0</v>
      </c>
      <c r="I70" s="374">
        <f t="shared" si="0"/>
        <v>0</v>
      </c>
      <c r="J70" s="144"/>
      <c r="K70" s="355"/>
      <c r="L70" s="145"/>
      <c r="M70" s="146"/>
    </row>
    <row r="71" spans="1:13">
      <c r="A71" s="185"/>
      <c r="B71" s="186"/>
      <c r="C71" s="185"/>
      <c r="D71" s="187" t="s">
        <v>285</v>
      </c>
      <c r="E71" s="188" t="s">
        <v>322</v>
      </c>
      <c r="F71" s="189" t="s">
        <v>255</v>
      </c>
      <c r="G71" s="190">
        <v>1155</v>
      </c>
      <c r="H71" s="191">
        <v>0</v>
      </c>
      <c r="I71" s="374">
        <f t="shared" si="0"/>
        <v>0</v>
      </c>
      <c r="J71" s="144"/>
      <c r="K71" s="355"/>
      <c r="L71" s="145"/>
      <c r="M71" s="146"/>
    </row>
    <row r="72" spans="1:13" ht="33.75">
      <c r="A72" s="185"/>
      <c r="B72" s="186"/>
      <c r="C72" s="185"/>
      <c r="D72" s="187" t="s">
        <v>287</v>
      </c>
      <c r="E72" s="188" t="s">
        <v>324</v>
      </c>
      <c r="F72" s="189" t="s">
        <v>255</v>
      </c>
      <c r="G72" s="190">
        <v>210</v>
      </c>
      <c r="H72" s="191">
        <v>0</v>
      </c>
      <c r="I72" s="374">
        <f t="shared" ref="I72:I126" si="1">IF(ISNUMBER(G72),ROUND(G72*H72,2),"")</f>
        <v>0</v>
      </c>
      <c r="J72" s="144"/>
      <c r="K72" s="355"/>
      <c r="L72" s="145"/>
      <c r="M72" s="146"/>
    </row>
    <row r="73" spans="1:13" ht="22.5">
      <c r="A73" s="185"/>
      <c r="B73" s="186"/>
      <c r="C73" s="185"/>
      <c r="D73" s="187" t="s">
        <v>289</v>
      </c>
      <c r="E73" s="188" t="s">
        <v>325</v>
      </c>
      <c r="F73" s="189" t="s">
        <v>255</v>
      </c>
      <c r="G73" s="190">
        <v>1218</v>
      </c>
      <c r="H73" s="191">
        <v>0</v>
      </c>
      <c r="I73" s="374">
        <f t="shared" si="1"/>
        <v>0</v>
      </c>
      <c r="J73" s="144"/>
      <c r="K73" s="355"/>
      <c r="L73" s="145"/>
      <c r="M73" s="146"/>
    </row>
    <row r="74" spans="1:13" ht="33.75">
      <c r="A74" s="185"/>
      <c r="B74" s="186"/>
      <c r="C74" s="185"/>
      <c r="D74" s="187" t="s">
        <v>290</v>
      </c>
      <c r="E74" s="188" t="s">
        <v>1896</v>
      </c>
      <c r="F74" s="189" t="s">
        <v>255</v>
      </c>
      <c r="G74" s="190">
        <v>15</v>
      </c>
      <c r="H74" s="191">
        <v>0</v>
      </c>
      <c r="I74" s="374">
        <f t="shared" si="1"/>
        <v>0</v>
      </c>
      <c r="J74" s="144"/>
      <c r="K74" s="355"/>
      <c r="L74" s="145"/>
      <c r="M74" s="146"/>
    </row>
    <row r="75" spans="1:13" ht="22.5">
      <c r="A75" s="185"/>
      <c r="B75" s="186"/>
      <c r="C75" s="185"/>
      <c r="D75" s="187" t="s">
        <v>292</v>
      </c>
      <c r="E75" s="188" t="s">
        <v>327</v>
      </c>
      <c r="F75" s="189" t="s">
        <v>56</v>
      </c>
      <c r="G75" s="190">
        <v>3710</v>
      </c>
      <c r="H75" s="191">
        <v>0</v>
      </c>
      <c r="I75" s="374">
        <f t="shared" si="1"/>
        <v>0</v>
      </c>
      <c r="J75" s="144"/>
      <c r="K75" s="355"/>
      <c r="L75" s="145"/>
      <c r="M75" s="146"/>
    </row>
    <row r="76" spans="1:13" ht="22.5">
      <c r="A76" s="185"/>
      <c r="B76" s="186"/>
      <c r="C76" s="185"/>
      <c r="D76" s="187" t="s">
        <v>293</v>
      </c>
      <c r="E76" s="188" t="s">
        <v>1897</v>
      </c>
      <c r="F76" s="189" t="s">
        <v>76</v>
      </c>
      <c r="G76" s="190">
        <v>1890</v>
      </c>
      <c r="H76" s="191">
        <v>0</v>
      </c>
      <c r="I76" s="374">
        <f t="shared" si="1"/>
        <v>0</v>
      </c>
      <c r="J76" s="144"/>
      <c r="K76" s="355"/>
      <c r="L76" s="145"/>
      <c r="M76" s="146"/>
    </row>
    <row r="77" spans="1:13" ht="33.75">
      <c r="A77" s="185"/>
      <c r="B77" s="186"/>
      <c r="C77" s="185"/>
      <c r="D77" s="187" t="s">
        <v>295</v>
      </c>
      <c r="E77" s="188" t="s">
        <v>1898</v>
      </c>
      <c r="F77" s="189" t="s">
        <v>58</v>
      </c>
      <c r="G77" s="190">
        <v>1030</v>
      </c>
      <c r="H77" s="191">
        <v>0</v>
      </c>
      <c r="I77" s="374">
        <f t="shared" si="1"/>
        <v>0</v>
      </c>
      <c r="J77" s="144"/>
      <c r="K77" s="355"/>
      <c r="L77" s="145"/>
      <c r="M77" s="146"/>
    </row>
    <row r="78" spans="1:13" ht="56.25">
      <c r="A78" s="185"/>
      <c r="B78" s="186"/>
      <c r="C78" s="185"/>
      <c r="D78" s="187" t="s">
        <v>296</v>
      </c>
      <c r="E78" s="188" t="s">
        <v>329</v>
      </c>
      <c r="F78" s="189" t="s">
        <v>11</v>
      </c>
      <c r="G78" s="190">
        <v>31</v>
      </c>
      <c r="H78" s="191">
        <v>0</v>
      </c>
      <c r="I78" s="374">
        <f t="shared" si="1"/>
        <v>0</v>
      </c>
      <c r="J78" s="144"/>
      <c r="K78" s="355"/>
      <c r="L78" s="145"/>
      <c r="M78" s="146"/>
    </row>
    <row r="79" spans="1:13" ht="22.5">
      <c r="A79" s="185"/>
      <c r="B79" s="186"/>
      <c r="C79" s="185"/>
      <c r="D79" s="187" t="s">
        <v>298</v>
      </c>
      <c r="E79" s="188" t="s">
        <v>1899</v>
      </c>
      <c r="F79" s="189" t="s">
        <v>11</v>
      </c>
      <c r="G79" s="190">
        <v>44</v>
      </c>
      <c r="H79" s="191">
        <v>0</v>
      </c>
      <c r="I79" s="374">
        <f t="shared" si="1"/>
        <v>0</v>
      </c>
      <c r="J79" s="144"/>
      <c r="K79" s="355"/>
      <c r="L79" s="145"/>
      <c r="M79" s="146"/>
    </row>
    <row r="80" spans="1:13" ht="33.75">
      <c r="A80" s="185"/>
      <c r="B80" s="186"/>
      <c r="C80" s="185"/>
      <c r="D80" s="187" t="s">
        <v>332</v>
      </c>
      <c r="E80" s="188" t="s">
        <v>331</v>
      </c>
      <c r="F80" s="189" t="s">
        <v>11</v>
      </c>
      <c r="G80" s="190">
        <v>11</v>
      </c>
      <c r="H80" s="191">
        <v>0</v>
      </c>
      <c r="I80" s="374">
        <f t="shared" si="1"/>
        <v>0</v>
      </c>
      <c r="J80" s="144"/>
      <c r="K80" s="355"/>
      <c r="L80" s="145"/>
      <c r="M80" s="146"/>
    </row>
    <row r="81" spans="1:13">
      <c r="A81" s="185"/>
      <c r="B81" s="186"/>
      <c r="C81" s="185"/>
      <c r="D81" s="187" t="s">
        <v>334</v>
      </c>
      <c r="E81" s="188" t="s">
        <v>333</v>
      </c>
      <c r="F81" s="189" t="s">
        <v>255</v>
      </c>
      <c r="G81" s="190">
        <v>40</v>
      </c>
      <c r="H81" s="191">
        <v>0</v>
      </c>
      <c r="I81" s="374">
        <f t="shared" si="1"/>
        <v>0</v>
      </c>
      <c r="J81" s="144"/>
      <c r="K81" s="355"/>
      <c r="L81" s="145"/>
      <c r="M81" s="146"/>
    </row>
    <row r="82" spans="1:13" ht="33.75">
      <c r="A82" s="185"/>
      <c r="B82" s="186"/>
      <c r="C82" s="185"/>
      <c r="D82" s="187" t="s">
        <v>336</v>
      </c>
      <c r="E82" s="188" t="s">
        <v>335</v>
      </c>
      <c r="F82" s="189" t="s">
        <v>11</v>
      </c>
      <c r="G82" s="190">
        <v>4</v>
      </c>
      <c r="H82" s="191">
        <v>0</v>
      </c>
      <c r="I82" s="374">
        <f t="shared" si="1"/>
        <v>0</v>
      </c>
      <c r="J82" s="144"/>
      <c r="K82" s="355"/>
      <c r="L82" s="145"/>
      <c r="M82" s="146"/>
    </row>
    <row r="83" spans="1:13">
      <c r="A83" s="185"/>
      <c r="B83" s="186"/>
      <c r="C83" s="185"/>
      <c r="D83" s="187" t="s">
        <v>338</v>
      </c>
      <c r="E83" s="188" t="s">
        <v>337</v>
      </c>
      <c r="F83" s="189" t="s">
        <v>255</v>
      </c>
      <c r="G83" s="190">
        <v>140</v>
      </c>
      <c r="H83" s="191">
        <v>0</v>
      </c>
      <c r="I83" s="374">
        <f t="shared" si="1"/>
        <v>0</v>
      </c>
      <c r="J83" s="144"/>
      <c r="K83" s="355"/>
      <c r="L83" s="145"/>
      <c r="M83" s="146"/>
    </row>
    <row r="84" spans="1:13" ht="22.5">
      <c r="A84" s="185"/>
      <c r="B84" s="186"/>
      <c r="C84" s="185"/>
      <c r="D84" s="187" t="s">
        <v>1929</v>
      </c>
      <c r="E84" s="188" t="s">
        <v>339</v>
      </c>
      <c r="F84" s="189" t="s">
        <v>56</v>
      </c>
      <c r="G84" s="190">
        <v>3350</v>
      </c>
      <c r="H84" s="191">
        <v>0</v>
      </c>
      <c r="I84" s="374">
        <f t="shared" si="1"/>
        <v>0</v>
      </c>
      <c r="J84" s="144"/>
      <c r="K84" s="355"/>
      <c r="L84" s="145"/>
      <c r="M84" s="146"/>
    </row>
    <row r="85" spans="1:13">
      <c r="A85" s="178">
        <v>4</v>
      </c>
      <c r="B85" s="179"/>
      <c r="C85" s="178"/>
      <c r="D85" s="180"/>
      <c r="E85" s="181" t="s">
        <v>1900</v>
      </c>
      <c r="F85" s="182"/>
      <c r="G85" s="183"/>
      <c r="H85" s="184"/>
      <c r="I85" s="184">
        <f>SUM(I86:I114)</f>
        <v>0</v>
      </c>
      <c r="J85" s="144"/>
      <c r="K85" s="355"/>
      <c r="L85" s="145"/>
      <c r="M85" s="146"/>
    </row>
    <row r="86" spans="1:13">
      <c r="A86" s="185"/>
      <c r="B86" s="186"/>
      <c r="C86" s="185"/>
      <c r="D86" s="187" t="s">
        <v>14</v>
      </c>
      <c r="E86" s="188" t="s">
        <v>1901</v>
      </c>
      <c r="F86" s="189" t="s">
        <v>11</v>
      </c>
      <c r="G86" s="190">
        <v>1</v>
      </c>
      <c r="H86" s="191">
        <v>0</v>
      </c>
      <c r="I86" s="374">
        <f t="shared" si="1"/>
        <v>0</v>
      </c>
      <c r="J86" s="144"/>
      <c r="K86" s="355"/>
      <c r="L86" s="145"/>
      <c r="M86" s="146"/>
    </row>
    <row r="87" spans="1:13" ht="33.75">
      <c r="A87" s="185"/>
      <c r="B87" s="186"/>
      <c r="C87" s="185"/>
      <c r="D87" s="187" t="s">
        <v>15</v>
      </c>
      <c r="E87" s="188" t="s">
        <v>1902</v>
      </c>
      <c r="F87" s="189" t="s">
        <v>349</v>
      </c>
      <c r="G87" s="190">
        <v>1</v>
      </c>
      <c r="H87" s="191">
        <v>0</v>
      </c>
      <c r="I87" s="374">
        <f t="shared" si="1"/>
        <v>0</v>
      </c>
      <c r="J87" s="144"/>
      <c r="K87" s="355"/>
      <c r="L87" s="145"/>
      <c r="M87" s="146"/>
    </row>
    <row r="88" spans="1:13" ht="33.75">
      <c r="A88" s="185"/>
      <c r="B88" s="186"/>
      <c r="C88" s="185"/>
      <c r="D88" s="187" t="s">
        <v>16</v>
      </c>
      <c r="E88" s="188" t="s">
        <v>4521</v>
      </c>
      <c r="F88" s="189" t="s">
        <v>8</v>
      </c>
      <c r="G88" s="190">
        <v>1</v>
      </c>
      <c r="H88" s="191">
        <v>0</v>
      </c>
      <c r="I88" s="374">
        <f t="shared" si="1"/>
        <v>0</v>
      </c>
      <c r="J88" s="144"/>
      <c r="K88" s="355"/>
      <c r="L88" s="145"/>
      <c r="M88" s="146"/>
    </row>
    <row r="89" spans="1:13">
      <c r="A89" s="185"/>
      <c r="B89" s="186"/>
      <c r="C89" s="185"/>
      <c r="D89" s="187" t="s">
        <v>179</v>
      </c>
      <c r="E89" s="188" t="s">
        <v>1903</v>
      </c>
      <c r="F89" s="189" t="s">
        <v>76</v>
      </c>
      <c r="G89" s="190">
        <v>55</v>
      </c>
      <c r="H89" s="191">
        <v>0</v>
      </c>
      <c r="I89" s="374">
        <f t="shared" si="1"/>
        <v>0</v>
      </c>
      <c r="J89" s="144"/>
      <c r="K89" s="355"/>
      <c r="L89" s="145"/>
      <c r="M89" s="146"/>
    </row>
    <row r="90" spans="1:13">
      <c r="A90" s="185"/>
      <c r="B90" s="186"/>
      <c r="C90" s="185"/>
      <c r="D90" s="187" t="s">
        <v>198</v>
      </c>
      <c r="E90" s="188" t="s">
        <v>1904</v>
      </c>
      <c r="F90" s="189" t="s">
        <v>56</v>
      </c>
      <c r="G90" s="190">
        <v>26</v>
      </c>
      <c r="H90" s="191">
        <v>0</v>
      </c>
      <c r="I90" s="374">
        <f t="shared" si="1"/>
        <v>0</v>
      </c>
      <c r="J90" s="144"/>
      <c r="K90" s="355"/>
      <c r="L90" s="145"/>
      <c r="M90" s="146"/>
    </row>
    <row r="91" spans="1:13" ht="22.5">
      <c r="A91" s="185"/>
      <c r="B91" s="186"/>
      <c r="C91" s="185"/>
      <c r="D91" s="187" t="s">
        <v>214</v>
      </c>
      <c r="E91" s="188" t="s">
        <v>1905</v>
      </c>
      <c r="F91" s="189" t="s">
        <v>76</v>
      </c>
      <c r="G91" s="190">
        <v>6</v>
      </c>
      <c r="H91" s="191">
        <v>0</v>
      </c>
      <c r="I91" s="374">
        <f t="shared" si="1"/>
        <v>0</v>
      </c>
      <c r="J91" s="144"/>
      <c r="K91" s="355"/>
      <c r="L91" s="145"/>
      <c r="M91" s="146"/>
    </row>
    <row r="92" spans="1:13" ht="22.5">
      <c r="A92" s="185"/>
      <c r="B92" s="186"/>
      <c r="C92" s="185"/>
      <c r="D92" s="187" t="s">
        <v>216</v>
      </c>
      <c r="E92" s="188" t="s">
        <v>1906</v>
      </c>
      <c r="F92" s="189" t="s">
        <v>76</v>
      </c>
      <c r="G92" s="190">
        <v>55</v>
      </c>
      <c r="H92" s="191">
        <v>0</v>
      </c>
      <c r="I92" s="374">
        <f t="shared" si="1"/>
        <v>0</v>
      </c>
      <c r="J92" s="144"/>
      <c r="K92" s="355"/>
      <c r="L92" s="145"/>
      <c r="M92" s="146"/>
    </row>
    <row r="93" spans="1:13" ht="22.5">
      <c r="A93" s="185"/>
      <c r="B93" s="186"/>
      <c r="C93" s="185"/>
      <c r="D93" s="187" t="s">
        <v>231</v>
      </c>
      <c r="E93" s="188" t="s">
        <v>1907</v>
      </c>
      <c r="F93" s="189" t="s">
        <v>76</v>
      </c>
      <c r="G93" s="190">
        <v>5.5</v>
      </c>
      <c r="H93" s="191">
        <v>0</v>
      </c>
      <c r="I93" s="374">
        <f t="shared" si="1"/>
        <v>0</v>
      </c>
      <c r="J93" s="144"/>
      <c r="K93" s="355"/>
      <c r="L93" s="145"/>
      <c r="M93" s="146"/>
    </row>
    <row r="94" spans="1:13" ht="22.5">
      <c r="A94" s="185"/>
      <c r="B94" s="186"/>
      <c r="C94" s="185"/>
      <c r="D94" s="187" t="s">
        <v>260</v>
      </c>
      <c r="E94" s="188" t="s">
        <v>1908</v>
      </c>
      <c r="F94" s="189" t="s">
        <v>56</v>
      </c>
      <c r="G94" s="190">
        <v>4</v>
      </c>
      <c r="H94" s="191">
        <v>0</v>
      </c>
      <c r="I94" s="374">
        <f t="shared" si="1"/>
        <v>0</v>
      </c>
      <c r="J94" s="144"/>
      <c r="K94" s="355"/>
      <c r="L94" s="145"/>
      <c r="M94" s="146"/>
    </row>
    <row r="95" spans="1:13">
      <c r="A95" s="185"/>
      <c r="B95" s="186"/>
      <c r="C95" s="185"/>
      <c r="D95" s="187" t="s">
        <v>261</v>
      </c>
      <c r="E95" s="188" t="s">
        <v>1909</v>
      </c>
      <c r="F95" s="189" t="s">
        <v>78</v>
      </c>
      <c r="G95" s="190">
        <v>165</v>
      </c>
      <c r="H95" s="191">
        <v>0</v>
      </c>
      <c r="I95" s="374">
        <f t="shared" si="1"/>
        <v>0</v>
      </c>
      <c r="J95" s="144"/>
      <c r="K95" s="355"/>
      <c r="L95" s="145"/>
      <c r="M95" s="146"/>
    </row>
    <row r="96" spans="1:13" ht="33.75">
      <c r="A96" s="192"/>
      <c r="B96" s="193"/>
      <c r="C96" s="192"/>
      <c r="D96" s="194" t="s">
        <v>272</v>
      </c>
      <c r="E96" s="195" t="s">
        <v>1910</v>
      </c>
      <c r="F96" s="196"/>
      <c r="G96" s="197"/>
      <c r="H96" s="375"/>
      <c r="I96" s="375" t="str">
        <f t="shared" si="1"/>
        <v/>
      </c>
      <c r="J96" s="144"/>
      <c r="K96" s="355"/>
      <c r="L96" s="145"/>
      <c r="M96" s="146"/>
    </row>
    <row r="97" spans="1:13">
      <c r="A97" s="206"/>
      <c r="B97" s="207"/>
      <c r="C97" s="206"/>
      <c r="D97" s="208"/>
      <c r="E97" s="209" t="s">
        <v>1911</v>
      </c>
      <c r="F97" s="210" t="s">
        <v>11</v>
      </c>
      <c r="G97" s="211">
        <v>9</v>
      </c>
      <c r="H97" s="212">
        <v>0</v>
      </c>
      <c r="I97" s="377">
        <f t="shared" si="1"/>
        <v>0</v>
      </c>
      <c r="J97" s="144"/>
      <c r="K97" s="355"/>
      <c r="L97" s="145"/>
      <c r="M97" s="146"/>
    </row>
    <row r="98" spans="1:13" ht="22.5">
      <c r="A98" s="192"/>
      <c r="B98" s="193"/>
      <c r="C98" s="192"/>
      <c r="D98" s="194" t="s">
        <v>274</v>
      </c>
      <c r="E98" s="195" t="s">
        <v>1912</v>
      </c>
      <c r="F98" s="196" t="s">
        <v>11</v>
      </c>
      <c r="G98" s="197">
        <v>1</v>
      </c>
      <c r="H98" s="198">
        <v>0</v>
      </c>
      <c r="I98" s="375">
        <f t="shared" si="1"/>
        <v>0</v>
      </c>
      <c r="J98" s="144"/>
      <c r="K98" s="355"/>
      <c r="L98" s="145"/>
      <c r="M98" s="146"/>
    </row>
    <row r="99" spans="1:13">
      <c r="A99" s="199"/>
      <c r="B99" s="200"/>
      <c r="C99" s="199"/>
      <c r="D99" s="201"/>
      <c r="E99" s="202" t="s">
        <v>1913</v>
      </c>
      <c r="F99" s="203" t="s">
        <v>76</v>
      </c>
      <c r="G99" s="204">
        <v>0.3</v>
      </c>
      <c r="H99" s="376"/>
      <c r="I99" s="376"/>
      <c r="J99" s="144"/>
      <c r="K99" s="355"/>
      <c r="L99" s="145"/>
      <c r="M99" s="146"/>
    </row>
    <row r="100" spans="1:13">
      <c r="A100" s="199"/>
      <c r="B100" s="200"/>
      <c r="C100" s="199"/>
      <c r="D100" s="201"/>
      <c r="E100" s="202" t="s">
        <v>1914</v>
      </c>
      <c r="F100" s="203" t="s">
        <v>1915</v>
      </c>
      <c r="G100" s="204">
        <v>18</v>
      </c>
      <c r="H100" s="376"/>
      <c r="I100" s="376"/>
      <c r="J100" s="144"/>
      <c r="K100" s="355"/>
      <c r="L100" s="145"/>
      <c r="M100" s="146"/>
    </row>
    <row r="101" spans="1:13">
      <c r="A101" s="199"/>
      <c r="B101" s="200"/>
      <c r="C101" s="199"/>
      <c r="D101" s="201"/>
      <c r="E101" s="202" t="s">
        <v>1916</v>
      </c>
      <c r="F101" s="203" t="s">
        <v>76</v>
      </c>
      <c r="G101" s="204">
        <v>2.4</v>
      </c>
      <c r="H101" s="376"/>
      <c r="I101" s="376"/>
      <c r="J101" s="144"/>
      <c r="K101" s="355"/>
      <c r="L101" s="145"/>
      <c r="M101" s="146"/>
    </row>
    <row r="102" spans="1:13">
      <c r="A102" s="206"/>
      <c r="B102" s="207"/>
      <c r="C102" s="206"/>
      <c r="D102" s="208"/>
      <c r="E102" s="209" t="s">
        <v>1917</v>
      </c>
      <c r="F102" s="210" t="s">
        <v>78</v>
      </c>
      <c r="G102" s="211">
        <v>180</v>
      </c>
      <c r="H102" s="377"/>
      <c r="I102" s="377"/>
      <c r="J102" s="144"/>
      <c r="K102" s="355"/>
      <c r="L102" s="145"/>
      <c r="M102" s="146"/>
    </row>
    <row r="103" spans="1:13" ht="22.5">
      <c r="A103" s="192"/>
      <c r="B103" s="193"/>
      <c r="C103" s="192"/>
      <c r="D103" s="194" t="s">
        <v>276</v>
      </c>
      <c r="E103" s="195" t="s">
        <v>1918</v>
      </c>
      <c r="F103" s="196" t="s">
        <v>11</v>
      </c>
      <c r="G103" s="197">
        <v>1</v>
      </c>
      <c r="H103" s="198">
        <v>0</v>
      </c>
      <c r="I103" s="375">
        <f t="shared" si="1"/>
        <v>0</v>
      </c>
      <c r="J103" s="144"/>
      <c r="K103" s="355"/>
      <c r="L103" s="145"/>
      <c r="M103" s="146"/>
    </row>
    <row r="104" spans="1:13">
      <c r="A104" s="199"/>
      <c r="B104" s="200"/>
      <c r="C104" s="199"/>
      <c r="D104" s="201"/>
      <c r="E104" s="202" t="s">
        <v>1919</v>
      </c>
      <c r="F104" s="203" t="s">
        <v>76</v>
      </c>
      <c r="G104" s="204">
        <v>0.3</v>
      </c>
      <c r="H104" s="376"/>
      <c r="I104" s="376"/>
      <c r="J104" s="144"/>
      <c r="K104" s="355"/>
      <c r="L104" s="145"/>
      <c r="M104" s="146"/>
    </row>
    <row r="105" spans="1:13">
      <c r="A105" s="199"/>
      <c r="B105" s="200"/>
      <c r="C105" s="199"/>
      <c r="D105" s="201"/>
      <c r="E105" s="202" t="s">
        <v>1914</v>
      </c>
      <c r="F105" s="203" t="s">
        <v>1915</v>
      </c>
      <c r="G105" s="204">
        <v>15</v>
      </c>
      <c r="H105" s="376"/>
      <c r="I105" s="376"/>
      <c r="J105" s="144"/>
      <c r="K105" s="355"/>
      <c r="L105" s="145"/>
      <c r="M105" s="146"/>
    </row>
    <row r="106" spans="1:13">
      <c r="A106" s="199"/>
      <c r="B106" s="200"/>
      <c r="C106" s="199"/>
      <c r="D106" s="201"/>
      <c r="E106" s="202" t="s">
        <v>1916</v>
      </c>
      <c r="F106" s="203" t="s">
        <v>76</v>
      </c>
      <c r="G106" s="204">
        <v>2.2999999999999998</v>
      </c>
      <c r="H106" s="376"/>
      <c r="I106" s="376"/>
      <c r="J106" s="144"/>
      <c r="K106" s="355"/>
      <c r="L106" s="145"/>
      <c r="M106" s="146"/>
    </row>
    <row r="107" spans="1:13">
      <c r="A107" s="206"/>
      <c r="B107" s="207"/>
      <c r="C107" s="206"/>
      <c r="D107" s="208"/>
      <c r="E107" s="209" t="s">
        <v>1917</v>
      </c>
      <c r="F107" s="210" t="s">
        <v>78</v>
      </c>
      <c r="G107" s="211">
        <v>150</v>
      </c>
      <c r="H107" s="377"/>
      <c r="I107" s="377"/>
      <c r="J107" s="144"/>
      <c r="K107" s="355"/>
      <c r="L107" s="145"/>
      <c r="M107" s="146"/>
    </row>
    <row r="108" spans="1:13" ht="45">
      <c r="A108" s="185"/>
      <c r="B108" s="186"/>
      <c r="C108" s="185"/>
      <c r="D108" s="187" t="s">
        <v>278</v>
      </c>
      <c r="E108" s="188" t="s">
        <v>1920</v>
      </c>
      <c r="F108" s="189" t="s">
        <v>58</v>
      </c>
      <c r="G108" s="190">
        <v>4</v>
      </c>
      <c r="H108" s="191">
        <v>0</v>
      </c>
      <c r="I108" s="374">
        <f t="shared" si="1"/>
        <v>0</v>
      </c>
      <c r="J108" s="144"/>
      <c r="K108" s="355"/>
      <c r="L108" s="145"/>
      <c r="M108" s="146"/>
    </row>
    <row r="109" spans="1:13">
      <c r="A109" s="192"/>
      <c r="B109" s="193"/>
      <c r="C109" s="192"/>
      <c r="D109" s="194" t="s">
        <v>281</v>
      </c>
      <c r="E109" s="195" t="s">
        <v>1921</v>
      </c>
      <c r="F109" s="196" t="s">
        <v>56</v>
      </c>
      <c r="G109" s="197">
        <v>26</v>
      </c>
      <c r="H109" s="198">
        <v>0</v>
      </c>
      <c r="I109" s="375">
        <f t="shared" si="1"/>
        <v>0</v>
      </c>
      <c r="J109" s="144"/>
      <c r="K109" s="355"/>
      <c r="L109" s="145"/>
      <c r="M109" s="146"/>
    </row>
    <row r="110" spans="1:13">
      <c r="A110" s="199"/>
      <c r="B110" s="200"/>
      <c r="C110" s="199"/>
      <c r="D110" s="201"/>
      <c r="E110" s="202" t="s">
        <v>1922</v>
      </c>
      <c r="F110" s="203"/>
      <c r="G110" s="204"/>
      <c r="H110" s="376"/>
      <c r="I110" s="376" t="str">
        <f t="shared" si="1"/>
        <v/>
      </c>
      <c r="J110" s="144"/>
      <c r="K110" s="355"/>
      <c r="L110" s="145"/>
      <c r="M110" s="146"/>
    </row>
    <row r="111" spans="1:13">
      <c r="A111" s="206"/>
      <c r="B111" s="207"/>
      <c r="C111" s="206"/>
      <c r="D111" s="208"/>
      <c r="E111" s="209" t="s">
        <v>1923</v>
      </c>
      <c r="F111" s="210"/>
      <c r="G111" s="211"/>
      <c r="H111" s="377"/>
      <c r="I111" s="377" t="str">
        <f t="shared" si="1"/>
        <v/>
      </c>
      <c r="J111" s="144"/>
      <c r="K111" s="355"/>
      <c r="L111" s="145"/>
      <c r="M111" s="146"/>
    </row>
    <row r="112" spans="1:13">
      <c r="A112" s="185"/>
      <c r="B112" s="186"/>
      <c r="C112" s="185"/>
      <c r="D112" s="187" t="s">
        <v>283</v>
      </c>
      <c r="E112" s="188" t="s">
        <v>1924</v>
      </c>
      <c r="F112" s="189" t="s">
        <v>56</v>
      </c>
      <c r="G112" s="190">
        <v>26</v>
      </c>
      <c r="H112" s="191">
        <v>0</v>
      </c>
      <c r="I112" s="374">
        <f t="shared" si="1"/>
        <v>0</v>
      </c>
      <c r="J112" s="144"/>
      <c r="K112" s="355"/>
      <c r="L112" s="145"/>
      <c r="M112" s="146"/>
    </row>
    <row r="113" spans="1:13">
      <c r="A113" s="192"/>
      <c r="B113" s="193"/>
      <c r="C113" s="192"/>
      <c r="D113" s="194" t="s">
        <v>285</v>
      </c>
      <c r="E113" s="195" t="s">
        <v>1925</v>
      </c>
      <c r="F113" s="196" t="s">
        <v>56</v>
      </c>
      <c r="G113" s="197">
        <v>16</v>
      </c>
      <c r="H113" s="198">
        <v>0</v>
      </c>
      <c r="I113" s="375">
        <f t="shared" si="1"/>
        <v>0</v>
      </c>
      <c r="J113" s="144"/>
      <c r="K113" s="355"/>
      <c r="L113" s="145"/>
      <c r="M113" s="146"/>
    </row>
    <row r="114" spans="1:13">
      <c r="A114" s="206"/>
      <c r="B114" s="207"/>
      <c r="C114" s="206"/>
      <c r="D114" s="208"/>
      <c r="E114" s="209" t="s">
        <v>1926</v>
      </c>
      <c r="F114" s="210"/>
      <c r="G114" s="211"/>
      <c r="H114" s="377"/>
      <c r="I114" s="377" t="str">
        <f t="shared" si="1"/>
        <v/>
      </c>
      <c r="J114" s="144"/>
      <c r="K114" s="355"/>
      <c r="L114" s="145"/>
      <c r="M114" s="146"/>
    </row>
    <row r="115" spans="1:13">
      <c r="A115" s="170">
        <v>2</v>
      </c>
      <c r="B115" s="171" t="str">
        <f>IF(TRIM(H115)&lt;&gt;"",COUNTA($H$8:H115),"")</f>
        <v/>
      </c>
      <c r="C115" s="170"/>
      <c r="D115" s="172"/>
      <c r="E115" s="24" t="s">
        <v>1927</v>
      </c>
      <c r="F115" s="173"/>
      <c r="G115" s="174"/>
      <c r="H115" s="373"/>
      <c r="I115" s="175">
        <f>I116+I122+I156+I188</f>
        <v>0</v>
      </c>
      <c r="J115" s="144"/>
      <c r="K115" s="355"/>
      <c r="L115" s="145"/>
      <c r="M115" s="146"/>
    </row>
    <row r="116" spans="1:13">
      <c r="A116" s="178">
        <v>4</v>
      </c>
      <c r="B116" s="179" t="str">
        <f>IF(TRIM(H116)&lt;&gt;"",COUNTA($H$8:H116),"")</f>
        <v/>
      </c>
      <c r="C116" s="178"/>
      <c r="D116" s="180"/>
      <c r="E116" s="181" t="s">
        <v>1884</v>
      </c>
      <c r="F116" s="182"/>
      <c r="G116" s="183"/>
      <c r="H116" s="184"/>
      <c r="I116" s="184">
        <f>SUM(I117:I121)</f>
        <v>0</v>
      </c>
      <c r="J116" s="144"/>
      <c r="K116" s="355"/>
      <c r="L116" s="145"/>
      <c r="M116" s="146"/>
    </row>
    <row r="117" spans="1:13">
      <c r="A117" s="185"/>
      <c r="B117" s="186"/>
      <c r="C117" s="185"/>
      <c r="D117" s="187" t="s">
        <v>14</v>
      </c>
      <c r="E117" s="188" t="s">
        <v>1885</v>
      </c>
      <c r="F117" s="189" t="s">
        <v>255</v>
      </c>
      <c r="G117" s="190">
        <v>6050</v>
      </c>
      <c r="H117" s="191">
        <v>0</v>
      </c>
      <c r="I117" s="374">
        <f t="shared" si="1"/>
        <v>0</v>
      </c>
      <c r="J117" s="144"/>
      <c r="K117" s="355"/>
      <c r="L117" s="145"/>
      <c r="M117" s="146"/>
    </row>
    <row r="118" spans="1:13" s="213" customFormat="1" ht="22.5">
      <c r="A118" s="185"/>
      <c r="B118" s="186"/>
      <c r="C118" s="185"/>
      <c r="D118" s="187" t="s">
        <v>15</v>
      </c>
      <c r="E118" s="188" t="s">
        <v>256</v>
      </c>
      <c r="F118" s="189" t="s">
        <v>58</v>
      </c>
      <c r="G118" s="190">
        <v>6050</v>
      </c>
      <c r="H118" s="191">
        <v>0</v>
      </c>
      <c r="I118" s="374">
        <f t="shared" si="1"/>
        <v>0</v>
      </c>
      <c r="J118" s="144"/>
      <c r="K118" s="355"/>
      <c r="L118" s="145"/>
      <c r="M118" s="146"/>
    </row>
    <row r="119" spans="1:13" s="213" customFormat="1" ht="22.5">
      <c r="A119" s="185"/>
      <c r="B119" s="186"/>
      <c r="C119" s="185"/>
      <c r="D119" s="187" t="s">
        <v>16</v>
      </c>
      <c r="E119" s="188" t="s">
        <v>257</v>
      </c>
      <c r="F119" s="189" t="s">
        <v>56</v>
      </c>
      <c r="G119" s="190">
        <v>22000</v>
      </c>
      <c r="H119" s="191">
        <v>0</v>
      </c>
      <c r="I119" s="374">
        <f t="shared" si="1"/>
        <v>0</v>
      </c>
      <c r="J119" s="144"/>
      <c r="K119" s="355"/>
      <c r="L119" s="145"/>
      <c r="M119" s="146"/>
    </row>
    <row r="120" spans="1:13" s="213" customFormat="1" ht="33.75">
      <c r="A120" s="185"/>
      <c r="B120" s="186"/>
      <c r="C120" s="185"/>
      <c r="D120" s="187" t="s">
        <v>17</v>
      </c>
      <c r="E120" s="188" t="s">
        <v>259</v>
      </c>
      <c r="F120" s="189" t="s">
        <v>11</v>
      </c>
      <c r="G120" s="190">
        <v>31</v>
      </c>
      <c r="H120" s="191">
        <v>0</v>
      </c>
      <c r="I120" s="374">
        <f t="shared" si="1"/>
        <v>0</v>
      </c>
      <c r="J120" s="144"/>
      <c r="K120" s="355"/>
      <c r="L120" s="145"/>
      <c r="M120" s="146"/>
    </row>
    <row r="121" spans="1:13" s="213" customFormat="1" ht="22.5">
      <c r="A121" s="185"/>
      <c r="B121" s="186"/>
      <c r="C121" s="185"/>
      <c r="D121" s="187" t="s">
        <v>179</v>
      </c>
      <c r="E121" s="188" t="s">
        <v>4142</v>
      </c>
      <c r="F121" s="189" t="s">
        <v>8</v>
      </c>
      <c r="G121" s="190">
        <v>3</v>
      </c>
      <c r="H121" s="191">
        <v>0</v>
      </c>
      <c r="I121" s="374">
        <f t="shared" si="1"/>
        <v>0</v>
      </c>
      <c r="J121" s="144"/>
      <c r="K121" s="355"/>
      <c r="L121" s="145"/>
      <c r="M121" s="146"/>
    </row>
    <row r="122" spans="1:13">
      <c r="A122" s="178">
        <v>4</v>
      </c>
      <c r="B122" s="179" t="str">
        <f>IF(TRIM(H122)&lt;&gt;"",COUNTA($H$8:H122),"")</f>
        <v/>
      </c>
      <c r="C122" s="178"/>
      <c r="D122" s="180"/>
      <c r="E122" s="181" t="s">
        <v>1886</v>
      </c>
      <c r="F122" s="182"/>
      <c r="G122" s="183"/>
      <c r="H122" s="184"/>
      <c r="I122" s="184">
        <f>SUM(I123:I155)</f>
        <v>0</v>
      </c>
      <c r="J122" s="144"/>
      <c r="K122" s="355"/>
      <c r="L122" s="145"/>
      <c r="M122" s="146"/>
    </row>
    <row r="123" spans="1:13" ht="22.5">
      <c r="A123" s="185"/>
      <c r="B123" s="186"/>
      <c r="C123" s="185"/>
      <c r="D123" s="187" t="s">
        <v>14</v>
      </c>
      <c r="E123" s="188" t="s">
        <v>262</v>
      </c>
      <c r="F123" s="189" t="s">
        <v>11</v>
      </c>
      <c r="G123" s="190">
        <v>92</v>
      </c>
      <c r="H123" s="191">
        <v>0</v>
      </c>
      <c r="I123" s="374">
        <f t="shared" si="1"/>
        <v>0</v>
      </c>
      <c r="J123" s="144"/>
      <c r="K123" s="355"/>
      <c r="L123" s="145"/>
      <c r="M123" s="146"/>
    </row>
    <row r="124" spans="1:13">
      <c r="A124" s="185"/>
      <c r="B124" s="186"/>
      <c r="C124" s="185"/>
      <c r="D124" s="187" t="s">
        <v>15</v>
      </c>
      <c r="E124" s="188" t="s">
        <v>264</v>
      </c>
      <c r="F124" s="189" t="s">
        <v>11</v>
      </c>
      <c r="G124" s="190">
        <v>1200</v>
      </c>
      <c r="H124" s="191">
        <v>0</v>
      </c>
      <c r="I124" s="374">
        <f t="shared" si="1"/>
        <v>0</v>
      </c>
      <c r="J124" s="144"/>
      <c r="K124" s="355"/>
      <c r="L124" s="145"/>
      <c r="M124" s="146"/>
    </row>
    <row r="125" spans="1:13" ht="33.75">
      <c r="A125" s="192"/>
      <c r="B125" s="193"/>
      <c r="C125" s="192"/>
      <c r="D125" s="194" t="s">
        <v>16</v>
      </c>
      <c r="E125" s="195" t="s">
        <v>4143</v>
      </c>
      <c r="F125" s="196"/>
      <c r="G125" s="197"/>
      <c r="H125" s="375"/>
      <c r="I125" s="375" t="str">
        <f t="shared" si="1"/>
        <v/>
      </c>
      <c r="J125" s="144"/>
      <c r="K125" s="355"/>
      <c r="L125" s="145"/>
      <c r="M125" s="146"/>
    </row>
    <row r="126" spans="1:13">
      <c r="A126" s="206"/>
      <c r="B126" s="207"/>
      <c r="C126" s="206"/>
      <c r="D126" s="208" t="s">
        <v>1887</v>
      </c>
      <c r="E126" s="209" t="s">
        <v>1888</v>
      </c>
      <c r="F126" s="210" t="s">
        <v>255</v>
      </c>
      <c r="G126" s="211">
        <v>6055</v>
      </c>
      <c r="H126" s="212">
        <v>0</v>
      </c>
      <c r="I126" s="377">
        <f t="shared" si="1"/>
        <v>0</v>
      </c>
      <c r="J126" s="144"/>
      <c r="K126" s="355"/>
      <c r="L126" s="145"/>
      <c r="M126" s="146"/>
    </row>
    <row r="127" spans="1:13" ht="22.5">
      <c r="A127" s="185"/>
      <c r="B127" s="186"/>
      <c r="C127" s="185"/>
      <c r="D127" s="187" t="s">
        <v>179</v>
      </c>
      <c r="E127" s="188" t="s">
        <v>4144</v>
      </c>
      <c r="F127" s="189" t="s">
        <v>76</v>
      </c>
      <c r="G127" s="190">
        <v>11500</v>
      </c>
      <c r="H127" s="191">
        <v>0</v>
      </c>
      <c r="I127" s="374">
        <f t="shared" ref="I127:I190" si="2">IF(ISNUMBER(G127),ROUND(G127*H127,2),"")</f>
        <v>0</v>
      </c>
      <c r="J127" s="144"/>
      <c r="K127" s="355"/>
      <c r="L127" s="145"/>
      <c r="M127" s="146"/>
    </row>
    <row r="128" spans="1:13" ht="56.25">
      <c r="A128" s="192"/>
      <c r="B128" s="193"/>
      <c r="C128" s="192"/>
      <c r="D128" s="194" t="s">
        <v>198</v>
      </c>
      <c r="E128" s="195" t="s">
        <v>4145</v>
      </c>
      <c r="F128" s="196" t="s">
        <v>58</v>
      </c>
      <c r="G128" s="197">
        <v>6050</v>
      </c>
      <c r="H128" s="198">
        <v>0</v>
      </c>
      <c r="I128" s="375">
        <f t="shared" si="2"/>
        <v>0</v>
      </c>
      <c r="J128" s="144"/>
      <c r="K128" s="355"/>
      <c r="L128" s="145"/>
      <c r="M128" s="146"/>
    </row>
    <row r="129" spans="1:13">
      <c r="A129" s="199"/>
      <c r="B129" s="200"/>
      <c r="C129" s="199"/>
      <c r="D129" s="201"/>
      <c r="E129" s="202" t="s">
        <v>265</v>
      </c>
      <c r="F129" s="203"/>
      <c r="G129" s="204"/>
      <c r="H129" s="376"/>
      <c r="I129" s="376"/>
      <c r="J129" s="144"/>
      <c r="K129" s="355"/>
      <c r="L129" s="145"/>
      <c r="M129" s="146"/>
    </row>
    <row r="130" spans="1:13">
      <c r="A130" s="199"/>
      <c r="B130" s="200"/>
      <c r="C130" s="199"/>
      <c r="D130" s="201"/>
      <c r="E130" s="202" t="s">
        <v>269</v>
      </c>
      <c r="F130" s="203" t="s">
        <v>58</v>
      </c>
      <c r="G130" s="204">
        <v>6050</v>
      </c>
      <c r="H130" s="376"/>
      <c r="I130" s="376"/>
      <c r="J130" s="144"/>
      <c r="K130" s="355"/>
      <c r="L130" s="145"/>
      <c r="M130" s="146"/>
    </row>
    <row r="131" spans="1:13">
      <c r="A131" s="199"/>
      <c r="B131" s="200"/>
      <c r="C131" s="199"/>
      <c r="D131" s="201"/>
      <c r="E131" s="319" t="s">
        <v>4146</v>
      </c>
      <c r="F131" s="203" t="s">
        <v>58</v>
      </c>
      <c r="G131" s="204">
        <v>6050</v>
      </c>
      <c r="H131" s="376"/>
      <c r="I131" s="376"/>
      <c r="J131" s="144"/>
      <c r="K131" s="355"/>
      <c r="L131" s="145"/>
      <c r="M131" s="146"/>
    </row>
    <row r="132" spans="1:13">
      <c r="A132" s="199"/>
      <c r="B132" s="200"/>
      <c r="C132" s="199"/>
      <c r="D132" s="201"/>
      <c r="E132" s="202" t="s">
        <v>4147</v>
      </c>
      <c r="F132" s="203" t="s">
        <v>58</v>
      </c>
      <c r="G132" s="204">
        <v>6050</v>
      </c>
      <c r="H132" s="376"/>
      <c r="I132" s="376"/>
      <c r="J132" s="144"/>
      <c r="K132" s="355"/>
      <c r="L132" s="145"/>
      <c r="M132" s="146"/>
    </row>
    <row r="133" spans="1:13">
      <c r="A133" s="199"/>
      <c r="B133" s="200"/>
      <c r="C133" s="199"/>
      <c r="D133" s="201"/>
      <c r="E133" s="202" t="s">
        <v>267</v>
      </c>
      <c r="F133" s="203" t="s">
        <v>58</v>
      </c>
      <c r="G133" s="204">
        <v>6050</v>
      </c>
      <c r="H133" s="376"/>
      <c r="I133" s="376"/>
      <c r="J133" s="144"/>
      <c r="K133" s="355"/>
      <c r="L133" s="145"/>
      <c r="M133" s="146"/>
    </row>
    <row r="134" spans="1:13">
      <c r="A134" s="199"/>
      <c r="B134" s="200"/>
      <c r="C134" s="199"/>
      <c r="D134" s="201"/>
      <c r="E134" s="202" t="s">
        <v>268</v>
      </c>
      <c r="F134" s="203"/>
      <c r="G134" s="204"/>
      <c r="H134" s="376"/>
      <c r="I134" s="376"/>
      <c r="J134" s="144"/>
      <c r="K134" s="355"/>
      <c r="L134" s="145"/>
      <c r="M134" s="146"/>
    </row>
    <row r="135" spans="1:13">
      <c r="A135" s="206"/>
      <c r="B135" s="207"/>
      <c r="C135" s="206"/>
      <c r="D135" s="208"/>
      <c r="E135" s="209" t="s">
        <v>271</v>
      </c>
      <c r="F135" s="210" t="s">
        <v>58</v>
      </c>
      <c r="G135" s="211">
        <v>6050</v>
      </c>
      <c r="H135" s="377"/>
      <c r="I135" s="377"/>
      <c r="J135" s="144"/>
      <c r="K135" s="355"/>
      <c r="L135" s="145"/>
      <c r="M135" s="146"/>
    </row>
    <row r="136" spans="1:13" ht="22.5">
      <c r="A136" s="185"/>
      <c r="B136" s="186"/>
      <c r="C136" s="185"/>
      <c r="D136" s="187" t="s">
        <v>214</v>
      </c>
      <c r="E136" s="188" t="s">
        <v>4148</v>
      </c>
      <c r="F136" s="189" t="s">
        <v>7</v>
      </c>
      <c r="G136" s="190">
        <v>4</v>
      </c>
      <c r="H136" s="191">
        <v>0</v>
      </c>
      <c r="I136" s="374">
        <f t="shared" si="2"/>
        <v>0</v>
      </c>
      <c r="J136" s="144"/>
      <c r="K136" s="355"/>
      <c r="L136" s="145"/>
      <c r="M136" s="146"/>
    </row>
    <row r="137" spans="1:13" ht="22.5">
      <c r="A137" s="185"/>
      <c r="B137" s="186"/>
      <c r="C137" s="185"/>
      <c r="D137" s="187" t="s">
        <v>216</v>
      </c>
      <c r="E137" s="188" t="s">
        <v>4149</v>
      </c>
      <c r="F137" s="189" t="s">
        <v>11</v>
      </c>
      <c r="G137" s="190">
        <v>2</v>
      </c>
      <c r="H137" s="191">
        <v>0</v>
      </c>
      <c r="I137" s="374">
        <f t="shared" si="2"/>
        <v>0</v>
      </c>
      <c r="J137" s="144"/>
      <c r="K137" s="355"/>
      <c r="L137" s="145"/>
      <c r="M137" s="146"/>
    </row>
    <row r="138" spans="1:13">
      <c r="A138" s="185"/>
      <c r="B138" s="186"/>
      <c r="C138" s="185"/>
      <c r="D138" s="187" t="s">
        <v>231</v>
      </c>
      <c r="E138" s="188" t="s">
        <v>273</v>
      </c>
      <c r="F138" s="189" t="s">
        <v>58</v>
      </c>
      <c r="G138" s="190">
        <v>300</v>
      </c>
      <c r="H138" s="191">
        <v>0</v>
      </c>
      <c r="I138" s="374">
        <f t="shared" si="2"/>
        <v>0</v>
      </c>
      <c r="J138" s="144"/>
      <c r="K138" s="355"/>
      <c r="L138" s="145"/>
      <c r="M138" s="146"/>
    </row>
    <row r="139" spans="1:13">
      <c r="A139" s="192"/>
      <c r="B139" s="193"/>
      <c r="C139" s="192"/>
      <c r="D139" s="194" t="s">
        <v>260</v>
      </c>
      <c r="E139" s="195" t="s">
        <v>275</v>
      </c>
      <c r="F139" s="196"/>
      <c r="G139" s="197"/>
      <c r="H139" s="375"/>
      <c r="I139" s="375" t="str">
        <f t="shared" si="2"/>
        <v/>
      </c>
      <c r="J139" s="144"/>
      <c r="K139" s="355"/>
      <c r="L139" s="145"/>
      <c r="M139" s="146"/>
    </row>
    <row r="140" spans="1:13">
      <c r="A140" s="199"/>
      <c r="B140" s="200"/>
      <c r="C140" s="199"/>
      <c r="D140" s="201" t="s">
        <v>52</v>
      </c>
      <c r="E140" s="202" t="s">
        <v>4150</v>
      </c>
      <c r="F140" s="203" t="s">
        <v>7</v>
      </c>
      <c r="G140" s="204">
        <v>128</v>
      </c>
      <c r="H140" s="205">
        <v>0</v>
      </c>
      <c r="I140" s="376">
        <f t="shared" si="2"/>
        <v>0</v>
      </c>
      <c r="J140" s="144"/>
      <c r="K140" s="355"/>
      <c r="L140" s="145"/>
      <c r="M140" s="146"/>
    </row>
    <row r="141" spans="1:13">
      <c r="A141" s="206"/>
      <c r="B141" s="207"/>
      <c r="C141" s="206"/>
      <c r="D141" s="208" t="s">
        <v>62</v>
      </c>
      <c r="E141" s="209" t="s">
        <v>4151</v>
      </c>
      <c r="F141" s="210" t="s">
        <v>7</v>
      </c>
      <c r="G141" s="211">
        <v>2</v>
      </c>
      <c r="H141" s="212">
        <v>0</v>
      </c>
      <c r="I141" s="377">
        <f t="shared" si="2"/>
        <v>0</v>
      </c>
      <c r="J141" s="144"/>
      <c r="K141" s="355"/>
      <c r="L141" s="145"/>
      <c r="M141" s="146"/>
    </row>
    <row r="142" spans="1:13">
      <c r="A142" s="185"/>
      <c r="B142" s="186"/>
      <c r="C142" s="185"/>
      <c r="D142" s="187" t="s">
        <v>261</v>
      </c>
      <c r="E142" s="188" t="s">
        <v>1893</v>
      </c>
      <c r="F142" s="189" t="s">
        <v>11</v>
      </c>
      <c r="G142" s="190">
        <v>2</v>
      </c>
      <c r="H142" s="191">
        <v>0</v>
      </c>
      <c r="I142" s="374">
        <f t="shared" si="2"/>
        <v>0</v>
      </c>
      <c r="J142" s="144"/>
      <c r="K142" s="355"/>
      <c r="L142" s="145"/>
      <c r="M142" s="146"/>
    </row>
    <row r="143" spans="1:13">
      <c r="A143" s="185"/>
      <c r="B143" s="186"/>
      <c r="C143" s="185"/>
      <c r="D143" s="187" t="s">
        <v>272</v>
      </c>
      <c r="E143" s="188" t="s">
        <v>277</v>
      </c>
      <c r="F143" s="189" t="s">
        <v>255</v>
      </c>
      <c r="G143" s="190">
        <v>6450</v>
      </c>
      <c r="H143" s="191">
        <v>0</v>
      </c>
      <c r="I143" s="374">
        <f t="shared" si="2"/>
        <v>0</v>
      </c>
      <c r="J143" s="144"/>
      <c r="K143" s="355"/>
      <c r="L143" s="145"/>
      <c r="M143" s="146"/>
    </row>
    <row r="144" spans="1:13">
      <c r="A144" s="185"/>
      <c r="B144" s="186"/>
      <c r="C144" s="185"/>
      <c r="D144" s="187" t="s">
        <v>274</v>
      </c>
      <c r="E144" s="188" t="s">
        <v>1894</v>
      </c>
      <c r="F144" s="189" t="s">
        <v>11</v>
      </c>
      <c r="G144" s="190">
        <v>2</v>
      </c>
      <c r="H144" s="191">
        <v>0</v>
      </c>
      <c r="I144" s="374">
        <f t="shared" si="2"/>
        <v>0</v>
      </c>
      <c r="J144" s="144"/>
      <c r="K144" s="355"/>
      <c r="L144" s="145"/>
      <c r="M144" s="146"/>
    </row>
    <row r="145" spans="1:13" ht="22.5">
      <c r="A145" s="185"/>
      <c r="B145" s="186"/>
      <c r="C145" s="185"/>
      <c r="D145" s="187" t="s">
        <v>276</v>
      </c>
      <c r="E145" s="188" t="s">
        <v>282</v>
      </c>
      <c r="F145" s="189" t="s">
        <v>11</v>
      </c>
      <c r="G145" s="190">
        <v>184</v>
      </c>
      <c r="H145" s="191">
        <v>0</v>
      </c>
      <c r="I145" s="374">
        <f t="shared" si="2"/>
        <v>0</v>
      </c>
      <c r="J145" s="144"/>
      <c r="K145" s="355"/>
      <c r="L145" s="145"/>
      <c r="M145" s="146"/>
    </row>
    <row r="146" spans="1:13">
      <c r="A146" s="185"/>
      <c r="B146" s="186"/>
      <c r="C146" s="185"/>
      <c r="D146" s="187" t="s">
        <v>278</v>
      </c>
      <c r="E146" s="188" t="s">
        <v>284</v>
      </c>
      <c r="F146" s="189" t="s">
        <v>11</v>
      </c>
      <c r="G146" s="190">
        <v>1599</v>
      </c>
      <c r="H146" s="191">
        <v>0</v>
      </c>
      <c r="I146" s="374">
        <f t="shared" si="2"/>
        <v>0</v>
      </c>
      <c r="J146" s="144"/>
      <c r="K146" s="355"/>
      <c r="L146" s="145"/>
      <c r="M146" s="146"/>
    </row>
    <row r="147" spans="1:13">
      <c r="A147" s="185"/>
      <c r="B147" s="186"/>
      <c r="C147" s="185"/>
      <c r="D147" s="187" t="s">
        <v>281</v>
      </c>
      <c r="E147" s="188" t="s">
        <v>286</v>
      </c>
      <c r="F147" s="189" t="s">
        <v>11</v>
      </c>
      <c r="G147" s="190">
        <v>7</v>
      </c>
      <c r="H147" s="191">
        <v>0</v>
      </c>
      <c r="I147" s="374">
        <f t="shared" si="2"/>
        <v>0</v>
      </c>
      <c r="J147" s="144"/>
      <c r="K147" s="355"/>
      <c r="L147" s="145"/>
      <c r="M147" s="146"/>
    </row>
    <row r="148" spans="1:13">
      <c r="A148" s="185"/>
      <c r="B148" s="186"/>
      <c r="C148" s="185"/>
      <c r="D148" s="187" t="s">
        <v>283</v>
      </c>
      <c r="E148" s="188" t="s">
        <v>4152</v>
      </c>
      <c r="F148" s="189" t="s">
        <v>11</v>
      </c>
      <c r="G148" s="190">
        <v>181</v>
      </c>
      <c r="H148" s="191">
        <v>0</v>
      </c>
      <c r="I148" s="374">
        <f t="shared" si="2"/>
        <v>0</v>
      </c>
      <c r="J148" s="144"/>
      <c r="K148" s="355"/>
      <c r="L148" s="145"/>
      <c r="M148" s="146"/>
    </row>
    <row r="149" spans="1:13" ht="22.5">
      <c r="A149" s="185"/>
      <c r="B149" s="186"/>
      <c r="C149" s="185"/>
      <c r="D149" s="187" t="s">
        <v>285</v>
      </c>
      <c r="E149" s="188" t="s">
        <v>4153</v>
      </c>
      <c r="F149" s="189" t="s">
        <v>11</v>
      </c>
      <c r="G149" s="190">
        <v>60</v>
      </c>
      <c r="H149" s="191">
        <v>0</v>
      </c>
      <c r="I149" s="374">
        <f t="shared" si="2"/>
        <v>0</v>
      </c>
      <c r="J149" s="144"/>
      <c r="K149" s="355"/>
      <c r="L149" s="145"/>
      <c r="M149" s="146"/>
    </row>
    <row r="150" spans="1:13">
      <c r="A150" s="185"/>
      <c r="B150" s="186"/>
      <c r="C150" s="185"/>
      <c r="D150" s="187" t="s">
        <v>287</v>
      </c>
      <c r="E150" s="188" t="s">
        <v>291</v>
      </c>
      <c r="F150" s="189" t="s">
        <v>11</v>
      </c>
      <c r="G150" s="190">
        <v>30</v>
      </c>
      <c r="H150" s="191">
        <v>0</v>
      </c>
      <c r="I150" s="374">
        <f t="shared" si="2"/>
        <v>0</v>
      </c>
      <c r="J150" s="144"/>
      <c r="K150" s="355"/>
      <c r="L150" s="145"/>
      <c r="M150" s="146"/>
    </row>
    <row r="151" spans="1:13" ht="22.5">
      <c r="A151" s="185"/>
      <c r="B151" s="186"/>
      <c r="C151" s="185"/>
      <c r="D151" s="187" t="s">
        <v>289</v>
      </c>
      <c r="E151" s="188" t="s">
        <v>4154</v>
      </c>
      <c r="F151" s="189" t="s">
        <v>11</v>
      </c>
      <c r="G151" s="190">
        <v>7</v>
      </c>
      <c r="H151" s="191">
        <v>0</v>
      </c>
      <c r="I151" s="374">
        <f t="shared" si="2"/>
        <v>0</v>
      </c>
      <c r="J151" s="144"/>
      <c r="K151" s="355"/>
      <c r="L151" s="145"/>
      <c r="M151" s="146"/>
    </row>
    <row r="152" spans="1:13">
      <c r="A152" s="185"/>
      <c r="B152" s="186"/>
      <c r="C152" s="185"/>
      <c r="D152" s="187" t="s">
        <v>290</v>
      </c>
      <c r="E152" s="188" t="s">
        <v>294</v>
      </c>
      <c r="F152" s="189" t="s">
        <v>11</v>
      </c>
      <c r="G152" s="190">
        <v>1</v>
      </c>
      <c r="H152" s="191">
        <v>0</v>
      </c>
      <c r="I152" s="374">
        <f t="shared" si="2"/>
        <v>0</v>
      </c>
      <c r="J152" s="144"/>
      <c r="K152" s="355"/>
      <c r="L152" s="145"/>
      <c r="M152" s="146"/>
    </row>
    <row r="153" spans="1:13" ht="33.75">
      <c r="A153" s="185"/>
      <c r="B153" s="186"/>
      <c r="C153" s="185"/>
      <c r="D153" s="187" t="s">
        <v>292</v>
      </c>
      <c r="E153" s="188" t="s">
        <v>4155</v>
      </c>
      <c r="F153" s="189" t="s">
        <v>11</v>
      </c>
      <c r="G153" s="190">
        <v>3</v>
      </c>
      <c r="H153" s="191">
        <v>0</v>
      </c>
      <c r="I153" s="374">
        <f t="shared" si="2"/>
        <v>0</v>
      </c>
      <c r="J153" s="144"/>
      <c r="K153" s="355"/>
      <c r="L153" s="145"/>
      <c r="M153" s="146"/>
    </row>
    <row r="154" spans="1:13">
      <c r="A154" s="185"/>
      <c r="B154" s="186"/>
      <c r="C154" s="185"/>
      <c r="D154" s="187" t="s">
        <v>293</v>
      </c>
      <c r="E154" s="188" t="s">
        <v>297</v>
      </c>
      <c r="F154" s="189" t="s">
        <v>255</v>
      </c>
      <c r="G154" s="190">
        <v>6050</v>
      </c>
      <c r="H154" s="191">
        <v>0</v>
      </c>
      <c r="I154" s="374">
        <f t="shared" si="2"/>
        <v>0</v>
      </c>
      <c r="J154" s="144"/>
      <c r="K154" s="355"/>
      <c r="L154" s="145"/>
      <c r="M154" s="146"/>
    </row>
    <row r="155" spans="1:13" ht="22.5">
      <c r="A155" s="185"/>
      <c r="B155" s="186"/>
      <c r="C155" s="185"/>
      <c r="D155" s="187" t="s">
        <v>295</v>
      </c>
      <c r="E155" s="188" t="s">
        <v>4156</v>
      </c>
      <c r="F155" s="189" t="s">
        <v>8</v>
      </c>
      <c r="G155" s="190">
        <v>1</v>
      </c>
      <c r="H155" s="191">
        <v>0</v>
      </c>
      <c r="I155" s="374">
        <f t="shared" si="2"/>
        <v>0</v>
      </c>
      <c r="J155" s="144"/>
      <c r="K155" s="355"/>
      <c r="L155" s="145"/>
      <c r="M155" s="146"/>
    </row>
    <row r="156" spans="1:13">
      <c r="A156" s="178">
        <v>4</v>
      </c>
      <c r="B156" s="179" t="str">
        <f>IF(TRIM(H156)&lt;&gt;"",COUNTA($H$8:H156),"")</f>
        <v/>
      </c>
      <c r="C156" s="178"/>
      <c r="D156" s="180"/>
      <c r="E156" s="181" t="s">
        <v>1895</v>
      </c>
      <c r="F156" s="182"/>
      <c r="G156" s="183"/>
      <c r="H156" s="184"/>
      <c r="I156" s="184">
        <f>SUM(I157:I187)</f>
        <v>0</v>
      </c>
      <c r="J156" s="144"/>
      <c r="K156" s="355"/>
      <c r="L156" s="145"/>
      <c r="M156" s="146"/>
    </row>
    <row r="157" spans="1:13">
      <c r="A157" s="185"/>
      <c r="B157" s="186"/>
      <c r="C157" s="185"/>
      <c r="D157" s="187" t="s">
        <v>14</v>
      </c>
      <c r="E157" s="188" t="s">
        <v>299</v>
      </c>
      <c r="F157" s="189" t="s">
        <v>11</v>
      </c>
      <c r="G157" s="190">
        <v>181</v>
      </c>
      <c r="H157" s="191">
        <v>0</v>
      </c>
      <c r="I157" s="374">
        <f t="shared" si="2"/>
        <v>0</v>
      </c>
      <c r="J157" s="144"/>
      <c r="K157" s="355"/>
      <c r="L157" s="145"/>
      <c r="M157" s="146"/>
    </row>
    <row r="158" spans="1:13" ht="33.75">
      <c r="A158" s="185"/>
      <c r="B158" s="186"/>
      <c r="C158" s="185"/>
      <c r="D158" s="187" t="s">
        <v>15</v>
      </c>
      <c r="E158" s="188" t="s">
        <v>300</v>
      </c>
      <c r="F158" s="189" t="s">
        <v>255</v>
      </c>
      <c r="G158" s="190">
        <v>6050</v>
      </c>
      <c r="H158" s="191">
        <v>0</v>
      </c>
      <c r="I158" s="374">
        <f t="shared" si="2"/>
        <v>0</v>
      </c>
      <c r="J158" s="144"/>
      <c r="K158" s="355"/>
      <c r="L158" s="145"/>
      <c r="M158" s="146"/>
    </row>
    <row r="159" spans="1:13" ht="22.5">
      <c r="A159" s="185"/>
      <c r="B159" s="186"/>
      <c r="C159" s="185"/>
      <c r="D159" s="187" t="s">
        <v>16</v>
      </c>
      <c r="E159" s="188" t="s">
        <v>301</v>
      </c>
      <c r="F159" s="189" t="s">
        <v>11</v>
      </c>
      <c r="G159" s="190">
        <v>120</v>
      </c>
      <c r="H159" s="191">
        <v>0</v>
      </c>
      <c r="I159" s="374">
        <f t="shared" si="2"/>
        <v>0</v>
      </c>
      <c r="J159" s="144"/>
      <c r="K159" s="355"/>
      <c r="L159" s="145"/>
      <c r="M159" s="146"/>
    </row>
    <row r="160" spans="1:13">
      <c r="A160" s="185"/>
      <c r="B160" s="186"/>
      <c r="C160" s="185"/>
      <c r="D160" s="187" t="s">
        <v>17</v>
      </c>
      <c r="E160" s="188" t="s">
        <v>4517</v>
      </c>
      <c r="F160" s="189" t="s">
        <v>76</v>
      </c>
      <c r="G160" s="190">
        <v>24880</v>
      </c>
      <c r="H160" s="191">
        <v>0</v>
      </c>
      <c r="I160" s="374">
        <f t="shared" si="2"/>
        <v>0</v>
      </c>
      <c r="J160" s="144"/>
      <c r="K160" s="355"/>
      <c r="L160" s="145"/>
      <c r="M160" s="146"/>
    </row>
    <row r="161" spans="1:13" ht="33.75">
      <c r="A161" s="185"/>
      <c r="B161" s="186"/>
      <c r="C161" s="185"/>
      <c r="D161" s="187" t="s">
        <v>179</v>
      </c>
      <c r="E161" s="188" t="s">
        <v>4196</v>
      </c>
      <c r="F161" s="189" t="s">
        <v>3126</v>
      </c>
      <c r="G161" s="190">
        <v>3123</v>
      </c>
      <c r="H161" s="191">
        <v>0</v>
      </c>
      <c r="I161" s="374">
        <f t="shared" si="2"/>
        <v>0</v>
      </c>
      <c r="J161" s="144"/>
      <c r="K161" s="355"/>
      <c r="L161" s="145"/>
      <c r="M161" s="146"/>
    </row>
    <row r="162" spans="1:13">
      <c r="A162" s="185"/>
      <c r="B162" s="186"/>
      <c r="C162" s="185"/>
      <c r="D162" s="187" t="s">
        <v>198</v>
      </c>
      <c r="E162" s="188" t="s">
        <v>4522</v>
      </c>
      <c r="F162" s="189" t="s">
        <v>76</v>
      </c>
      <c r="G162" s="190">
        <v>4800</v>
      </c>
      <c r="H162" s="191">
        <v>0</v>
      </c>
      <c r="I162" s="374">
        <f t="shared" si="2"/>
        <v>0</v>
      </c>
      <c r="J162" s="144"/>
      <c r="K162" s="355"/>
      <c r="L162" s="145"/>
      <c r="M162" s="146"/>
    </row>
    <row r="163" spans="1:13" ht="22.5">
      <c r="A163" s="185"/>
      <c r="B163" s="186"/>
      <c r="C163" s="185"/>
      <c r="D163" s="187" t="s">
        <v>214</v>
      </c>
      <c r="E163" s="188" t="s">
        <v>4563</v>
      </c>
      <c r="F163" s="189" t="s">
        <v>76</v>
      </c>
      <c r="G163" s="190">
        <v>425</v>
      </c>
      <c r="H163" s="191">
        <v>0</v>
      </c>
      <c r="I163" s="374">
        <f t="shared" si="2"/>
        <v>0</v>
      </c>
      <c r="J163" s="144"/>
      <c r="K163" s="355"/>
      <c r="L163" s="145"/>
      <c r="M163" s="146"/>
    </row>
    <row r="164" spans="1:13" ht="22.5">
      <c r="A164" s="185"/>
      <c r="B164" s="186"/>
      <c r="C164" s="185"/>
      <c r="D164" s="187" t="s">
        <v>216</v>
      </c>
      <c r="E164" s="188" t="s">
        <v>4519</v>
      </c>
      <c r="F164" s="189" t="s">
        <v>76</v>
      </c>
      <c r="G164" s="190">
        <v>3618</v>
      </c>
      <c r="H164" s="191">
        <v>0</v>
      </c>
      <c r="I164" s="374">
        <f t="shared" si="2"/>
        <v>0</v>
      </c>
      <c r="J164" s="144"/>
      <c r="K164" s="355"/>
      <c r="L164" s="145"/>
      <c r="M164" s="146"/>
    </row>
    <row r="165" spans="1:13" ht="22.5">
      <c r="A165" s="185"/>
      <c r="B165" s="186"/>
      <c r="C165" s="185"/>
      <c r="D165" s="187" t="s">
        <v>231</v>
      </c>
      <c r="E165" s="188" t="s">
        <v>314</v>
      </c>
      <c r="F165" s="189" t="s">
        <v>56</v>
      </c>
      <c r="G165" s="190">
        <v>32700</v>
      </c>
      <c r="H165" s="191">
        <v>0</v>
      </c>
      <c r="I165" s="374">
        <f t="shared" si="2"/>
        <v>0</v>
      </c>
      <c r="J165" s="144"/>
      <c r="K165" s="355"/>
      <c r="L165" s="145"/>
      <c r="M165" s="146"/>
    </row>
    <row r="166" spans="1:13" ht="22.5">
      <c r="A166" s="185"/>
      <c r="B166" s="186"/>
      <c r="C166" s="185"/>
      <c r="D166" s="187" t="s">
        <v>260</v>
      </c>
      <c r="E166" s="188" t="s">
        <v>315</v>
      </c>
      <c r="F166" s="189" t="s">
        <v>56</v>
      </c>
      <c r="G166" s="190">
        <v>30500</v>
      </c>
      <c r="H166" s="191">
        <v>0</v>
      </c>
      <c r="I166" s="374">
        <f t="shared" si="2"/>
        <v>0</v>
      </c>
      <c r="J166" s="144"/>
      <c r="K166" s="355"/>
      <c r="L166" s="145"/>
      <c r="M166" s="146"/>
    </row>
    <row r="167" spans="1:13" ht="33.75">
      <c r="A167" s="185"/>
      <c r="B167" s="186"/>
      <c r="C167" s="185"/>
      <c r="D167" s="187" t="s">
        <v>261</v>
      </c>
      <c r="E167" s="188" t="s">
        <v>316</v>
      </c>
      <c r="F167" s="189" t="s">
        <v>56</v>
      </c>
      <c r="G167" s="190">
        <v>6550</v>
      </c>
      <c r="H167" s="191">
        <v>0</v>
      </c>
      <c r="I167" s="374">
        <f t="shared" si="2"/>
        <v>0</v>
      </c>
      <c r="J167" s="144"/>
      <c r="K167" s="355"/>
      <c r="L167" s="145"/>
      <c r="M167" s="146"/>
    </row>
    <row r="168" spans="1:13" ht="33.75">
      <c r="A168" s="185"/>
      <c r="B168" s="186"/>
      <c r="C168" s="185"/>
      <c r="D168" s="187" t="s">
        <v>272</v>
      </c>
      <c r="E168" s="188" t="s">
        <v>4520</v>
      </c>
      <c r="F168" s="189" t="s">
        <v>76</v>
      </c>
      <c r="G168" s="190">
        <v>22890</v>
      </c>
      <c r="H168" s="191">
        <v>0</v>
      </c>
      <c r="I168" s="374">
        <f t="shared" si="2"/>
        <v>0</v>
      </c>
      <c r="J168" s="144"/>
      <c r="K168" s="355"/>
      <c r="L168" s="145"/>
      <c r="M168" s="146"/>
    </row>
    <row r="169" spans="1:13">
      <c r="A169" s="185"/>
      <c r="B169" s="186"/>
      <c r="C169" s="185"/>
      <c r="D169" s="187" t="s">
        <v>274</v>
      </c>
      <c r="E169" s="188" t="s">
        <v>318</v>
      </c>
      <c r="F169" s="189" t="s">
        <v>56</v>
      </c>
      <c r="G169" s="190">
        <v>29200</v>
      </c>
      <c r="H169" s="191">
        <v>0</v>
      </c>
      <c r="I169" s="374">
        <f t="shared" si="2"/>
        <v>0</v>
      </c>
      <c r="J169" s="144"/>
      <c r="K169" s="355"/>
      <c r="L169" s="145"/>
      <c r="M169" s="146"/>
    </row>
    <row r="170" spans="1:13">
      <c r="A170" s="185"/>
      <c r="B170" s="186"/>
      <c r="C170" s="185"/>
      <c r="D170" s="187" t="s">
        <v>276</v>
      </c>
      <c r="E170" s="188" t="s">
        <v>319</v>
      </c>
      <c r="F170" s="189" t="s">
        <v>56</v>
      </c>
      <c r="G170" s="190">
        <v>3700</v>
      </c>
      <c r="H170" s="191">
        <v>0</v>
      </c>
      <c r="I170" s="374">
        <f t="shared" si="2"/>
        <v>0</v>
      </c>
      <c r="J170" s="144"/>
      <c r="K170" s="355"/>
      <c r="L170" s="145"/>
      <c r="M170" s="146"/>
    </row>
    <row r="171" spans="1:13" ht="22.5">
      <c r="A171" s="185"/>
      <c r="B171" s="186"/>
      <c r="C171" s="185"/>
      <c r="D171" s="187" t="s">
        <v>278</v>
      </c>
      <c r="E171" s="188" t="s">
        <v>320</v>
      </c>
      <c r="F171" s="189" t="s">
        <v>76</v>
      </c>
      <c r="G171" s="190">
        <v>225</v>
      </c>
      <c r="H171" s="191">
        <v>0</v>
      </c>
      <c r="I171" s="374">
        <f t="shared" si="2"/>
        <v>0</v>
      </c>
      <c r="J171" s="144"/>
      <c r="K171" s="355"/>
      <c r="L171" s="145"/>
      <c r="M171" s="146"/>
    </row>
    <row r="172" spans="1:13">
      <c r="A172" s="185"/>
      <c r="B172" s="186"/>
      <c r="C172" s="185"/>
      <c r="D172" s="187" t="s">
        <v>281</v>
      </c>
      <c r="E172" s="188" t="s">
        <v>321</v>
      </c>
      <c r="F172" s="189" t="s">
        <v>255</v>
      </c>
      <c r="G172" s="190">
        <v>2500</v>
      </c>
      <c r="H172" s="191">
        <v>0</v>
      </c>
      <c r="I172" s="374">
        <f t="shared" si="2"/>
        <v>0</v>
      </c>
      <c r="J172" s="144"/>
      <c r="K172" s="355"/>
      <c r="L172" s="145"/>
      <c r="M172" s="146"/>
    </row>
    <row r="173" spans="1:13">
      <c r="A173" s="185"/>
      <c r="B173" s="186"/>
      <c r="C173" s="185"/>
      <c r="D173" s="187" t="s">
        <v>283</v>
      </c>
      <c r="E173" s="188" t="s">
        <v>322</v>
      </c>
      <c r="F173" s="189" t="s">
        <v>255</v>
      </c>
      <c r="G173" s="190">
        <v>1155</v>
      </c>
      <c r="H173" s="191">
        <v>0</v>
      </c>
      <c r="I173" s="374">
        <f t="shared" si="2"/>
        <v>0</v>
      </c>
      <c r="J173" s="144"/>
      <c r="K173" s="355"/>
      <c r="L173" s="145"/>
      <c r="M173" s="146"/>
    </row>
    <row r="174" spans="1:13" ht="33.75">
      <c r="A174" s="185"/>
      <c r="B174" s="186"/>
      <c r="C174" s="185"/>
      <c r="D174" s="187" t="s">
        <v>285</v>
      </c>
      <c r="E174" s="188" t="s">
        <v>324</v>
      </c>
      <c r="F174" s="189" t="s">
        <v>255</v>
      </c>
      <c r="G174" s="190">
        <v>181</v>
      </c>
      <c r="H174" s="191">
        <v>0</v>
      </c>
      <c r="I174" s="374">
        <f t="shared" si="2"/>
        <v>0</v>
      </c>
      <c r="J174" s="144"/>
      <c r="K174" s="355"/>
      <c r="L174" s="145"/>
      <c r="M174" s="146"/>
    </row>
    <row r="175" spans="1:13" ht="22.5">
      <c r="A175" s="185"/>
      <c r="B175" s="186"/>
      <c r="C175" s="185"/>
      <c r="D175" s="187" t="s">
        <v>287</v>
      </c>
      <c r="E175" s="188" t="s">
        <v>1928</v>
      </c>
      <c r="F175" s="189" t="s">
        <v>255</v>
      </c>
      <c r="G175" s="190">
        <v>155</v>
      </c>
      <c r="H175" s="191">
        <v>0</v>
      </c>
      <c r="I175" s="374">
        <f t="shared" si="2"/>
        <v>0</v>
      </c>
      <c r="J175" s="144"/>
      <c r="K175" s="355"/>
      <c r="L175" s="145"/>
      <c r="M175" s="146"/>
    </row>
    <row r="176" spans="1:13" ht="22.5">
      <c r="A176" s="185"/>
      <c r="B176" s="186"/>
      <c r="C176" s="185"/>
      <c r="D176" s="187" t="s">
        <v>289</v>
      </c>
      <c r="E176" s="188" t="s">
        <v>325</v>
      </c>
      <c r="F176" s="189" t="s">
        <v>255</v>
      </c>
      <c r="G176" s="190">
        <v>5205</v>
      </c>
      <c r="H176" s="191">
        <v>0</v>
      </c>
      <c r="I176" s="374">
        <f t="shared" si="2"/>
        <v>0</v>
      </c>
      <c r="J176" s="144"/>
      <c r="K176" s="355"/>
      <c r="L176" s="145"/>
      <c r="M176" s="146"/>
    </row>
    <row r="177" spans="1:13" ht="33.75">
      <c r="A177" s="185"/>
      <c r="B177" s="186"/>
      <c r="C177" s="185"/>
      <c r="D177" s="187" t="s">
        <v>290</v>
      </c>
      <c r="E177" s="188" t="s">
        <v>1896</v>
      </c>
      <c r="F177" s="189" t="s">
        <v>255</v>
      </c>
      <c r="G177" s="190">
        <v>15</v>
      </c>
      <c r="H177" s="191">
        <v>0</v>
      </c>
      <c r="I177" s="374">
        <f t="shared" si="2"/>
        <v>0</v>
      </c>
      <c r="J177" s="144"/>
      <c r="K177" s="355"/>
      <c r="L177" s="145"/>
      <c r="M177" s="146"/>
    </row>
    <row r="178" spans="1:13" ht="22.5">
      <c r="A178" s="185"/>
      <c r="B178" s="186"/>
      <c r="C178" s="185"/>
      <c r="D178" s="187" t="s">
        <v>292</v>
      </c>
      <c r="E178" s="188" t="s">
        <v>327</v>
      </c>
      <c r="F178" s="189" t="s">
        <v>56</v>
      </c>
      <c r="G178" s="190">
        <v>15900</v>
      </c>
      <c r="H178" s="191">
        <v>0</v>
      </c>
      <c r="I178" s="374">
        <f t="shared" si="2"/>
        <v>0</v>
      </c>
      <c r="J178" s="144"/>
      <c r="K178" s="355"/>
      <c r="L178" s="145"/>
      <c r="M178" s="146"/>
    </row>
    <row r="179" spans="1:13" ht="22.5">
      <c r="A179" s="185"/>
      <c r="B179" s="186"/>
      <c r="C179" s="185"/>
      <c r="D179" s="187" t="s">
        <v>293</v>
      </c>
      <c r="E179" s="188" t="s">
        <v>328</v>
      </c>
      <c r="F179" s="189" t="s">
        <v>76</v>
      </c>
      <c r="G179" s="190">
        <v>8140</v>
      </c>
      <c r="H179" s="191">
        <v>0</v>
      </c>
      <c r="I179" s="374">
        <f t="shared" si="2"/>
        <v>0</v>
      </c>
      <c r="J179" s="144"/>
      <c r="K179" s="355"/>
      <c r="L179" s="145"/>
      <c r="M179" s="146"/>
    </row>
    <row r="180" spans="1:13" ht="33.75">
      <c r="A180" s="185"/>
      <c r="B180" s="186"/>
      <c r="C180" s="185"/>
      <c r="D180" s="187" t="s">
        <v>295</v>
      </c>
      <c r="E180" s="188" t="s">
        <v>1898</v>
      </c>
      <c r="F180" s="189" t="s">
        <v>58</v>
      </c>
      <c r="G180" s="190">
        <v>155</v>
      </c>
      <c r="H180" s="191">
        <v>0</v>
      </c>
      <c r="I180" s="374">
        <f t="shared" si="2"/>
        <v>0</v>
      </c>
      <c r="J180" s="144"/>
      <c r="K180" s="355"/>
      <c r="L180" s="145"/>
      <c r="M180" s="146"/>
    </row>
    <row r="181" spans="1:13" ht="56.25">
      <c r="A181" s="185"/>
      <c r="B181" s="186"/>
      <c r="C181" s="185"/>
      <c r="D181" s="187" t="s">
        <v>296</v>
      </c>
      <c r="E181" s="188" t="s">
        <v>329</v>
      </c>
      <c r="F181" s="189" t="s">
        <v>11</v>
      </c>
      <c r="G181" s="190">
        <v>137</v>
      </c>
      <c r="H181" s="191">
        <v>0</v>
      </c>
      <c r="I181" s="374">
        <f t="shared" si="2"/>
        <v>0</v>
      </c>
      <c r="J181" s="144"/>
      <c r="K181" s="355"/>
      <c r="L181" s="145"/>
      <c r="M181" s="146"/>
    </row>
    <row r="182" spans="1:13" ht="22.5">
      <c r="A182" s="185"/>
      <c r="B182" s="186"/>
      <c r="C182" s="185"/>
      <c r="D182" s="187" t="s">
        <v>298</v>
      </c>
      <c r="E182" s="188" t="s">
        <v>1899</v>
      </c>
      <c r="F182" s="189" t="s">
        <v>11</v>
      </c>
      <c r="G182" s="190">
        <v>185</v>
      </c>
      <c r="H182" s="191">
        <v>0</v>
      </c>
      <c r="I182" s="374">
        <f t="shared" si="2"/>
        <v>0</v>
      </c>
      <c r="J182" s="144"/>
      <c r="K182" s="355"/>
      <c r="L182" s="145"/>
      <c r="M182" s="146"/>
    </row>
    <row r="183" spans="1:13" ht="33.75">
      <c r="A183" s="185"/>
      <c r="B183" s="186"/>
      <c r="C183" s="185"/>
      <c r="D183" s="187" t="s">
        <v>332</v>
      </c>
      <c r="E183" s="188" t="s">
        <v>331</v>
      </c>
      <c r="F183" s="189" t="s">
        <v>11</v>
      </c>
      <c r="G183" s="190">
        <v>52</v>
      </c>
      <c r="H183" s="191">
        <v>0</v>
      </c>
      <c r="I183" s="374">
        <f t="shared" si="2"/>
        <v>0</v>
      </c>
      <c r="J183" s="144"/>
      <c r="K183" s="355"/>
      <c r="L183" s="145"/>
      <c r="M183" s="146"/>
    </row>
    <row r="184" spans="1:13">
      <c r="A184" s="185"/>
      <c r="B184" s="186"/>
      <c r="C184" s="185"/>
      <c r="D184" s="187" t="s">
        <v>334</v>
      </c>
      <c r="E184" s="188" t="s">
        <v>333</v>
      </c>
      <c r="F184" s="189" t="s">
        <v>255</v>
      </c>
      <c r="G184" s="190">
        <v>40</v>
      </c>
      <c r="H184" s="191">
        <v>0</v>
      </c>
      <c r="I184" s="374">
        <f t="shared" si="2"/>
        <v>0</v>
      </c>
      <c r="J184" s="144"/>
      <c r="K184" s="355"/>
      <c r="L184" s="145"/>
      <c r="M184" s="146"/>
    </row>
    <row r="185" spans="1:13" ht="33.75">
      <c r="A185" s="185"/>
      <c r="B185" s="186"/>
      <c r="C185" s="185"/>
      <c r="D185" s="187" t="s">
        <v>336</v>
      </c>
      <c r="E185" s="188" t="s">
        <v>335</v>
      </c>
      <c r="F185" s="189" t="s">
        <v>11</v>
      </c>
      <c r="G185" s="190">
        <v>4</v>
      </c>
      <c r="H185" s="191">
        <v>0</v>
      </c>
      <c r="I185" s="374">
        <f t="shared" si="2"/>
        <v>0</v>
      </c>
      <c r="J185" s="144"/>
      <c r="K185" s="355"/>
      <c r="L185" s="145"/>
      <c r="M185" s="146"/>
    </row>
    <row r="186" spans="1:13">
      <c r="A186" s="185"/>
      <c r="B186" s="186"/>
      <c r="C186" s="185"/>
      <c r="D186" s="187" t="s">
        <v>338</v>
      </c>
      <c r="E186" s="188" t="s">
        <v>337</v>
      </c>
      <c r="F186" s="189" t="s">
        <v>255</v>
      </c>
      <c r="G186" s="190">
        <v>140</v>
      </c>
      <c r="H186" s="191">
        <v>0</v>
      </c>
      <c r="I186" s="374">
        <f t="shared" si="2"/>
        <v>0</v>
      </c>
      <c r="J186" s="144"/>
      <c r="K186" s="355"/>
      <c r="L186" s="145"/>
      <c r="M186" s="146"/>
    </row>
    <row r="187" spans="1:13" ht="22.5">
      <c r="A187" s="185"/>
      <c r="B187" s="186"/>
      <c r="C187" s="185"/>
      <c r="D187" s="187" t="s">
        <v>1929</v>
      </c>
      <c r="E187" s="188" t="s">
        <v>339</v>
      </c>
      <c r="F187" s="189" t="s">
        <v>56</v>
      </c>
      <c r="G187" s="190">
        <v>1600</v>
      </c>
      <c r="H187" s="191">
        <v>0</v>
      </c>
      <c r="I187" s="374">
        <f t="shared" si="2"/>
        <v>0</v>
      </c>
      <c r="J187" s="144"/>
      <c r="K187" s="355"/>
      <c r="L187" s="145"/>
      <c r="M187" s="146"/>
    </row>
    <row r="188" spans="1:13">
      <c r="A188" s="178">
        <v>4</v>
      </c>
      <c r="B188" s="179" t="str">
        <f>IF(TRIM(H188)&lt;&gt;"",COUNTA($H$8:H188),"")</f>
        <v/>
      </c>
      <c r="C188" s="178"/>
      <c r="D188" s="180"/>
      <c r="E188" s="181" t="s">
        <v>1930</v>
      </c>
      <c r="F188" s="182"/>
      <c r="G188" s="183"/>
      <c r="H188" s="184"/>
      <c r="I188" s="184">
        <f>SUM(I189:I217)</f>
        <v>0</v>
      </c>
      <c r="J188" s="144"/>
      <c r="K188" s="355"/>
      <c r="L188" s="145"/>
      <c r="M188" s="146"/>
    </row>
    <row r="189" spans="1:13">
      <c r="A189" s="185"/>
      <c r="B189" s="186"/>
      <c r="C189" s="185"/>
      <c r="D189" s="187" t="s">
        <v>14</v>
      </c>
      <c r="E189" s="188" t="s">
        <v>1901</v>
      </c>
      <c r="F189" s="189" t="s">
        <v>11</v>
      </c>
      <c r="G189" s="190">
        <v>2</v>
      </c>
      <c r="H189" s="191">
        <v>0</v>
      </c>
      <c r="I189" s="374">
        <f t="shared" si="2"/>
        <v>0</v>
      </c>
      <c r="J189" s="144"/>
      <c r="K189" s="355"/>
      <c r="L189" s="145"/>
      <c r="M189" s="146"/>
    </row>
    <row r="190" spans="1:13" ht="33.75">
      <c r="A190" s="185"/>
      <c r="B190" s="186"/>
      <c r="C190" s="185"/>
      <c r="D190" s="187" t="s">
        <v>15</v>
      </c>
      <c r="E190" s="188" t="s">
        <v>1902</v>
      </c>
      <c r="F190" s="189" t="s">
        <v>349</v>
      </c>
      <c r="G190" s="190">
        <v>2</v>
      </c>
      <c r="H190" s="191">
        <v>0</v>
      </c>
      <c r="I190" s="374">
        <f t="shared" si="2"/>
        <v>0</v>
      </c>
      <c r="J190" s="144"/>
      <c r="K190" s="355"/>
      <c r="L190" s="145"/>
      <c r="M190" s="146"/>
    </row>
    <row r="191" spans="1:13" ht="33.75">
      <c r="A191" s="185"/>
      <c r="B191" s="186"/>
      <c r="C191" s="185"/>
      <c r="D191" s="187" t="s">
        <v>16</v>
      </c>
      <c r="E191" s="188" t="s">
        <v>4521</v>
      </c>
      <c r="F191" s="189" t="s">
        <v>8</v>
      </c>
      <c r="G191" s="190">
        <v>2</v>
      </c>
      <c r="H191" s="191">
        <v>0</v>
      </c>
      <c r="I191" s="374">
        <f t="shared" ref="I191:I217" si="3">IF(ISNUMBER(G191),ROUND(G191*H191,2),"")</f>
        <v>0</v>
      </c>
      <c r="J191" s="144"/>
      <c r="K191" s="355"/>
      <c r="L191" s="145"/>
      <c r="M191" s="146"/>
    </row>
    <row r="192" spans="1:13">
      <c r="A192" s="185"/>
      <c r="B192" s="186"/>
      <c r="C192" s="185"/>
      <c r="D192" s="187" t="s">
        <v>179</v>
      </c>
      <c r="E192" s="188" t="s">
        <v>1903</v>
      </c>
      <c r="F192" s="189" t="s">
        <v>76</v>
      </c>
      <c r="G192" s="190">
        <v>110</v>
      </c>
      <c r="H192" s="191">
        <v>0</v>
      </c>
      <c r="I192" s="374">
        <f t="shared" si="3"/>
        <v>0</v>
      </c>
      <c r="J192" s="144"/>
      <c r="K192" s="355"/>
      <c r="L192" s="145"/>
      <c r="M192" s="146"/>
    </row>
    <row r="193" spans="1:13">
      <c r="A193" s="185"/>
      <c r="B193" s="186"/>
      <c r="C193" s="185"/>
      <c r="D193" s="187" t="s">
        <v>198</v>
      </c>
      <c r="E193" s="188" t="s">
        <v>1904</v>
      </c>
      <c r="F193" s="189" t="s">
        <v>56</v>
      </c>
      <c r="G193" s="190">
        <v>52</v>
      </c>
      <c r="H193" s="191">
        <v>0</v>
      </c>
      <c r="I193" s="374">
        <f t="shared" si="3"/>
        <v>0</v>
      </c>
      <c r="J193" s="144"/>
      <c r="K193" s="355"/>
      <c r="L193" s="145"/>
      <c r="M193" s="146"/>
    </row>
    <row r="194" spans="1:13" ht="22.5">
      <c r="A194" s="185"/>
      <c r="B194" s="186"/>
      <c r="C194" s="185"/>
      <c r="D194" s="187" t="s">
        <v>214</v>
      </c>
      <c r="E194" s="188" t="s">
        <v>1905</v>
      </c>
      <c r="F194" s="189" t="s">
        <v>76</v>
      </c>
      <c r="G194" s="190">
        <v>12</v>
      </c>
      <c r="H194" s="191">
        <v>0</v>
      </c>
      <c r="I194" s="374">
        <f t="shared" si="3"/>
        <v>0</v>
      </c>
      <c r="J194" s="144"/>
      <c r="K194" s="355"/>
      <c r="L194" s="145"/>
      <c r="M194" s="146"/>
    </row>
    <row r="195" spans="1:13" ht="22.5">
      <c r="A195" s="185"/>
      <c r="B195" s="186"/>
      <c r="C195" s="185"/>
      <c r="D195" s="187" t="s">
        <v>216</v>
      </c>
      <c r="E195" s="188" t="s">
        <v>1906</v>
      </c>
      <c r="F195" s="189" t="s">
        <v>76</v>
      </c>
      <c r="G195" s="190">
        <v>110</v>
      </c>
      <c r="H195" s="191">
        <v>0</v>
      </c>
      <c r="I195" s="374">
        <f t="shared" si="3"/>
        <v>0</v>
      </c>
      <c r="J195" s="144"/>
      <c r="K195" s="355"/>
      <c r="L195" s="145"/>
      <c r="M195" s="146"/>
    </row>
    <row r="196" spans="1:13" ht="22.5">
      <c r="A196" s="185"/>
      <c r="B196" s="186"/>
      <c r="C196" s="185"/>
      <c r="D196" s="187" t="s">
        <v>231</v>
      </c>
      <c r="E196" s="188" t="s">
        <v>1907</v>
      </c>
      <c r="F196" s="189" t="s">
        <v>76</v>
      </c>
      <c r="G196" s="190">
        <v>11</v>
      </c>
      <c r="H196" s="191">
        <v>0</v>
      </c>
      <c r="I196" s="374">
        <f t="shared" si="3"/>
        <v>0</v>
      </c>
      <c r="J196" s="144"/>
      <c r="K196" s="355"/>
      <c r="L196" s="145"/>
      <c r="M196" s="146"/>
    </row>
    <row r="197" spans="1:13" ht="22.5">
      <c r="A197" s="185"/>
      <c r="B197" s="186"/>
      <c r="C197" s="185"/>
      <c r="D197" s="187" t="s">
        <v>260</v>
      </c>
      <c r="E197" s="188" t="s">
        <v>1908</v>
      </c>
      <c r="F197" s="189" t="s">
        <v>56</v>
      </c>
      <c r="G197" s="190">
        <v>8</v>
      </c>
      <c r="H197" s="191">
        <v>0</v>
      </c>
      <c r="I197" s="374">
        <f t="shared" si="3"/>
        <v>0</v>
      </c>
      <c r="J197" s="144"/>
      <c r="K197" s="355"/>
      <c r="L197" s="145"/>
      <c r="M197" s="146"/>
    </row>
    <row r="198" spans="1:13">
      <c r="A198" s="185"/>
      <c r="B198" s="186"/>
      <c r="C198" s="185"/>
      <c r="D198" s="187" t="s">
        <v>261</v>
      </c>
      <c r="E198" s="188" t="s">
        <v>1909</v>
      </c>
      <c r="F198" s="189" t="s">
        <v>78</v>
      </c>
      <c r="G198" s="190">
        <v>330</v>
      </c>
      <c r="H198" s="191">
        <v>0</v>
      </c>
      <c r="I198" s="374">
        <f t="shared" si="3"/>
        <v>0</v>
      </c>
      <c r="J198" s="144"/>
      <c r="K198" s="355"/>
      <c r="L198" s="145"/>
      <c r="M198" s="146"/>
    </row>
    <row r="199" spans="1:13" ht="33.75">
      <c r="A199" s="192"/>
      <c r="B199" s="193"/>
      <c r="C199" s="192"/>
      <c r="D199" s="194" t="s">
        <v>272</v>
      </c>
      <c r="E199" s="195" t="s">
        <v>1910</v>
      </c>
      <c r="F199" s="196"/>
      <c r="G199" s="197"/>
      <c r="H199" s="375"/>
      <c r="I199" s="375" t="str">
        <f t="shared" si="3"/>
        <v/>
      </c>
      <c r="J199" s="144"/>
      <c r="K199" s="355"/>
      <c r="L199" s="145"/>
      <c r="M199" s="146"/>
    </row>
    <row r="200" spans="1:13">
      <c r="A200" s="199"/>
      <c r="B200" s="200"/>
      <c r="C200" s="199"/>
      <c r="D200" s="201"/>
      <c r="E200" s="202" t="s">
        <v>1911</v>
      </c>
      <c r="F200" s="203" t="s">
        <v>11</v>
      </c>
      <c r="G200" s="204">
        <v>18</v>
      </c>
      <c r="H200" s="205">
        <v>0</v>
      </c>
      <c r="I200" s="376">
        <f t="shared" si="3"/>
        <v>0</v>
      </c>
      <c r="J200" s="144"/>
      <c r="K200" s="355"/>
      <c r="L200" s="145"/>
      <c r="M200" s="146"/>
    </row>
    <row r="201" spans="1:13" ht="22.5">
      <c r="A201" s="192"/>
      <c r="B201" s="193"/>
      <c r="C201" s="192"/>
      <c r="D201" s="194" t="s">
        <v>274</v>
      </c>
      <c r="E201" s="195" t="s">
        <v>1912</v>
      </c>
      <c r="F201" s="196" t="s">
        <v>11</v>
      </c>
      <c r="G201" s="197">
        <v>2</v>
      </c>
      <c r="H201" s="198">
        <v>0</v>
      </c>
      <c r="I201" s="375">
        <f t="shared" si="3"/>
        <v>0</v>
      </c>
      <c r="J201" s="144"/>
      <c r="K201" s="355"/>
      <c r="L201" s="145"/>
      <c r="M201" s="146"/>
    </row>
    <row r="202" spans="1:13">
      <c r="A202" s="199"/>
      <c r="B202" s="200"/>
      <c r="C202" s="199"/>
      <c r="D202" s="201"/>
      <c r="E202" s="202" t="s">
        <v>1913</v>
      </c>
      <c r="F202" s="203" t="s">
        <v>76</v>
      </c>
      <c r="G202" s="204">
        <v>0.6</v>
      </c>
      <c r="H202" s="376"/>
      <c r="I202" s="376"/>
      <c r="J202" s="144"/>
      <c r="K202" s="355"/>
      <c r="L202" s="145"/>
      <c r="M202" s="146"/>
    </row>
    <row r="203" spans="1:13">
      <c r="A203" s="199"/>
      <c r="B203" s="200"/>
      <c r="C203" s="199"/>
      <c r="D203" s="201"/>
      <c r="E203" s="202" t="s">
        <v>1914</v>
      </c>
      <c r="F203" s="203" t="s">
        <v>1915</v>
      </c>
      <c r="G203" s="204">
        <v>36</v>
      </c>
      <c r="H203" s="376"/>
      <c r="I203" s="376"/>
      <c r="J203" s="144"/>
      <c r="K203" s="355"/>
      <c r="L203" s="145"/>
      <c r="M203" s="146"/>
    </row>
    <row r="204" spans="1:13">
      <c r="A204" s="199"/>
      <c r="B204" s="200"/>
      <c r="C204" s="199"/>
      <c r="D204" s="201"/>
      <c r="E204" s="202" t="s">
        <v>1916</v>
      </c>
      <c r="F204" s="203" t="s">
        <v>76</v>
      </c>
      <c r="G204" s="204">
        <v>4.8</v>
      </c>
      <c r="H204" s="376"/>
      <c r="I204" s="376"/>
      <c r="J204" s="144"/>
      <c r="K204" s="355"/>
      <c r="L204" s="145"/>
      <c r="M204" s="146"/>
    </row>
    <row r="205" spans="1:13">
      <c r="A205" s="206"/>
      <c r="B205" s="207"/>
      <c r="C205" s="206"/>
      <c r="D205" s="208"/>
      <c r="E205" s="209" t="s">
        <v>1917</v>
      </c>
      <c r="F205" s="210" t="s">
        <v>78</v>
      </c>
      <c r="G205" s="211">
        <v>360</v>
      </c>
      <c r="H205" s="377"/>
      <c r="I205" s="377"/>
      <c r="J205" s="144"/>
      <c r="K205" s="355"/>
      <c r="L205" s="145"/>
      <c r="M205" s="146"/>
    </row>
    <row r="206" spans="1:13" ht="22.5">
      <c r="A206" s="199"/>
      <c r="B206" s="200"/>
      <c r="C206" s="199"/>
      <c r="D206" s="201" t="s">
        <v>276</v>
      </c>
      <c r="E206" s="202" t="s">
        <v>1918</v>
      </c>
      <c r="F206" s="203" t="s">
        <v>11</v>
      </c>
      <c r="G206" s="204">
        <v>2</v>
      </c>
      <c r="H206" s="205">
        <v>0</v>
      </c>
      <c r="I206" s="376">
        <f t="shared" si="3"/>
        <v>0</v>
      </c>
      <c r="J206" s="144"/>
      <c r="K206" s="355"/>
      <c r="L206" s="145"/>
      <c r="M206" s="146"/>
    </row>
    <row r="207" spans="1:13">
      <c r="A207" s="199"/>
      <c r="B207" s="200"/>
      <c r="C207" s="199"/>
      <c r="D207" s="201"/>
      <c r="E207" s="202" t="s">
        <v>1919</v>
      </c>
      <c r="F207" s="203" t="s">
        <v>76</v>
      </c>
      <c r="G207" s="204">
        <v>0.6</v>
      </c>
      <c r="H207" s="376"/>
      <c r="I207" s="376"/>
      <c r="J207" s="144"/>
      <c r="K207" s="355"/>
      <c r="L207" s="145"/>
      <c r="M207" s="146"/>
    </row>
    <row r="208" spans="1:13">
      <c r="A208" s="199"/>
      <c r="B208" s="200"/>
      <c r="C208" s="199"/>
      <c r="D208" s="201"/>
      <c r="E208" s="202" t="s">
        <v>1914</v>
      </c>
      <c r="F208" s="203" t="s">
        <v>1915</v>
      </c>
      <c r="G208" s="204">
        <v>30</v>
      </c>
      <c r="H208" s="376"/>
      <c r="I208" s="376"/>
      <c r="J208" s="144"/>
      <c r="K208" s="355"/>
      <c r="L208" s="145"/>
      <c r="M208" s="146"/>
    </row>
    <row r="209" spans="1:13">
      <c r="A209" s="199"/>
      <c r="B209" s="200"/>
      <c r="C209" s="199"/>
      <c r="D209" s="201"/>
      <c r="E209" s="202" t="s">
        <v>1916</v>
      </c>
      <c r="F209" s="203" t="s">
        <v>76</v>
      </c>
      <c r="G209" s="204">
        <v>4.5999999999999996</v>
      </c>
      <c r="H209" s="376"/>
      <c r="I209" s="376"/>
      <c r="J209" s="144"/>
      <c r="K209" s="355"/>
      <c r="L209" s="145"/>
      <c r="M209" s="146"/>
    </row>
    <row r="210" spans="1:13">
      <c r="A210" s="206"/>
      <c r="B210" s="207"/>
      <c r="C210" s="206"/>
      <c r="D210" s="208"/>
      <c r="E210" s="209" t="s">
        <v>1917</v>
      </c>
      <c r="F210" s="210" t="s">
        <v>78</v>
      </c>
      <c r="G210" s="211">
        <v>300</v>
      </c>
      <c r="H210" s="377"/>
      <c r="I210" s="377"/>
      <c r="J210" s="144"/>
      <c r="K210" s="355"/>
      <c r="L210" s="145"/>
      <c r="M210" s="146"/>
    </row>
    <row r="211" spans="1:13" ht="45">
      <c r="A211" s="192"/>
      <c r="B211" s="193"/>
      <c r="C211" s="192"/>
      <c r="D211" s="194" t="s">
        <v>278</v>
      </c>
      <c r="E211" s="195" t="s">
        <v>1920</v>
      </c>
      <c r="F211" s="196" t="s">
        <v>58</v>
      </c>
      <c r="G211" s="197">
        <v>8</v>
      </c>
      <c r="H211" s="198">
        <v>0</v>
      </c>
      <c r="I211" s="375">
        <f t="shared" si="3"/>
        <v>0</v>
      </c>
      <c r="J211" s="144"/>
      <c r="K211" s="355"/>
      <c r="L211" s="145"/>
      <c r="M211" s="146"/>
    </row>
    <row r="212" spans="1:13">
      <c r="A212" s="192"/>
      <c r="B212" s="193"/>
      <c r="C212" s="192"/>
      <c r="D212" s="194" t="s">
        <v>281</v>
      </c>
      <c r="E212" s="195" t="s">
        <v>1921</v>
      </c>
      <c r="F212" s="196" t="s">
        <v>56</v>
      </c>
      <c r="G212" s="197">
        <v>52</v>
      </c>
      <c r="H212" s="198">
        <v>0</v>
      </c>
      <c r="I212" s="375">
        <f t="shared" si="3"/>
        <v>0</v>
      </c>
      <c r="J212" s="144"/>
      <c r="K212" s="355"/>
      <c r="L212" s="145"/>
      <c r="M212" s="146"/>
    </row>
    <row r="213" spans="1:13">
      <c r="A213" s="199"/>
      <c r="B213" s="200"/>
      <c r="C213" s="199"/>
      <c r="D213" s="201"/>
      <c r="E213" s="202" t="s">
        <v>1922</v>
      </c>
      <c r="F213" s="203"/>
      <c r="G213" s="204"/>
      <c r="H213" s="376"/>
      <c r="I213" s="376" t="str">
        <f t="shared" si="3"/>
        <v/>
      </c>
      <c r="J213" s="144"/>
      <c r="K213" s="355"/>
      <c r="L213" s="145"/>
      <c r="M213" s="146"/>
    </row>
    <row r="214" spans="1:13">
      <c r="A214" s="206"/>
      <c r="B214" s="207"/>
      <c r="C214" s="206"/>
      <c r="D214" s="208"/>
      <c r="E214" s="209" t="s">
        <v>1923</v>
      </c>
      <c r="F214" s="210"/>
      <c r="G214" s="211"/>
      <c r="H214" s="377"/>
      <c r="I214" s="377" t="str">
        <f t="shared" si="3"/>
        <v/>
      </c>
      <c r="J214" s="144"/>
      <c r="K214" s="355"/>
      <c r="L214" s="145"/>
      <c r="M214" s="146"/>
    </row>
    <row r="215" spans="1:13">
      <c r="A215" s="206"/>
      <c r="B215" s="207"/>
      <c r="C215" s="206"/>
      <c r="D215" s="208" t="s">
        <v>283</v>
      </c>
      <c r="E215" s="209" t="s">
        <v>1924</v>
      </c>
      <c r="F215" s="210" t="s">
        <v>56</v>
      </c>
      <c r="G215" s="211">
        <v>52</v>
      </c>
      <c r="H215" s="212">
        <v>0</v>
      </c>
      <c r="I215" s="377">
        <f t="shared" si="3"/>
        <v>0</v>
      </c>
      <c r="J215" s="144"/>
      <c r="K215" s="355"/>
      <c r="L215" s="145"/>
      <c r="M215" s="146"/>
    </row>
    <row r="216" spans="1:13">
      <c r="A216" s="192"/>
      <c r="B216" s="193"/>
      <c r="C216" s="192"/>
      <c r="D216" s="194" t="s">
        <v>285</v>
      </c>
      <c r="E216" s="195" t="s">
        <v>1925</v>
      </c>
      <c r="F216" s="196" t="s">
        <v>56</v>
      </c>
      <c r="G216" s="197">
        <v>32</v>
      </c>
      <c r="H216" s="198">
        <v>0</v>
      </c>
      <c r="I216" s="375">
        <f t="shared" si="3"/>
        <v>0</v>
      </c>
      <c r="J216" s="144"/>
      <c r="K216" s="355"/>
      <c r="L216" s="145"/>
      <c r="M216" s="146"/>
    </row>
    <row r="217" spans="1:13">
      <c r="A217" s="206"/>
      <c r="B217" s="207"/>
      <c r="C217" s="206"/>
      <c r="D217" s="208"/>
      <c r="E217" s="209" t="s">
        <v>1926</v>
      </c>
      <c r="F217" s="210"/>
      <c r="G217" s="211"/>
      <c r="H217" s="377"/>
      <c r="I217" s="377" t="str">
        <f t="shared" si="3"/>
        <v/>
      </c>
      <c r="J217" s="144"/>
      <c r="K217" s="355"/>
      <c r="L217" s="145"/>
      <c r="M217" s="146"/>
    </row>
    <row r="218" spans="1:13">
      <c r="A218" s="170">
        <v>2</v>
      </c>
      <c r="B218" s="171" t="str">
        <f>IF(TRIM(H218)&lt;&gt;"",COUNTA($H$8:H218),"")</f>
        <v/>
      </c>
      <c r="C218" s="170"/>
      <c r="D218" s="172"/>
      <c r="E218" s="24" t="s">
        <v>1931</v>
      </c>
      <c r="F218" s="173"/>
      <c r="G218" s="174"/>
      <c r="H218" s="373"/>
      <c r="I218" s="175">
        <f>I219+I222+I240</f>
        <v>0</v>
      </c>
      <c r="J218" s="144"/>
      <c r="K218" s="355"/>
      <c r="L218" s="145"/>
      <c r="M218" s="146"/>
    </row>
    <row r="219" spans="1:13">
      <c r="A219" s="178">
        <v>4</v>
      </c>
      <c r="B219" s="179" t="str">
        <f>IF(TRIM(H219)&lt;&gt;"",COUNTA($H$8:H219),"")</f>
        <v/>
      </c>
      <c r="C219" s="178"/>
      <c r="D219" s="180"/>
      <c r="E219" s="181" t="s">
        <v>1884</v>
      </c>
      <c r="F219" s="182"/>
      <c r="G219" s="183"/>
      <c r="H219" s="184"/>
      <c r="I219" s="184">
        <f>SUM(I220:I221)</f>
        <v>0</v>
      </c>
      <c r="J219" s="144"/>
      <c r="K219" s="355"/>
      <c r="L219" s="145"/>
      <c r="M219" s="146"/>
    </row>
    <row r="220" spans="1:13">
      <c r="A220" s="185"/>
      <c r="B220" s="186"/>
      <c r="C220" s="185"/>
      <c r="D220" s="187" t="s">
        <v>14</v>
      </c>
      <c r="E220" s="188" t="s">
        <v>1932</v>
      </c>
      <c r="F220" s="189" t="s">
        <v>11</v>
      </c>
      <c r="G220" s="190">
        <v>2</v>
      </c>
      <c r="H220" s="191">
        <v>0</v>
      </c>
      <c r="I220" s="374">
        <f t="shared" ref="I220:I255" si="4">IF(ISNUMBER(G220),ROUND(G220*H220,2),"")</f>
        <v>0</v>
      </c>
      <c r="J220" s="144"/>
      <c r="K220" s="355"/>
      <c r="L220" s="145"/>
      <c r="M220" s="146"/>
    </row>
    <row r="221" spans="1:13" ht="22.5">
      <c r="A221" s="185"/>
      <c r="B221" s="186"/>
      <c r="C221" s="185"/>
      <c r="D221" s="187" t="s">
        <v>15</v>
      </c>
      <c r="E221" s="188" t="s">
        <v>4142</v>
      </c>
      <c r="F221" s="189" t="s">
        <v>8</v>
      </c>
      <c r="G221" s="190">
        <v>3</v>
      </c>
      <c r="H221" s="191">
        <v>0</v>
      </c>
      <c r="I221" s="374">
        <f t="shared" si="4"/>
        <v>0</v>
      </c>
      <c r="J221" s="144"/>
      <c r="K221" s="355"/>
      <c r="L221" s="145"/>
      <c r="M221" s="146"/>
    </row>
    <row r="222" spans="1:13">
      <c r="A222" s="178">
        <v>4</v>
      </c>
      <c r="B222" s="179" t="str">
        <f>IF(TRIM(H222)&lt;&gt;"",COUNTA($H$8:H222),"")</f>
        <v/>
      </c>
      <c r="C222" s="178"/>
      <c r="D222" s="180"/>
      <c r="E222" s="181" t="s">
        <v>1933</v>
      </c>
      <c r="F222" s="182"/>
      <c r="G222" s="183"/>
      <c r="H222" s="184"/>
      <c r="I222" s="184">
        <f>SUM(I223:I239)</f>
        <v>0</v>
      </c>
      <c r="J222" s="144"/>
      <c r="K222" s="355"/>
      <c r="L222" s="145"/>
      <c r="M222" s="146"/>
    </row>
    <row r="223" spans="1:13" ht="22.5">
      <c r="A223" s="192"/>
      <c r="B223" s="193"/>
      <c r="C223" s="192"/>
      <c r="D223" s="194" t="s">
        <v>14</v>
      </c>
      <c r="E223" s="195" t="s">
        <v>4157</v>
      </c>
      <c r="F223" s="196"/>
      <c r="G223" s="197"/>
      <c r="H223" s="375"/>
      <c r="I223" s="375" t="str">
        <f t="shared" si="4"/>
        <v/>
      </c>
      <c r="J223" s="144"/>
      <c r="K223" s="355"/>
      <c r="L223" s="145"/>
      <c r="M223" s="146"/>
    </row>
    <row r="224" spans="1:13">
      <c r="A224" s="199"/>
      <c r="B224" s="200"/>
      <c r="C224" s="199"/>
      <c r="D224" s="201" t="s">
        <v>1934</v>
      </c>
      <c r="E224" s="202" t="s">
        <v>4158</v>
      </c>
      <c r="F224" s="203" t="s">
        <v>58</v>
      </c>
      <c r="G224" s="204">
        <v>6.5</v>
      </c>
      <c r="H224" s="205">
        <v>0</v>
      </c>
      <c r="I224" s="376">
        <f t="shared" si="4"/>
        <v>0</v>
      </c>
      <c r="J224" s="144"/>
      <c r="K224" s="355"/>
      <c r="L224" s="145"/>
      <c r="M224" s="146"/>
    </row>
    <row r="225" spans="1:13">
      <c r="A225" s="206"/>
      <c r="B225" s="207"/>
      <c r="C225" s="206"/>
      <c r="D225" s="208" t="s">
        <v>1935</v>
      </c>
      <c r="E225" s="209" t="s">
        <v>4523</v>
      </c>
      <c r="F225" s="210" t="s">
        <v>58</v>
      </c>
      <c r="G225" s="211">
        <v>6</v>
      </c>
      <c r="H225" s="212">
        <v>0</v>
      </c>
      <c r="I225" s="377">
        <f t="shared" si="4"/>
        <v>0</v>
      </c>
      <c r="J225" s="144"/>
      <c r="K225" s="355"/>
      <c r="L225" s="145"/>
      <c r="M225" s="146"/>
    </row>
    <row r="226" spans="1:13">
      <c r="A226" s="185"/>
      <c r="B226" s="186"/>
      <c r="C226" s="185"/>
      <c r="D226" s="187" t="s">
        <v>15</v>
      </c>
      <c r="E226" s="188" t="s">
        <v>1936</v>
      </c>
      <c r="F226" s="189" t="s">
        <v>58</v>
      </c>
      <c r="G226" s="190">
        <v>22</v>
      </c>
      <c r="H226" s="191">
        <v>0</v>
      </c>
      <c r="I226" s="374">
        <f t="shared" si="4"/>
        <v>0</v>
      </c>
      <c r="J226" s="144"/>
      <c r="K226" s="355"/>
      <c r="L226" s="145"/>
      <c r="M226" s="146"/>
    </row>
    <row r="227" spans="1:13" ht="22.5">
      <c r="A227" s="185"/>
      <c r="B227" s="186"/>
      <c r="C227" s="185"/>
      <c r="D227" s="187" t="s">
        <v>17</v>
      </c>
      <c r="E227" s="188" t="s">
        <v>4524</v>
      </c>
      <c r="F227" s="189" t="s">
        <v>76</v>
      </c>
      <c r="G227" s="190">
        <v>12</v>
      </c>
      <c r="H227" s="191">
        <v>0</v>
      </c>
      <c r="I227" s="374">
        <f t="shared" si="4"/>
        <v>0</v>
      </c>
      <c r="J227" s="144"/>
      <c r="K227" s="355"/>
      <c r="L227" s="145"/>
      <c r="M227" s="146"/>
    </row>
    <row r="228" spans="1:13" ht="22.5">
      <c r="A228" s="185"/>
      <c r="B228" s="186"/>
      <c r="C228" s="185"/>
      <c r="D228" s="187" t="s">
        <v>179</v>
      </c>
      <c r="E228" s="188" t="s">
        <v>4525</v>
      </c>
      <c r="F228" s="189" t="s">
        <v>76</v>
      </c>
      <c r="G228" s="190">
        <v>105</v>
      </c>
      <c r="H228" s="191">
        <v>0</v>
      </c>
      <c r="I228" s="374">
        <f t="shared" si="4"/>
        <v>0</v>
      </c>
      <c r="J228" s="144"/>
      <c r="K228" s="355"/>
      <c r="L228" s="145"/>
      <c r="M228" s="146"/>
    </row>
    <row r="229" spans="1:13" ht="33.75">
      <c r="A229" s="185"/>
      <c r="B229" s="186"/>
      <c r="C229" s="185"/>
      <c r="D229" s="187" t="s">
        <v>198</v>
      </c>
      <c r="E229" s="188" t="s">
        <v>1937</v>
      </c>
      <c r="F229" s="189" t="s">
        <v>58</v>
      </c>
      <c r="G229" s="190">
        <v>45</v>
      </c>
      <c r="H229" s="191">
        <v>0</v>
      </c>
      <c r="I229" s="374">
        <f t="shared" si="4"/>
        <v>0</v>
      </c>
      <c r="J229" s="144"/>
      <c r="K229" s="355"/>
      <c r="L229" s="145"/>
      <c r="M229" s="146"/>
    </row>
    <row r="230" spans="1:13" ht="22.5">
      <c r="A230" s="185"/>
      <c r="B230" s="186"/>
      <c r="C230" s="185"/>
      <c r="D230" s="187" t="s">
        <v>214</v>
      </c>
      <c r="E230" s="188" t="s">
        <v>1938</v>
      </c>
      <c r="F230" s="189" t="s">
        <v>255</v>
      </c>
      <c r="G230" s="190">
        <v>20</v>
      </c>
      <c r="H230" s="191">
        <v>0</v>
      </c>
      <c r="I230" s="374">
        <f t="shared" si="4"/>
        <v>0</v>
      </c>
      <c r="J230" s="144"/>
      <c r="K230" s="355"/>
      <c r="L230" s="145"/>
      <c r="M230" s="146"/>
    </row>
    <row r="231" spans="1:13" ht="22.5">
      <c r="A231" s="185"/>
      <c r="B231" s="186"/>
      <c r="C231" s="185"/>
      <c r="D231" s="187" t="s">
        <v>216</v>
      </c>
      <c r="E231" s="188" t="s">
        <v>1939</v>
      </c>
      <c r="F231" s="189" t="s">
        <v>56</v>
      </c>
      <c r="G231" s="190">
        <v>195</v>
      </c>
      <c r="H231" s="191">
        <v>0</v>
      </c>
      <c r="I231" s="374">
        <f t="shared" si="4"/>
        <v>0</v>
      </c>
      <c r="J231" s="144"/>
      <c r="K231" s="355"/>
      <c r="L231" s="145"/>
      <c r="M231" s="146"/>
    </row>
    <row r="232" spans="1:13" ht="22.5">
      <c r="A232" s="185"/>
      <c r="B232" s="186"/>
      <c r="C232" s="185"/>
      <c r="D232" s="187" t="s">
        <v>231</v>
      </c>
      <c r="E232" s="188" t="s">
        <v>1940</v>
      </c>
      <c r="F232" s="189" t="s">
        <v>76</v>
      </c>
      <c r="G232" s="190">
        <v>95</v>
      </c>
      <c r="H232" s="191">
        <v>0</v>
      </c>
      <c r="I232" s="374">
        <f t="shared" si="4"/>
        <v>0</v>
      </c>
      <c r="J232" s="144"/>
      <c r="K232" s="355"/>
      <c r="L232" s="145"/>
      <c r="M232" s="146"/>
    </row>
    <row r="233" spans="1:13" ht="33.75">
      <c r="A233" s="185"/>
      <c r="B233" s="186"/>
      <c r="C233" s="185"/>
      <c r="D233" s="187" t="s">
        <v>260</v>
      </c>
      <c r="E233" s="188" t="s">
        <v>331</v>
      </c>
      <c r="F233" s="189" t="s">
        <v>11</v>
      </c>
      <c r="G233" s="190">
        <v>2</v>
      </c>
      <c r="H233" s="191">
        <v>0</v>
      </c>
      <c r="I233" s="374">
        <f t="shared" si="4"/>
        <v>0</v>
      </c>
      <c r="J233" s="144"/>
      <c r="K233" s="355"/>
      <c r="L233" s="145"/>
      <c r="M233" s="146"/>
    </row>
    <row r="234" spans="1:13">
      <c r="A234" s="185"/>
      <c r="B234" s="186"/>
      <c r="C234" s="185"/>
      <c r="D234" s="187" t="s">
        <v>261</v>
      </c>
      <c r="E234" s="188" t="s">
        <v>1941</v>
      </c>
      <c r="F234" s="189" t="s">
        <v>56</v>
      </c>
      <c r="G234" s="190">
        <v>60</v>
      </c>
      <c r="H234" s="191">
        <v>0</v>
      </c>
      <c r="I234" s="374">
        <f t="shared" si="4"/>
        <v>0</v>
      </c>
      <c r="J234" s="144"/>
      <c r="K234" s="355"/>
      <c r="L234" s="145"/>
      <c r="M234" s="146"/>
    </row>
    <row r="235" spans="1:13" ht="22.5">
      <c r="A235" s="185"/>
      <c r="B235" s="186"/>
      <c r="C235" s="185"/>
      <c r="D235" s="187" t="s">
        <v>272</v>
      </c>
      <c r="E235" s="188" t="s">
        <v>1942</v>
      </c>
      <c r="F235" s="189" t="s">
        <v>76</v>
      </c>
      <c r="G235" s="190">
        <v>12</v>
      </c>
      <c r="H235" s="191">
        <v>0</v>
      </c>
      <c r="I235" s="374">
        <f t="shared" si="4"/>
        <v>0</v>
      </c>
      <c r="J235" s="144"/>
      <c r="K235" s="355"/>
      <c r="L235" s="145"/>
      <c r="M235" s="146"/>
    </row>
    <row r="236" spans="1:13" ht="22.5">
      <c r="A236" s="185"/>
      <c r="B236" s="186"/>
      <c r="C236" s="185"/>
      <c r="D236" s="187" t="s">
        <v>274</v>
      </c>
      <c r="E236" s="188" t="s">
        <v>1943</v>
      </c>
      <c r="F236" s="189" t="s">
        <v>363</v>
      </c>
      <c r="G236" s="190">
        <v>33.6</v>
      </c>
      <c r="H236" s="191">
        <v>0</v>
      </c>
      <c r="I236" s="374">
        <f t="shared" si="4"/>
        <v>0</v>
      </c>
      <c r="J236" s="144"/>
      <c r="K236" s="355"/>
      <c r="L236" s="145"/>
      <c r="M236" s="146"/>
    </row>
    <row r="237" spans="1:13" ht="22.5">
      <c r="A237" s="185"/>
      <c r="B237" s="186"/>
      <c r="C237" s="185"/>
      <c r="D237" s="187" t="s">
        <v>276</v>
      </c>
      <c r="E237" s="188" t="s">
        <v>4159</v>
      </c>
      <c r="F237" s="189" t="s">
        <v>363</v>
      </c>
      <c r="G237" s="190">
        <v>16.8</v>
      </c>
      <c r="H237" s="191">
        <v>0</v>
      </c>
      <c r="I237" s="374">
        <f t="shared" si="4"/>
        <v>0</v>
      </c>
      <c r="J237" s="144"/>
      <c r="K237" s="355"/>
      <c r="L237" s="145"/>
      <c r="M237" s="146"/>
    </row>
    <row r="238" spans="1:13">
      <c r="A238" s="185"/>
      <c r="B238" s="186"/>
      <c r="C238" s="185"/>
      <c r="D238" s="187" t="s">
        <v>278</v>
      </c>
      <c r="E238" s="188" t="s">
        <v>1944</v>
      </c>
      <c r="F238" s="189" t="s">
        <v>56</v>
      </c>
      <c r="G238" s="190">
        <v>45</v>
      </c>
      <c r="H238" s="191">
        <v>0</v>
      </c>
      <c r="I238" s="374">
        <f t="shared" si="4"/>
        <v>0</v>
      </c>
      <c r="J238" s="144"/>
      <c r="K238" s="355"/>
      <c r="L238" s="145"/>
      <c r="M238" s="146"/>
    </row>
    <row r="239" spans="1:13">
      <c r="A239" s="185"/>
      <c r="B239" s="186"/>
      <c r="C239" s="185"/>
      <c r="D239" s="187" t="s">
        <v>281</v>
      </c>
      <c r="E239" s="188" t="s">
        <v>1945</v>
      </c>
      <c r="F239" s="189" t="s">
        <v>58</v>
      </c>
      <c r="G239" s="190">
        <v>30</v>
      </c>
      <c r="H239" s="191">
        <v>0</v>
      </c>
      <c r="I239" s="374">
        <f t="shared" si="4"/>
        <v>0</v>
      </c>
      <c r="J239" s="144"/>
      <c r="K239" s="355"/>
      <c r="L239" s="145"/>
      <c r="M239" s="146"/>
    </row>
    <row r="240" spans="1:13">
      <c r="A240" s="178">
        <v>4</v>
      </c>
      <c r="B240" s="179" t="str">
        <f>IF(TRIM(H240)&lt;&gt;"",COUNTA($H$8:H240),"")</f>
        <v/>
      </c>
      <c r="C240" s="178"/>
      <c r="D240" s="180"/>
      <c r="E240" s="181" t="s">
        <v>1946</v>
      </c>
      <c r="F240" s="182"/>
      <c r="G240" s="183"/>
      <c r="H240" s="184"/>
      <c r="I240" s="184">
        <f>SUM(I241:I255)</f>
        <v>0</v>
      </c>
      <c r="J240" s="144"/>
      <c r="K240" s="355"/>
      <c r="L240" s="145"/>
      <c r="M240" s="146"/>
    </row>
    <row r="241" spans="1:13">
      <c r="A241" s="185"/>
      <c r="B241" s="186"/>
      <c r="C241" s="185"/>
      <c r="D241" s="187" t="s">
        <v>14</v>
      </c>
      <c r="E241" s="188" t="s">
        <v>1947</v>
      </c>
      <c r="F241" s="189" t="s">
        <v>363</v>
      </c>
      <c r="G241" s="190">
        <v>200</v>
      </c>
      <c r="H241" s="191">
        <v>0</v>
      </c>
      <c r="I241" s="374">
        <f t="shared" si="4"/>
        <v>0</v>
      </c>
      <c r="J241" s="144"/>
      <c r="K241" s="355"/>
      <c r="L241" s="145"/>
      <c r="M241" s="146"/>
    </row>
    <row r="242" spans="1:13">
      <c r="A242" s="185"/>
      <c r="B242" s="186"/>
      <c r="C242" s="185"/>
      <c r="D242" s="187" t="s">
        <v>15</v>
      </c>
      <c r="E242" s="188" t="s">
        <v>1936</v>
      </c>
      <c r="F242" s="189" t="s">
        <v>58</v>
      </c>
      <c r="G242" s="190">
        <v>10</v>
      </c>
      <c r="H242" s="191">
        <v>0</v>
      </c>
      <c r="I242" s="374">
        <f t="shared" si="4"/>
        <v>0</v>
      </c>
      <c r="J242" s="144"/>
      <c r="K242" s="355"/>
      <c r="L242" s="145"/>
      <c r="M242" s="146"/>
    </row>
    <row r="243" spans="1:13">
      <c r="A243" s="185"/>
      <c r="B243" s="186"/>
      <c r="C243" s="185"/>
      <c r="D243" s="187" t="s">
        <v>16</v>
      </c>
      <c r="E243" s="188" t="s">
        <v>4526</v>
      </c>
      <c r="F243" s="189" t="s">
        <v>56</v>
      </c>
      <c r="G243" s="190">
        <v>815</v>
      </c>
      <c r="H243" s="191">
        <v>0</v>
      </c>
      <c r="I243" s="374">
        <f t="shared" si="4"/>
        <v>0</v>
      </c>
      <c r="J243" s="144"/>
      <c r="K243" s="355"/>
      <c r="L243" s="145"/>
      <c r="M243" s="146"/>
    </row>
    <row r="244" spans="1:13" ht="22.5">
      <c r="A244" s="185"/>
      <c r="B244" s="186"/>
      <c r="C244" s="185"/>
      <c r="D244" s="187" t="s">
        <v>17</v>
      </c>
      <c r="E244" s="188" t="s">
        <v>4524</v>
      </c>
      <c r="F244" s="189" t="s">
        <v>76</v>
      </c>
      <c r="G244" s="190">
        <v>160</v>
      </c>
      <c r="H244" s="191">
        <v>0</v>
      </c>
      <c r="I244" s="374">
        <f t="shared" si="4"/>
        <v>0</v>
      </c>
      <c r="J244" s="144"/>
      <c r="K244" s="355"/>
      <c r="L244" s="145"/>
      <c r="M244" s="146"/>
    </row>
    <row r="245" spans="1:13" ht="22.5">
      <c r="A245" s="185"/>
      <c r="B245" s="186"/>
      <c r="C245" s="185"/>
      <c r="D245" s="187" t="s">
        <v>179</v>
      </c>
      <c r="E245" s="188" t="s">
        <v>4527</v>
      </c>
      <c r="F245" s="189" t="s">
        <v>76</v>
      </c>
      <c r="G245" s="190">
        <v>1590</v>
      </c>
      <c r="H245" s="191">
        <v>0</v>
      </c>
      <c r="I245" s="374">
        <f t="shared" si="4"/>
        <v>0</v>
      </c>
      <c r="J245" s="144"/>
      <c r="K245" s="355"/>
      <c r="L245" s="145"/>
      <c r="M245" s="146"/>
    </row>
    <row r="246" spans="1:13">
      <c r="A246" s="185"/>
      <c r="B246" s="186"/>
      <c r="C246" s="185"/>
      <c r="D246" s="187" t="s">
        <v>198</v>
      </c>
      <c r="E246" s="188" t="s">
        <v>1948</v>
      </c>
      <c r="F246" s="189" t="s">
        <v>76</v>
      </c>
      <c r="G246" s="190">
        <v>35</v>
      </c>
      <c r="H246" s="191">
        <v>0</v>
      </c>
      <c r="I246" s="374">
        <f t="shared" si="4"/>
        <v>0</v>
      </c>
      <c r="J246" s="144"/>
      <c r="K246" s="355"/>
      <c r="L246" s="145"/>
      <c r="M246" s="146"/>
    </row>
    <row r="247" spans="1:13">
      <c r="A247" s="185"/>
      <c r="B247" s="186"/>
      <c r="C247" s="185"/>
      <c r="D247" s="187" t="s">
        <v>214</v>
      </c>
      <c r="E247" s="188" t="s">
        <v>1949</v>
      </c>
      <c r="F247" s="189" t="s">
        <v>56</v>
      </c>
      <c r="G247" s="190">
        <v>1650</v>
      </c>
      <c r="H247" s="191">
        <v>0</v>
      </c>
      <c r="I247" s="374">
        <f t="shared" si="4"/>
        <v>0</v>
      </c>
      <c r="J247" s="144"/>
      <c r="K247" s="355"/>
      <c r="L247" s="145"/>
      <c r="M247" s="146"/>
    </row>
    <row r="248" spans="1:13" ht="33.75">
      <c r="A248" s="185"/>
      <c r="B248" s="186"/>
      <c r="C248" s="185"/>
      <c r="D248" s="187" t="s">
        <v>216</v>
      </c>
      <c r="E248" s="188" t="s">
        <v>1950</v>
      </c>
      <c r="F248" s="189" t="s">
        <v>255</v>
      </c>
      <c r="G248" s="190">
        <v>13</v>
      </c>
      <c r="H248" s="191">
        <v>0</v>
      </c>
      <c r="I248" s="374">
        <f t="shared" si="4"/>
        <v>0</v>
      </c>
      <c r="J248" s="144"/>
      <c r="K248" s="355"/>
      <c r="L248" s="145"/>
      <c r="M248" s="146"/>
    </row>
    <row r="249" spans="1:13" ht="33.75">
      <c r="A249" s="185"/>
      <c r="B249" s="186"/>
      <c r="C249" s="185"/>
      <c r="D249" s="187" t="s">
        <v>231</v>
      </c>
      <c r="E249" s="188" t="s">
        <v>331</v>
      </c>
      <c r="F249" s="189" t="s">
        <v>11</v>
      </c>
      <c r="G249" s="190">
        <v>1</v>
      </c>
      <c r="H249" s="191">
        <v>0</v>
      </c>
      <c r="I249" s="374">
        <f t="shared" si="4"/>
        <v>0</v>
      </c>
      <c r="J249" s="144"/>
      <c r="K249" s="355"/>
      <c r="L249" s="145"/>
      <c r="M249" s="146"/>
    </row>
    <row r="250" spans="1:13" ht="22.5">
      <c r="A250" s="185"/>
      <c r="B250" s="186"/>
      <c r="C250" s="185"/>
      <c r="D250" s="187" t="s">
        <v>260</v>
      </c>
      <c r="E250" s="188" t="s">
        <v>1942</v>
      </c>
      <c r="F250" s="189" t="s">
        <v>76</v>
      </c>
      <c r="G250" s="190">
        <v>850</v>
      </c>
      <c r="H250" s="191">
        <v>0</v>
      </c>
      <c r="I250" s="374">
        <f t="shared" si="4"/>
        <v>0</v>
      </c>
      <c r="J250" s="144"/>
      <c r="K250" s="355"/>
      <c r="L250" s="145"/>
      <c r="M250" s="146"/>
    </row>
    <row r="251" spans="1:13" ht="22.5">
      <c r="A251" s="185"/>
      <c r="B251" s="186"/>
      <c r="C251" s="185"/>
      <c r="D251" s="187" t="s">
        <v>261</v>
      </c>
      <c r="E251" s="188" t="s">
        <v>405</v>
      </c>
      <c r="F251" s="189" t="s">
        <v>58</v>
      </c>
      <c r="G251" s="190">
        <v>85</v>
      </c>
      <c r="H251" s="191">
        <v>0</v>
      </c>
      <c r="I251" s="374">
        <f t="shared" si="4"/>
        <v>0</v>
      </c>
      <c r="J251" s="144"/>
      <c r="K251" s="355"/>
      <c r="L251" s="145"/>
      <c r="M251" s="146"/>
    </row>
    <row r="252" spans="1:13">
      <c r="A252" s="185"/>
      <c r="B252" s="186"/>
      <c r="C252" s="185"/>
      <c r="D252" s="187" t="s">
        <v>272</v>
      </c>
      <c r="E252" s="188" t="s">
        <v>1951</v>
      </c>
      <c r="F252" s="189" t="s">
        <v>56</v>
      </c>
      <c r="G252" s="190">
        <v>1185</v>
      </c>
      <c r="H252" s="191">
        <v>0</v>
      </c>
      <c r="I252" s="374">
        <f t="shared" si="4"/>
        <v>0</v>
      </c>
      <c r="J252" s="144"/>
      <c r="K252" s="355"/>
      <c r="L252" s="145"/>
      <c r="M252" s="146"/>
    </row>
    <row r="253" spans="1:13">
      <c r="A253" s="185"/>
      <c r="B253" s="186"/>
      <c r="C253" s="185"/>
      <c r="D253" s="187" t="s">
        <v>274</v>
      </c>
      <c r="E253" s="188" t="s">
        <v>1952</v>
      </c>
      <c r="F253" s="189" t="s">
        <v>58</v>
      </c>
      <c r="G253" s="190">
        <v>172</v>
      </c>
      <c r="H253" s="191">
        <v>0</v>
      </c>
      <c r="I253" s="374">
        <f t="shared" si="4"/>
        <v>0</v>
      </c>
      <c r="J253" s="144"/>
      <c r="K253" s="355"/>
      <c r="L253" s="145"/>
      <c r="M253" s="146"/>
    </row>
    <row r="254" spans="1:13" ht="22.5">
      <c r="A254" s="185"/>
      <c r="B254" s="186"/>
      <c r="C254" s="185"/>
      <c r="D254" s="187" t="s">
        <v>276</v>
      </c>
      <c r="E254" s="188" t="s">
        <v>1953</v>
      </c>
      <c r="F254" s="189" t="s">
        <v>11</v>
      </c>
      <c r="G254" s="190">
        <v>4</v>
      </c>
      <c r="H254" s="191">
        <v>0</v>
      </c>
      <c r="I254" s="374">
        <f t="shared" si="4"/>
        <v>0</v>
      </c>
      <c r="J254" s="144"/>
      <c r="K254" s="355"/>
      <c r="L254" s="145"/>
      <c r="M254" s="146"/>
    </row>
    <row r="255" spans="1:13">
      <c r="A255" s="185"/>
      <c r="B255" s="186"/>
      <c r="C255" s="185"/>
      <c r="D255" s="187" t="s">
        <v>278</v>
      </c>
      <c r="E255" s="188" t="s">
        <v>1954</v>
      </c>
      <c r="F255" s="189" t="s">
        <v>58</v>
      </c>
      <c r="G255" s="190">
        <v>50</v>
      </c>
      <c r="H255" s="191">
        <v>0</v>
      </c>
      <c r="I255" s="374">
        <f t="shared" si="4"/>
        <v>0</v>
      </c>
      <c r="J255" s="144"/>
      <c r="K255" s="355"/>
      <c r="L255" s="145"/>
      <c r="M255" s="146"/>
    </row>
    <row r="256" spans="1:13">
      <c r="A256" s="163">
        <v>1</v>
      </c>
      <c r="B256" s="164" t="str">
        <f>IF(TRIM(H256)&lt;&gt;"",COUNTA($H$8:H256),"")</f>
        <v/>
      </c>
      <c r="C256" s="165"/>
      <c r="D256" s="166"/>
      <c r="E256" s="19" t="s">
        <v>1955</v>
      </c>
      <c r="F256" s="167"/>
      <c r="G256" s="214"/>
      <c r="H256" s="372"/>
      <c r="I256" s="169">
        <f>I257+I309+I353+I408+I465+I508+I561+I620+I673+I726+I775+I826+I878+I929+I982+I1038+I1097+I1150+I1199+I1258+I1317+I1372</f>
        <v>0</v>
      </c>
      <c r="J256" s="144"/>
      <c r="K256" s="355"/>
      <c r="L256" s="145"/>
      <c r="M256" s="146"/>
    </row>
    <row r="257" spans="1:13">
      <c r="A257" s="170">
        <v>2</v>
      </c>
      <c r="B257" s="171" t="str">
        <f>IF(TRIM(H257)&lt;&gt;"",COUNTA($H$8:H257),"")</f>
        <v/>
      </c>
      <c r="C257" s="170"/>
      <c r="D257" s="172"/>
      <c r="E257" s="24" t="s">
        <v>1956</v>
      </c>
      <c r="F257" s="173"/>
      <c r="G257" s="215"/>
      <c r="H257" s="373"/>
      <c r="I257" s="175">
        <f>I258+I269+I278+I281</f>
        <v>0</v>
      </c>
      <c r="J257" s="144"/>
      <c r="K257" s="355"/>
      <c r="L257" s="145"/>
      <c r="M257" s="146"/>
    </row>
    <row r="258" spans="1:13">
      <c r="A258" s="178">
        <v>4</v>
      </c>
      <c r="B258" s="179"/>
      <c r="C258" s="178"/>
      <c r="D258" s="180"/>
      <c r="E258" s="181" t="s">
        <v>501</v>
      </c>
      <c r="F258" s="182"/>
      <c r="G258" s="216"/>
      <c r="H258" s="184"/>
      <c r="I258" s="184">
        <f>SUM(I259:I268)</f>
        <v>0</v>
      </c>
      <c r="J258" s="144"/>
      <c r="K258" s="355"/>
      <c r="L258" s="145"/>
      <c r="M258" s="146"/>
    </row>
    <row r="259" spans="1:13" ht="22.5">
      <c r="A259" s="185"/>
      <c r="B259" s="186"/>
      <c r="C259" s="185" t="s">
        <v>520</v>
      </c>
      <c r="D259" s="187" t="s">
        <v>14</v>
      </c>
      <c r="E259" s="188" t="s">
        <v>1957</v>
      </c>
      <c r="F259" s="189" t="s">
        <v>7</v>
      </c>
      <c r="G259" s="217">
        <v>1</v>
      </c>
      <c r="H259" s="191">
        <v>0</v>
      </c>
      <c r="I259" s="374">
        <f t="shared" ref="I259:I268" si="5">IF(ISNUMBER(G259),ROUND(G259*H259,2),"")</f>
        <v>0</v>
      </c>
      <c r="J259" s="144"/>
      <c r="K259" s="355"/>
      <c r="L259" s="145"/>
      <c r="M259" s="146"/>
    </row>
    <row r="260" spans="1:13" ht="22.5">
      <c r="A260" s="185"/>
      <c r="B260" s="186"/>
      <c r="C260" s="185" t="s">
        <v>522</v>
      </c>
      <c r="D260" s="187" t="s">
        <v>15</v>
      </c>
      <c r="E260" s="188" t="s">
        <v>4528</v>
      </c>
      <c r="F260" s="189" t="s">
        <v>7</v>
      </c>
      <c r="G260" s="217">
        <v>1</v>
      </c>
      <c r="H260" s="191">
        <v>0</v>
      </c>
      <c r="I260" s="374">
        <f t="shared" si="5"/>
        <v>0</v>
      </c>
      <c r="J260" s="144"/>
      <c r="K260" s="355"/>
      <c r="L260" s="145"/>
      <c r="M260" s="146"/>
    </row>
    <row r="261" spans="1:13" ht="22.5">
      <c r="A261" s="185"/>
      <c r="B261" s="186"/>
      <c r="C261" s="185" t="s">
        <v>524</v>
      </c>
      <c r="D261" s="187" t="s">
        <v>16</v>
      </c>
      <c r="E261" s="188" t="s">
        <v>787</v>
      </c>
      <c r="F261" s="189" t="s">
        <v>56</v>
      </c>
      <c r="G261" s="217">
        <v>30</v>
      </c>
      <c r="H261" s="191">
        <v>0</v>
      </c>
      <c r="I261" s="374">
        <f t="shared" si="5"/>
        <v>0</v>
      </c>
      <c r="J261" s="144"/>
      <c r="K261" s="355"/>
      <c r="L261" s="145"/>
      <c r="M261" s="146"/>
    </row>
    <row r="262" spans="1:13">
      <c r="A262" s="185"/>
      <c r="B262" s="186"/>
      <c r="C262" s="185" t="s">
        <v>526</v>
      </c>
      <c r="D262" s="187" t="s">
        <v>17</v>
      </c>
      <c r="E262" s="188" t="s">
        <v>1958</v>
      </c>
      <c r="F262" s="189" t="s">
        <v>605</v>
      </c>
      <c r="G262" s="217">
        <v>2</v>
      </c>
      <c r="H262" s="191">
        <v>0</v>
      </c>
      <c r="I262" s="374">
        <f t="shared" si="5"/>
        <v>0</v>
      </c>
      <c r="J262" s="144"/>
      <c r="K262" s="355"/>
      <c r="L262" s="145"/>
      <c r="M262" s="146"/>
    </row>
    <row r="263" spans="1:13" ht="22.5">
      <c r="A263" s="185"/>
      <c r="B263" s="186"/>
      <c r="C263" s="185" t="s">
        <v>530</v>
      </c>
      <c r="D263" s="187" t="s">
        <v>179</v>
      </c>
      <c r="E263" s="188" t="s">
        <v>1959</v>
      </c>
      <c r="F263" s="189" t="s">
        <v>56</v>
      </c>
      <c r="G263" s="217">
        <v>42</v>
      </c>
      <c r="H263" s="191">
        <v>0</v>
      </c>
      <c r="I263" s="374">
        <f t="shared" si="5"/>
        <v>0</v>
      </c>
      <c r="J263" s="144"/>
      <c r="K263" s="355"/>
      <c r="L263" s="145"/>
      <c r="M263" s="146"/>
    </row>
    <row r="264" spans="1:13">
      <c r="A264" s="185"/>
      <c r="B264" s="186"/>
      <c r="C264" s="185" t="s">
        <v>1960</v>
      </c>
      <c r="D264" s="187" t="s">
        <v>198</v>
      </c>
      <c r="E264" s="188" t="s">
        <v>533</v>
      </c>
      <c r="F264" s="189" t="s">
        <v>76</v>
      </c>
      <c r="G264" s="217">
        <v>22.5</v>
      </c>
      <c r="H264" s="191">
        <v>0</v>
      </c>
      <c r="I264" s="374">
        <f t="shared" si="5"/>
        <v>0</v>
      </c>
      <c r="J264" s="144"/>
      <c r="K264" s="355"/>
      <c r="L264" s="145"/>
      <c r="M264" s="146"/>
    </row>
    <row r="265" spans="1:13" ht="33.75">
      <c r="A265" s="185"/>
      <c r="B265" s="186"/>
      <c r="C265" s="185" t="s">
        <v>534</v>
      </c>
      <c r="D265" s="187" t="s">
        <v>214</v>
      </c>
      <c r="E265" s="188" t="s">
        <v>535</v>
      </c>
      <c r="F265" s="189" t="s">
        <v>58</v>
      </c>
      <c r="G265" s="217">
        <v>33</v>
      </c>
      <c r="H265" s="191">
        <v>0</v>
      </c>
      <c r="I265" s="374">
        <f t="shared" si="5"/>
        <v>0</v>
      </c>
      <c r="J265" s="144"/>
      <c r="K265" s="355"/>
      <c r="L265" s="145"/>
      <c r="M265" s="146"/>
    </row>
    <row r="266" spans="1:13" ht="22.5">
      <c r="A266" s="185"/>
      <c r="B266" s="186"/>
      <c r="C266" s="185" t="s">
        <v>536</v>
      </c>
      <c r="D266" s="187" t="s">
        <v>216</v>
      </c>
      <c r="E266" s="188" t="s">
        <v>537</v>
      </c>
      <c r="F266" s="189" t="s">
        <v>58</v>
      </c>
      <c r="G266" s="217">
        <v>33</v>
      </c>
      <c r="H266" s="191">
        <v>0</v>
      </c>
      <c r="I266" s="374">
        <f t="shared" si="5"/>
        <v>0</v>
      </c>
      <c r="J266" s="144"/>
      <c r="K266" s="355"/>
      <c r="L266" s="145"/>
      <c r="M266" s="146"/>
    </row>
    <row r="267" spans="1:13" ht="56.25">
      <c r="A267" s="185"/>
      <c r="B267" s="186"/>
      <c r="C267" s="185" t="s">
        <v>540</v>
      </c>
      <c r="D267" s="187" t="s">
        <v>231</v>
      </c>
      <c r="E267" s="188" t="s">
        <v>541</v>
      </c>
      <c r="F267" s="189" t="s">
        <v>56</v>
      </c>
      <c r="G267" s="217">
        <v>165</v>
      </c>
      <c r="H267" s="191">
        <v>0</v>
      </c>
      <c r="I267" s="374">
        <f t="shared" si="5"/>
        <v>0</v>
      </c>
      <c r="J267" s="144"/>
      <c r="K267" s="355"/>
      <c r="L267" s="145"/>
      <c r="M267" s="146"/>
    </row>
    <row r="268" spans="1:13" ht="56.25">
      <c r="A268" s="185"/>
      <c r="B268" s="186"/>
      <c r="C268" s="185" t="s">
        <v>542</v>
      </c>
      <c r="D268" s="187" t="s">
        <v>260</v>
      </c>
      <c r="E268" s="188" t="s">
        <v>543</v>
      </c>
      <c r="F268" s="189" t="s">
        <v>56</v>
      </c>
      <c r="G268" s="217">
        <v>20</v>
      </c>
      <c r="H268" s="191">
        <v>0</v>
      </c>
      <c r="I268" s="374">
        <f t="shared" si="5"/>
        <v>0</v>
      </c>
      <c r="J268" s="144"/>
      <c r="K268" s="355"/>
      <c r="L268" s="145"/>
      <c r="M268" s="146"/>
    </row>
    <row r="269" spans="1:13">
      <c r="A269" s="178">
        <v>4</v>
      </c>
      <c r="B269" s="179"/>
      <c r="C269" s="178"/>
      <c r="D269" s="180"/>
      <c r="E269" s="218" t="s">
        <v>821</v>
      </c>
      <c r="F269" s="182"/>
      <c r="G269" s="216"/>
      <c r="H269" s="184"/>
      <c r="I269" s="184">
        <f>SUM(I270:I277)</f>
        <v>0</v>
      </c>
      <c r="J269" s="144"/>
      <c r="K269" s="355"/>
      <c r="L269" s="145"/>
      <c r="M269" s="146"/>
    </row>
    <row r="270" spans="1:13" ht="33.75">
      <c r="A270" s="185"/>
      <c r="B270" s="186"/>
      <c r="C270" s="185" t="s">
        <v>544</v>
      </c>
      <c r="D270" s="187" t="s">
        <v>14</v>
      </c>
      <c r="E270" s="188" t="s">
        <v>545</v>
      </c>
      <c r="F270" s="189" t="s">
        <v>76</v>
      </c>
      <c r="G270" s="217">
        <v>7</v>
      </c>
      <c r="H270" s="191">
        <v>0</v>
      </c>
      <c r="I270" s="374">
        <f t="shared" ref="I270:I277" si="6">IF(ISNUMBER(G270),ROUND(G270*H270,2),"")</f>
        <v>0</v>
      </c>
      <c r="J270" s="144"/>
      <c r="K270" s="355"/>
      <c r="L270" s="145"/>
      <c r="M270" s="146"/>
    </row>
    <row r="271" spans="1:13" ht="56.25">
      <c r="A271" s="185"/>
      <c r="B271" s="186"/>
      <c r="C271" s="185" t="s">
        <v>546</v>
      </c>
      <c r="D271" s="187" t="s">
        <v>15</v>
      </c>
      <c r="E271" s="188" t="s">
        <v>547</v>
      </c>
      <c r="F271" s="189" t="s">
        <v>76</v>
      </c>
      <c r="G271" s="217">
        <v>30</v>
      </c>
      <c r="H271" s="191">
        <v>0</v>
      </c>
      <c r="I271" s="374">
        <f t="shared" si="6"/>
        <v>0</v>
      </c>
      <c r="J271" s="144"/>
      <c r="K271" s="355"/>
      <c r="L271" s="145"/>
      <c r="M271" s="146"/>
    </row>
    <row r="272" spans="1:13" ht="22.5">
      <c r="A272" s="185"/>
      <c r="B272" s="186"/>
      <c r="C272" s="185" t="s">
        <v>548</v>
      </c>
      <c r="D272" s="187" t="s">
        <v>16</v>
      </c>
      <c r="E272" s="188" t="s">
        <v>549</v>
      </c>
      <c r="F272" s="189" t="s">
        <v>8</v>
      </c>
      <c r="G272" s="217">
        <v>1</v>
      </c>
      <c r="H272" s="191">
        <v>0</v>
      </c>
      <c r="I272" s="374">
        <f t="shared" si="6"/>
        <v>0</v>
      </c>
      <c r="J272" s="144"/>
      <c r="K272" s="355"/>
      <c r="L272" s="145"/>
      <c r="M272" s="146"/>
    </row>
    <row r="273" spans="1:13" ht="33.75">
      <c r="A273" s="185"/>
      <c r="B273" s="186"/>
      <c r="C273" s="185" t="s">
        <v>550</v>
      </c>
      <c r="D273" s="187" t="s">
        <v>17</v>
      </c>
      <c r="E273" s="188" t="s">
        <v>1961</v>
      </c>
      <c r="F273" s="189" t="s">
        <v>56</v>
      </c>
      <c r="G273" s="217">
        <v>50</v>
      </c>
      <c r="H273" s="191">
        <v>0</v>
      </c>
      <c r="I273" s="374">
        <f t="shared" si="6"/>
        <v>0</v>
      </c>
      <c r="J273" s="144"/>
      <c r="K273" s="355"/>
      <c r="L273" s="145"/>
      <c r="M273" s="146"/>
    </row>
    <row r="274" spans="1:13">
      <c r="A274" s="185"/>
      <c r="B274" s="186"/>
      <c r="C274" s="185" t="s">
        <v>552</v>
      </c>
      <c r="D274" s="187" t="s">
        <v>179</v>
      </c>
      <c r="E274" s="188" t="s">
        <v>553</v>
      </c>
      <c r="F274" s="189" t="s">
        <v>56</v>
      </c>
      <c r="G274" s="217">
        <v>116</v>
      </c>
      <c r="H274" s="191">
        <v>0</v>
      </c>
      <c r="I274" s="374">
        <f t="shared" si="6"/>
        <v>0</v>
      </c>
      <c r="J274" s="144"/>
      <c r="K274" s="355"/>
      <c r="L274" s="145"/>
      <c r="M274" s="146"/>
    </row>
    <row r="275" spans="1:13" ht="33.75">
      <c r="A275" s="185"/>
      <c r="B275" s="186"/>
      <c r="C275" s="185" t="s">
        <v>554</v>
      </c>
      <c r="D275" s="187" t="s">
        <v>198</v>
      </c>
      <c r="E275" s="188" t="s">
        <v>555</v>
      </c>
      <c r="F275" s="189" t="s">
        <v>76</v>
      </c>
      <c r="G275" s="217">
        <v>34</v>
      </c>
      <c r="H275" s="191">
        <v>0</v>
      </c>
      <c r="I275" s="374">
        <f t="shared" si="6"/>
        <v>0</v>
      </c>
      <c r="J275" s="144"/>
      <c r="K275" s="355"/>
      <c r="L275" s="145"/>
      <c r="M275" s="146"/>
    </row>
    <row r="276" spans="1:13">
      <c r="A276" s="185"/>
      <c r="B276" s="186"/>
      <c r="C276" s="185" t="s">
        <v>556</v>
      </c>
      <c r="D276" s="187" t="s">
        <v>214</v>
      </c>
      <c r="E276" s="188" t="s">
        <v>557</v>
      </c>
      <c r="F276" s="189" t="s">
        <v>56</v>
      </c>
      <c r="G276" s="217">
        <v>25</v>
      </c>
      <c r="H276" s="191">
        <v>0</v>
      </c>
      <c r="I276" s="374">
        <f t="shared" si="6"/>
        <v>0</v>
      </c>
      <c r="J276" s="144"/>
      <c r="K276" s="355"/>
      <c r="L276" s="145"/>
      <c r="M276" s="146"/>
    </row>
    <row r="277" spans="1:13">
      <c r="A277" s="185"/>
      <c r="B277" s="186"/>
      <c r="C277" s="185" t="s">
        <v>558</v>
      </c>
      <c r="D277" s="187" t="s">
        <v>216</v>
      </c>
      <c r="E277" s="188" t="s">
        <v>559</v>
      </c>
      <c r="F277" s="189" t="s">
        <v>56</v>
      </c>
      <c r="G277" s="217">
        <v>25</v>
      </c>
      <c r="H277" s="191">
        <v>0</v>
      </c>
      <c r="I277" s="374">
        <f t="shared" si="6"/>
        <v>0</v>
      </c>
      <c r="J277" s="144"/>
      <c r="K277" s="355"/>
      <c r="L277" s="145"/>
      <c r="M277" s="146"/>
    </row>
    <row r="278" spans="1:13">
      <c r="A278" s="378">
        <v>4</v>
      </c>
      <c r="B278" s="378"/>
      <c r="C278" s="378"/>
      <c r="D278" s="379"/>
      <c r="E278" s="380" t="s">
        <v>234</v>
      </c>
      <c r="F278" s="381"/>
      <c r="G278" s="382"/>
      <c r="H278" s="383"/>
      <c r="I278" s="384">
        <f>SUM(I279:I280)</f>
        <v>0</v>
      </c>
      <c r="J278" s="144"/>
      <c r="K278" s="355"/>
      <c r="L278" s="145"/>
      <c r="M278" s="146"/>
    </row>
    <row r="279" spans="1:13" ht="33.75">
      <c r="A279" s="185"/>
      <c r="B279" s="186"/>
      <c r="C279" s="185" t="s">
        <v>564</v>
      </c>
      <c r="D279" s="187" t="s">
        <v>14</v>
      </c>
      <c r="E279" s="188" t="s">
        <v>628</v>
      </c>
      <c r="F279" s="189" t="s">
        <v>58</v>
      </c>
      <c r="G279" s="217">
        <v>16</v>
      </c>
      <c r="H279" s="191">
        <v>0</v>
      </c>
      <c r="I279" s="374">
        <f t="shared" ref="I279:I280" si="7">IF(ISNUMBER(G279),ROUND(G279*H279,2),"")</f>
        <v>0</v>
      </c>
      <c r="J279" s="144"/>
      <c r="K279" s="355"/>
      <c r="L279" s="145"/>
      <c r="M279" s="146"/>
    </row>
    <row r="280" spans="1:13" ht="22.5">
      <c r="A280" s="185"/>
      <c r="B280" s="186"/>
      <c r="C280" s="185" t="s">
        <v>566</v>
      </c>
      <c r="D280" s="187" t="s">
        <v>15</v>
      </c>
      <c r="E280" s="188" t="s">
        <v>1962</v>
      </c>
      <c r="F280" s="189" t="s">
        <v>7</v>
      </c>
      <c r="G280" s="217">
        <v>4</v>
      </c>
      <c r="H280" s="191">
        <v>0</v>
      </c>
      <c r="I280" s="374">
        <f t="shared" si="7"/>
        <v>0</v>
      </c>
      <c r="J280" s="144"/>
      <c r="K280" s="355"/>
      <c r="L280" s="145"/>
      <c r="M280" s="146"/>
    </row>
    <row r="281" spans="1:13">
      <c r="A281" s="378">
        <v>4</v>
      </c>
      <c r="B281" s="378"/>
      <c r="C281" s="378"/>
      <c r="D281" s="379"/>
      <c r="E281" s="380" t="s">
        <v>236</v>
      </c>
      <c r="F281" s="381"/>
      <c r="G281" s="382"/>
      <c r="H281" s="383"/>
      <c r="I281" s="384">
        <f>SUM(I282:I308)</f>
        <v>0</v>
      </c>
      <c r="J281" s="144"/>
      <c r="K281" s="355"/>
      <c r="L281" s="145"/>
      <c r="M281" s="146"/>
    </row>
    <row r="282" spans="1:13" ht="33.75">
      <c r="A282" s="185"/>
      <c r="B282" s="186"/>
      <c r="C282" s="185" t="s">
        <v>570</v>
      </c>
      <c r="D282" s="187" t="s">
        <v>14</v>
      </c>
      <c r="E282" s="188" t="s">
        <v>571</v>
      </c>
      <c r="F282" s="189" t="s">
        <v>7</v>
      </c>
      <c r="G282" s="217">
        <v>1</v>
      </c>
      <c r="H282" s="191">
        <v>0</v>
      </c>
      <c r="I282" s="374">
        <f t="shared" ref="I282:I293" si="8">IF(ISNUMBER(G282),ROUND(G282*H282,2),"")</f>
        <v>0</v>
      </c>
      <c r="J282" s="144"/>
      <c r="K282" s="355"/>
      <c r="L282" s="145"/>
      <c r="M282" s="146"/>
    </row>
    <row r="283" spans="1:13">
      <c r="A283" s="185"/>
      <c r="B283" s="186"/>
      <c r="C283" s="185" t="s">
        <v>572</v>
      </c>
      <c r="D283" s="187" t="s">
        <v>15</v>
      </c>
      <c r="E283" s="188" t="s">
        <v>434</v>
      </c>
      <c r="F283" s="189" t="s">
        <v>56</v>
      </c>
      <c r="G283" s="217">
        <v>17</v>
      </c>
      <c r="H283" s="191">
        <v>0</v>
      </c>
      <c r="I283" s="374">
        <f t="shared" si="8"/>
        <v>0</v>
      </c>
      <c r="J283" s="144"/>
      <c r="K283" s="355"/>
      <c r="L283" s="145"/>
      <c r="M283" s="146"/>
    </row>
    <row r="284" spans="1:13">
      <c r="A284" s="185"/>
      <c r="B284" s="186"/>
      <c r="C284" s="185" t="s">
        <v>1963</v>
      </c>
      <c r="D284" s="187" t="s">
        <v>16</v>
      </c>
      <c r="E284" s="188" t="s">
        <v>1964</v>
      </c>
      <c r="F284" s="189" t="s">
        <v>56</v>
      </c>
      <c r="G284" s="217">
        <v>70</v>
      </c>
      <c r="H284" s="191">
        <v>0</v>
      </c>
      <c r="I284" s="374">
        <f t="shared" si="8"/>
        <v>0</v>
      </c>
      <c r="J284" s="144"/>
      <c r="K284" s="355"/>
      <c r="L284" s="145"/>
      <c r="M284" s="146"/>
    </row>
    <row r="285" spans="1:13">
      <c r="A285" s="185"/>
      <c r="B285" s="186"/>
      <c r="C285" s="185" t="s">
        <v>1965</v>
      </c>
      <c r="D285" s="187" t="s">
        <v>17</v>
      </c>
      <c r="E285" s="188" t="s">
        <v>1966</v>
      </c>
      <c r="F285" s="189" t="s">
        <v>56</v>
      </c>
      <c r="G285" s="217">
        <v>22</v>
      </c>
      <c r="H285" s="191">
        <v>0</v>
      </c>
      <c r="I285" s="374">
        <f t="shared" si="8"/>
        <v>0</v>
      </c>
      <c r="J285" s="144"/>
      <c r="K285" s="355"/>
      <c r="L285" s="145"/>
      <c r="M285" s="146"/>
    </row>
    <row r="286" spans="1:13" ht="22.5">
      <c r="A286" s="185"/>
      <c r="B286" s="186"/>
      <c r="C286" s="185" t="s">
        <v>573</v>
      </c>
      <c r="D286" s="187" t="s">
        <v>179</v>
      </c>
      <c r="E286" s="188" t="s">
        <v>631</v>
      </c>
      <c r="F286" s="189" t="s">
        <v>56</v>
      </c>
      <c r="G286" s="217">
        <v>45</v>
      </c>
      <c r="H286" s="191">
        <v>0</v>
      </c>
      <c r="I286" s="374">
        <f t="shared" si="8"/>
        <v>0</v>
      </c>
      <c r="J286" s="144"/>
      <c r="K286" s="355"/>
      <c r="L286" s="145"/>
      <c r="M286" s="146"/>
    </row>
    <row r="287" spans="1:13" ht="22.5">
      <c r="A287" s="185"/>
      <c r="B287" s="186"/>
      <c r="C287" s="185" t="s">
        <v>577</v>
      </c>
      <c r="D287" s="187" t="s">
        <v>198</v>
      </c>
      <c r="E287" s="188" t="s">
        <v>1967</v>
      </c>
      <c r="F287" s="189" t="s">
        <v>78</v>
      </c>
      <c r="G287" s="217">
        <v>4142</v>
      </c>
      <c r="H287" s="191">
        <v>0</v>
      </c>
      <c r="I287" s="374">
        <f t="shared" si="8"/>
        <v>0</v>
      </c>
      <c r="J287" s="144"/>
      <c r="K287" s="355"/>
      <c r="L287" s="145"/>
      <c r="M287" s="146"/>
    </row>
    <row r="288" spans="1:13" ht="22.5">
      <c r="A288" s="185"/>
      <c r="B288" s="186"/>
      <c r="C288" s="185" t="s">
        <v>579</v>
      </c>
      <c r="D288" s="187" t="s">
        <v>214</v>
      </c>
      <c r="E288" s="188" t="s">
        <v>580</v>
      </c>
      <c r="F288" s="189" t="s">
        <v>7</v>
      </c>
      <c r="G288" s="217">
        <v>1</v>
      </c>
      <c r="H288" s="191">
        <v>0</v>
      </c>
      <c r="I288" s="374">
        <f t="shared" si="8"/>
        <v>0</v>
      </c>
      <c r="J288" s="144"/>
      <c r="K288" s="355"/>
      <c r="L288" s="145"/>
      <c r="M288" s="146"/>
    </row>
    <row r="289" spans="1:13">
      <c r="A289" s="185"/>
      <c r="B289" s="186"/>
      <c r="C289" s="185" t="s">
        <v>581</v>
      </c>
      <c r="D289" s="187" t="s">
        <v>216</v>
      </c>
      <c r="E289" s="188" t="s">
        <v>582</v>
      </c>
      <c r="F289" s="189" t="s">
        <v>76</v>
      </c>
      <c r="G289" s="217">
        <v>6</v>
      </c>
      <c r="H289" s="191">
        <v>0</v>
      </c>
      <c r="I289" s="374">
        <f t="shared" si="8"/>
        <v>0</v>
      </c>
      <c r="J289" s="144"/>
      <c r="K289" s="355"/>
      <c r="L289" s="145"/>
      <c r="M289" s="146"/>
    </row>
    <row r="290" spans="1:13" ht="22.5">
      <c r="A290" s="185"/>
      <c r="B290" s="186"/>
      <c r="C290" s="185" t="s">
        <v>729</v>
      </c>
      <c r="D290" s="187" t="s">
        <v>231</v>
      </c>
      <c r="E290" s="188" t="s">
        <v>1968</v>
      </c>
      <c r="F290" s="189" t="s">
        <v>76</v>
      </c>
      <c r="G290" s="217">
        <v>28</v>
      </c>
      <c r="H290" s="191">
        <v>0</v>
      </c>
      <c r="I290" s="374">
        <f t="shared" si="8"/>
        <v>0</v>
      </c>
      <c r="J290" s="144"/>
      <c r="K290" s="355"/>
      <c r="L290" s="145"/>
      <c r="M290" s="146"/>
    </row>
    <row r="291" spans="1:13" ht="22.5">
      <c r="A291" s="185"/>
      <c r="B291" s="186"/>
      <c r="C291" s="185" t="s">
        <v>688</v>
      </c>
      <c r="D291" s="187" t="s">
        <v>260</v>
      </c>
      <c r="E291" s="188" t="s">
        <v>714</v>
      </c>
      <c r="F291" s="189" t="s">
        <v>76</v>
      </c>
      <c r="G291" s="217">
        <v>28</v>
      </c>
      <c r="H291" s="191">
        <v>0</v>
      </c>
      <c r="I291" s="374">
        <f t="shared" si="8"/>
        <v>0</v>
      </c>
      <c r="J291" s="144"/>
      <c r="K291" s="355"/>
      <c r="L291" s="145"/>
      <c r="M291" s="146"/>
    </row>
    <row r="292" spans="1:13" ht="22.5">
      <c r="A292" s="185"/>
      <c r="B292" s="186"/>
      <c r="C292" s="185" t="s">
        <v>689</v>
      </c>
      <c r="D292" s="187" t="s">
        <v>261</v>
      </c>
      <c r="E292" s="188" t="s">
        <v>715</v>
      </c>
      <c r="F292" s="189" t="s">
        <v>76</v>
      </c>
      <c r="G292" s="217">
        <v>28</v>
      </c>
      <c r="H292" s="191">
        <v>0</v>
      </c>
      <c r="I292" s="374">
        <f t="shared" si="8"/>
        <v>0</v>
      </c>
      <c r="J292" s="144"/>
      <c r="K292" s="355"/>
      <c r="L292" s="145"/>
      <c r="M292" s="146"/>
    </row>
    <row r="293" spans="1:13" ht="56.25">
      <c r="A293" s="192"/>
      <c r="B293" s="193"/>
      <c r="C293" s="192" t="s">
        <v>1969</v>
      </c>
      <c r="D293" s="194" t="s">
        <v>272</v>
      </c>
      <c r="E293" s="195" t="s">
        <v>1970</v>
      </c>
      <c r="F293" s="196" t="s">
        <v>11</v>
      </c>
      <c r="G293" s="219">
        <v>3</v>
      </c>
      <c r="H293" s="198">
        <v>0</v>
      </c>
      <c r="I293" s="375">
        <f t="shared" si="8"/>
        <v>0</v>
      </c>
      <c r="J293" s="144"/>
      <c r="K293" s="355"/>
      <c r="L293" s="145"/>
      <c r="M293" s="146"/>
    </row>
    <row r="294" spans="1:13">
      <c r="A294" s="199"/>
      <c r="B294" s="200"/>
      <c r="C294" s="199"/>
      <c r="D294" s="201"/>
      <c r="E294" s="202" t="s">
        <v>1971</v>
      </c>
      <c r="F294" s="203"/>
      <c r="G294" s="220"/>
      <c r="H294" s="376"/>
      <c r="I294" s="376"/>
      <c r="J294" s="144"/>
      <c r="K294" s="355"/>
      <c r="L294" s="145"/>
      <c r="M294" s="146"/>
    </row>
    <row r="295" spans="1:13">
      <c r="A295" s="199"/>
      <c r="B295" s="200"/>
      <c r="C295" s="199"/>
      <c r="D295" s="201"/>
      <c r="E295" s="202" t="s">
        <v>1972</v>
      </c>
      <c r="F295" s="203"/>
      <c r="G295" s="220"/>
      <c r="H295" s="376"/>
      <c r="I295" s="376"/>
      <c r="J295" s="144"/>
      <c r="K295" s="355"/>
      <c r="L295" s="145"/>
      <c r="M295" s="146"/>
    </row>
    <row r="296" spans="1:13">
      <c r="A296" s="199"/>
      <c r="B296" s="200"/>
      <c r="C296" s="199"/>
      <c r="D296" s="201"/>
      <c r="E296" s="202" t="s">
        <v>1973</v>
      </c>
      <c r="F296" s="203"/>
      <c r="G296" s="220"/>
      <c r="H296" s="376"/>
      <c r="I296" s="376"/>
      <c r="J296" s="144"/>
      <c r="K296" s="355"/>
      <c r="L296" s="145"/>
      <c r="M296" s="146"/>
    </row>
    <row r="297" spans="1:13">
      <c r="A297" s="199"/>
      <c r="B297" s="200"/>
      <c r="C297" s="199"/>
      <c r="D297" s="201"/>
      <c r="E297" s="202" t="s">
        <v>1974</v>
      </c>
      <c r="F297" s="203"/>
      <c r="G297" s="220"/>
      <c r="H297" s="376"/>
      <c r="I297" s="376"/>
      <c r="J297" s="144"/>
      <c r="K297" s="355"/>
      <c r="L297" s="145"/>
      <c r="M297" s="146"/>
    </row>
    <row r="298" spans="1:13">
      <c r="A298" s="206"/>
      <c r="B298" s="207"/>
      <c r="C298" s="206"/>
      <c r="D298" s="208"/>
      <c r="E298" s="209" t="s">
        <v>1975</v>
      </c>
      <c r="F298" s="210"/>
      <c r="G298" s="221"/>
      <c r="H298" s="377"/>
      <c r="I298" s="377"/>
      <c r="J298" s="144"/>
      <c r="K298" s="355"/>
      <c r="L298" s="145"/>
      <c r="M298" s="146"/>
    </row>
    <row r="299" spans="1:13" ht="22.5">
      <c r="A299" s="185"/>
      <c r="B299" s="186"/>
      <c r="C299" s="185" t="s">
        <v>589</v>
      </c>
      <c r="D299" s="187" t="s">
        <v>274</v>
      </c>
      <c r="E299" s="188" t="s">
        <v>590</v>
      </c>
      <c r="F299" s="189" t="s">
        <v>58</v>
      </c>
      <c r="G299" s="217">
        <v>22.9</v>
      </c>
      <c r="H299" s="191">
        <v>0</v>
      </c>
      <c r="I299" s="374">
        <f t="shared" ref="I299:I308" si="9">IF(ISNUMBER(G299),ROUND(G299*H299,2),"")</f>
        <v>0</v>
      </c>
      <c r="J299" s="144"/>
      <c r="K299" s="355"/>
      <c r="L299" s="145"/>
      <c r="M299" s="146"/>
    </row>
    <row r="300" spans="1:13" ht="56.25">
      <c r="A300" s="185"/>
      <c r="B300" s="186"/>
      <c r="C300" s="185" t="s">
        <v>591</v>
      </c>
      <c r="D300" s="187" t="s">
        <v>276</v>
      </c>
      <c r="E300" s="188" t="s">
        <v>1976</v>
      </c>
      <c r="F300" s="189" t="s">
        <v>58</v>
      </c>
      <c r="G300" s="217">
        <v>50</v>
      </c>
      <c r="H300" s="191">
        <v>0</v>
      </c>
      <c r="I300" s="374">
        <f t="shared" si="9"/>
        <v>0</v>
      </c>
      <c r="J300" s="144"/>
      <c r="K300" s="355"/>
      <c r="L300" s="145"/>
      <c r="M300" s="146"/>
    </row>
    <row r="301" spans="1:13" ht="33.75">
      <c r="A301" s="185"/>
      <c r="B301" s="186"/>
      <c r="C301" s="185" t="s">
        <v>593</v>
      </c>
      <c r="D301" s="187" t="s">
        <v>278</v>
      </c>
      <c r="E301" s="188" t="s">
        <v>594</v>
      </c>
      <c r="F301" s="189" t="s">
        <v>76</v>
      </c>
      <c r="G301" s="217">
        <v>7</v>
      </c>
      <c r="H301" s="191">
        <v>0</v>
      </c>
      <c r="I301" s="374">
        <f t="shared" si="9"/>
        <v>0</v>
      </c>
      <c r="J301" s="144"/>
      <c r="K301" s="355"/>
      <c r="L301" s="145"/>
      <c r="M301" s="146"/>
    </row>
    <row r="302" spans="1:13">
      <c r="A302" s="185"/>
      <c r="B302" s="186"/>
      <c r="C302" s="185" t="s">
        <v>595</v>
      </c>
      <c r="D302" s="187" t="s">
        <v>281</v>
      </c>
      <c r="E302" s="188" t="s">
        <v>739</v>
      </c>
      <c r="F302" s="189" t="s">
        <v>56</v>
      </c>
      <c r="G302" s="217">
        <v>15</v>
      </c>
      <c r="H302" s="191">
        <v>0</v>
      </c>
      <c r="I302" s="374">
        <f t="shared" si="9"/>
        <v>0</v>
      </c>
      <c r="J302" s="144"/>
      <c r="K302" s="355"/>
      <c r="L302" s="145"/>
      <c r="M302" s="146"/>
    </row>
    <row r="303" spans="1:13" ht="67.5">
      <c r="A303" s="185"/>
      <c r="B303" s="186"/>
      <c r="C303" s="185" t="s">
        <v>597</v>
      </c>
      <c r="D303" s="187" t="s">
        <v>283</v>
      </c>
      <c r="E303" s="188" t="s">
        <v>598</v>
      </c>
      <c r="F303" s="189" t="s">
        <v>58</v>
      </c>
      <c r="G303" s="217">
        <v>300</v>
      </c>
      <c r="H303" s="191">
        <v>0</v>
      </c>
      <c r="I303" s="374">
        <f t="shared" si="9"/>
        <v>0</v>
      </c>
      <c r="J303" s="144"/>
      <c r="K303" s="355"/>
      <c r="L303" s="145"/>
      <c r="M303" s="146"/>
    </row>
    <row r="304" spans="1:13" ht="33.75">
      <c r="A304" s="185"/>
      <c r="B304" s="186"/>
      <c r="C304" s="185" t="s">
        <v>690</v>
      </c>
      <c r="D304" s="187" t="s">
        <v>285</v>
      </c>
      <c r="E304" s="188" t="s">
        <v>723</v>
      </c>
      <c r="F304" s="189" t="s">
        <v>7</v>
      </c>
      <c r="G304" s="217">
        <v>144</v>
      </c>
      <c r="H304" s="191">
        <v>0</v>
      </c>
      <c r="I304" s="374">
        <f t="shared" si="9"/>
        <v>0</v>
      </c>
      <c r="J304" s="144"/>
      <c r="K304" s="355"/>
      <c r="L304" s="145"/>
      <c r="M304" s="146"/>
    </row>
    <row r="305" spans="1:13" ht="22.5">
      <c r="A305" s="185"/>
      <c r="B305" s="186"/>
      <c r="C305" s="185" t="s">
        <v>691</v>
      </c>
      <c r="D305" s="187" t="s">
        <v>287</v>
      </c>
      <c r="E305" s="188" t="s">
        <v>1977</v>
      </c>
      <c r="F305" s="189" t="s">
        <v>7</v>
      </c>
      <c r="G305" s="217">
        <v>144</v>
      </c>
      <c r="H305" s="191">
        <v>0</v>
      </c>
      <c r="I305" s="374">
        <f t="shared" si="9"/>
        <v>0</v>
      </c>
      <c r="J305" s="144"/>
      <c r="K305" s="355"/>
      <c r="L305" s="145"/>
      <c r="M305" s="146"/>
    </row>
    <row r="306" spans="1:13" ht="22.5">
      <c r="A306" s="185"/>
      <c r="B306" s="186"/>
      <c r="C306" s="185" t="s">
        <v>599</v>
      </c>
      <c r="D306" s="187" t="s">
        <v>289</v>
      </c>
      <c r="E306" s="188" t="s">
        <v>600</v>
      </c>
      <c r="F306" s="189" t="s">
        <v>58</v>
      </c>
      <c r="G306" s="217">
        <v>22.56</v>
      </c>
      <c r="H306" s="191">
        <v>0</v>
      </c>
      <c r="I306" s="374">
        <f t="shared" si="9"/>
        <v>0</v>
      </c>
      <c r="J306" s="144"/>
      <c r="K306" s="355"/>
      <c r="L306" s="145"/>
      <c r="M306" s="146"/>
    </row>
    <row r="307" spans="1:13" ht="22.5">
      <c r="A307" s="185"/>
      <c r="B307" s="186"/>
      <c r="C307" s="185" t="s">
        <v>601</v>
      </c>
      <c r="D307" s="187" t="s">
        <v>290</v>
      </c>
      <c r="E307" s="188" t="s">
        <v>477</v>
      </c>
      <c r="F307" s="189" t="s">
        <v>7</v>
      </c>
      <c r="G307" s="217">
        <v>8</v>
      </c>
      <c r="H307" s="191">
        <v>0</v>
      </c>
      <c r="I307" s="374">
        <f t="shared" si="9"/>
        <v>0</v>
      </c>
      <c r="J307" s="144"/>
      <c r="K307" s="355"/>
      <c r="L307" s="145"/>
      <c r="M307" s="146"/>
    </row>
    <row r="308" spans="1:13" ht="22.5">
      <c r="A308" s="185"/>
      <c r="B308" s="186"/>
      <c r="C308" s="185" t="s">
        <v>602</v>
      </c>
      <c r="D308" s="187" t="s">
        <v>292</v>
      </c>
      <c r="E308" s="188" t="s">
        <v>603</v>
      </c>
      <c r="F308" s="189" t="s">
        <v>56</v>
      </c>
      <c r="G308" s="217">
        <v>26</v>
      </c>
      <c r="H308" s="191">
        <v>0</v>
      </c>
      <c r="I308" s="374">
        <f t="shared" si="9"/>
        <v>0</v>
      </c>
      <c r="J308" s="144"/>
      <c r="K308" s="355"/>
      <c r="L308" s="145"/>
      <c r="M308" s="146"/>
    </row>
    <row r="309" spans="1:13">
      <c r="A309" s="170">
        <v>2</v>
      </c>
      <c r="B309" s="171" t="str">
        <f>IF(TRIM(H309)&lt;&gt;"",COUNTA($H$8:H309),"")</f>
        <v/>
      </c>
      <c r="C309" s="170"/>
      <c r="D309" s="172"/>
      <c r="E309" s="24" t="s">
        <v>1978</v>
      </c>
      <c r="F309" s="173"/>
      <c r="G309" s="215"/>
      <c r="H309" s="373"/>
      <c r="I309" s="175">
        <f>I310+I321+I330+I334</f>
        <v>0</v>
      </c>
      <c r="J309" s="144"/>
      <c r="K309" s="355"/>
      <c r="L309" s="145"/>
      <c r="M309" s="146"/>
    </row>
    <row r="310" spans="1:13">
      <c r="A310" s="178">
        <v>4</v>
      </c>
      <c r="B310" s="179"/>
      <c r="C310" s="178"/>
      <c r="D310" s="180"/>
      <c r="E310" s="181" t="s">
        <v>501</v>
      </c>
      <c r="F310" s="182"/>
      <c r="G310" s="216"/>
      <c r="H310" s="184"/>
      <c r="I310" s="184">
        <f>SUM(I311:I320)</f>
        <v>0</v>
      </c>
      <c r="J310" s="144"/>
      <c r="K310" s="355"/>
      <c r="L310" s="145"/>
      <c r="M310" s="146"/>
    </row>
    <row r="311" spans="1:13" ht="22.5">
      <c r="A311" s="185"/>
      <c r="B311" s="186"/>
      <c r="C311" s="185" t="s">
        <v>520</v>
      </c>
      <c r="D311" s="187" t="s">
        <v>14</v>
      </c>
      <c r="E311" s="188" t="s">
        <v>1957</v>
      </c>
      <c r="F311" s="189" t="s">
        <v>7</v>
      </c>
      <c r="G311" s="217">
        <v>1</v>
      </c>
      <c r="H311" s="191">
        <v>0</v>
      </c>
      <c r="I311" s="374">
        <f t="shared" ref="I311:I352" si="10">IF(ISNUMBER(G311),ROUND(G311*H311,2),"")</f>
        <v>0</v>
      </c>
      <c r="J311" s="144"/>
      <c r="K311" s="355"/>
      <c r="L311" s="145"/>
      <c r="M311" s="146"/>
    </row>
    <row r="312" spans="1:13" ht="22.5">
      <c r="A312" s="185"/>
      <c r="B312" s="186"/>
      <c r="C312" s="185" t="s">
        <v>522</v>
      </c>
      <c r="D312" s="187" t="s">
        <v>15</v>
      </c>
      <c r="E312" s="188" t="s">
        <v>4528</v>
      </c>
      <c r="F312" s="189" t="s">
        <v>7</v>
      </c>
      <c r="G312" s="217">
        <v>1</v>
      </c>
      <c r="H312" s="191">
        <v>0</v>
      </c>
      <c r="I312" s="374">
        <f t="shared" si="10"/>
        <v>0</v>
      </c>
      <c r="J312" s="144"/>
      <c r="K312" s="355"/>
      <c r="L312" s="145"/>
      <c r="M312" s="146"/>
    </row>
    <row r="313" spans="1:13" ht="22.5">
      <c r="A313" s="185"/>
      <c r="B313" s="186"/>
      <c r="C313" s="185" t="s">
        <v>524</v>
      </c>
      <c r="D313" s="187" t="s">
        <v>16</v>
      </c>
      <c r="E313" s="188" t="s">
        <v>787</v>
      </c>
      <c r="F313" s="189" t="s">
        <v>56</v>
      </c>
      <c r="G313" s="217">
        <v>30</v>
      </c>
      <c r="H313" s="191">
        <v>0</v>
      </c>
      <c r="I313" s="374">
        <f t="shared" si="10"/>
        <v>0</v>
      </c>
      <c r="J313" s="144"/>
      <c r="K313" s="355"/>
      <c r="L313" s="145"/>
      <c r="M313" s="146"/>
    </row>
    <row r="314" spans="1:13">
      <c r="A314" s="185"/>
      <c r="B314" s="186"/>
      <c r="C314" s="185" t="s">
        <v>526</v>
      </c>
      <c r="D314" s="187" t="s">
        <v>17</v>
      </c>
      <c r="E314" s="188" t="s">
        <v>1958</v>
      </c>
      <c r="F314" s="189" t="s">
        <v>605</v>
      </c>
      <c r="G314" s="217">
        <v>2</v>
      </c>
      <c r="H314" s="191">
        <v>0</v>
      </c>
      <c r="I314" s="374">
        <f t="shared" si="10"/>
        <v>0</v>
      </c>
      <c r="J314" s="144"/>
      <c r="K314" s="355"/>
      <c r="L314" s="145"/>
      <c r="M314" s="146"/>
    </row>
    <row r="315" spans="1:13" ht="22.5">
      <c r="A315" s="185"/>
      <c r="B315" s="186"/>
      <c r="C315" s="185" t="s">
        <v>530</v>
      </c>
      <c r="D315" s="187" t="s">
        <v>179</v>
      </c>
      <c r="E315" s="188" t="s">
        <v>1959</v>
      </c>
      <c r="F315" s="189" t="s">
        <v>56</v>
      </c>
      <c r="G315" s="217">
        <v>60</v>
      </c>
      <c r="H315" s="191">
        <v>0</v>
      </c>
      <c r="I315" s="374">
        <f t="shared" si="10"/>
        <v>0</v>
      </c>
      <c r="J315" s="144"/>
      <c r="K315" s="355"/>
      <c r="L315" s="145"/>
      <c r="M315" s="146"/>
    </row>
    <row r="316" spans="1:13">
      <c r="A316" s="185"/>
      <c r="B316" s="186"/>
      <c r="C316" s="185" t="s">
        <v>1960</v>
      </c>
      <c r="D316" s="187" t="s">
        <v>198</v>
      </c>
      <c r="E316" s="188" t="s">
        <v>533</v>
      </c>
      <c r="F316" s="189" t="s">
        <v>76</v>
      </c>
      <c r="G316" s="217">
        <v>25</v>
      </c>
      <c r="H316" s="191">
        <v>0</v>
      </c>
      <c r="I316" s="374">
        <f t="shared" si="10"/>
        <v>0</v>
      </c>
      <c r="J316" s="144"/>
      <c r="K316" s="355"/>
      <c r="L316" s="145"/>
      <c r="M316" s="146"/>
    </row>
    <row r="317" spans="1:13" ht="33.75">
      <c r="A317" s="185"/>
      <c r="B317" s="186"/>
      <c r="C317" s="185" t="s">
        <v>534</v>
      </c>
      <c r="D317" s="187" t="s">
        <v>214</v>
      </c>
      <c r="E317" s="188" t="s">
        <v>535</v>
      </c>
      <c r="F317" s="189" t="s">
        <v>58</v>
      </c>
      <c r="G317" s="217">
        <v>30</v>
      </c>
      <c r="H317" s="191">
        <v>0</v>
      </c>
      <c r="I317" s="374">
        <f t="shared" si="10"/>
        <v>0</v>
      </c>
      <c r="J317" s="144"/>
      <c r="K317" s="355"/>
      <c r="L317" s="145"/>
      <c r="M317" s="146"/>
    </row>
    <row r="318" spans="1:13" ht="22.5">
      <c r="A318" s="185"/>
      <c r="B318" s="186"/>
      <c r="C318" s="185" t="s">
        <v>536</v>
      </c>
      <c r="D318" s="187" t="s">
        <v>216</v>
      </c>
      <c r="E318" s="188" t="s">
        <v>537</v>
      </c>
      <c r="F318" s="189" t="s">
        <v>58</v>
      </c>
      <c r="G318" s="217">
        <v>30</v>
      </c>
      <c r="H318" s="191">
        <v>0</v>
      </c>
      <c r="I318" s="374">
        <f t="shared" si="10"/>
        <v>0</v>
      </c>
      <c r="J318" s="144"/>
      <c r="K318" s="355"/>
      <c r="L318" s="145"/>
      <c r="M318" s="146"/>
    </row>
    <row r="319" spans="1:13" ht="56.25">
      <c r="A319" s="185"/>
      <c r="B319" s="186"/>
      <c r="C319" s="185" t="s">
        <v>540</v>
      </c>
      <c r="D319" s="187" t="s">
        <v>231</v>
      </c>
      <c r="E319" s="188" t="s">
        <v>541</v>
      </c>
      <c r="F319" s="189" t="s">
        <v>56</v>
      </c>
      <c r="G319" s="217">
        <v>91</v>
      </c>
      <c r="H319" s="191">
        <v>0</v>
      </c>
      <c r="I319" s="374">
        <f t="shared" si="10"/>
        <v>0</v>
      </c>
      <c r="J319" s="144"/>
      <c r="K319" s="355"/>
      <c r="L319" s="145"/>
      <c r="M319" s="146"/>
    </row>
    <row r="320" spans="1:13" ht="56.25">
      <c r="A320" s="185"/>
      <c r="B320" s="186"/>
      <c r="C320" s="185" t="s">
        <v>542</v>
      </c>
      <c r="D320" s="187" t="s">
        <v>260</v>
      </c>
      <c r="E320" s="188" t="s">
        <v>543</v>
      </c>
      <c r="F320" s="189" t="s">
        <v>56</v>
      </c>
      <c r="G320" s="217">
        <v>18</v>
      </c>
      <c r="H320" s="191">
        <v>0</v>
      </c>
      <c r="I320" s="374">
        <f t="shared" si="10"/>
        <v>0</v>
      </c>
      <c r="J320" s="144"/>
      <c r="K320" s="355"/>
      <c r="L320" s="145"/>
      <c r="M320" s="146"/>
    </row>
    <row r="321" spans="1:13">
      <c r="A321" s="378">
        <v>4</v>
      </c>
      <c r="B321" s="378"/>
      <c r="C321" s="378"/>
      <c r="D321" s="379"/>
      <c r="E321" s="380" t="s">
        <v>232</v>
      </c>
      <c r="F321" s="381"/>
      <c r="G321" s="382"/>
      <c r="H321" s="383"/>
      <c r="I321" s="384">
        <f>SUM(I322:I329)</f>
        <v>0</v>
      </c>
      <c r="J321" s="144"/>
      <c r="K321" s="355"/>
      <c r="L321" s="145"/>
      <c r="M321" s="146"/>
    </row>
    <row r="322" spans="1:13" ht="33.75">
      <c r="A322" s="185"/>
      <c r="B322" s="186"/>
      <c r="C322" s="185" t="s">
        <v>544</v>
      </c>
      <c r="D322" s="187" t="s">
        <v>14</v>
      </c>
      <c r="E322" s="188" t="s">
        <v>545</v>
      </c>
      <c r="F322" s="189" t="s">
        <v>76</v>
      </c>
      <c r="G322" s="217">
        <v>15</v>
      </c>
      <c r="H322" s="191">
        <v>0</v>
      </c>
      <c r="I322" s="374">
        <f t="shared" si="10"/>
        <v>0</v>
      </c>
      <c r="J322" s="144"/>
      <c r="K322" s="355"/>
      <c r="L322" s="145"/>
      <c r="M322" s="146"/>
    </row>
    <row r="323" spans="1:13" ht="56.25">
      <c r="A323" s="185"/>
      <c r="B323" s="186"/>
      <c r="C323" s="185" t="s">
        <v>546</v>
      </c>
      <c r="D323" s="187" t="s">
        <v>15</v>
      </c>
      <c r="E323" s="188" t="s">
        <v>547</v>
      </c>
      <c r="F323" s="189" t="s">
        <v>76</v>
      </c>
      <c r="G323" s="217">
        <v>140</v>
      </c>
      <c r="H323" s="191">
        <v>0</v>
      </c>
      <c r="I323" s="374">
        <f t="shared" si="10"/>
        <v>0</v>
      </c>
      <c r="J323" s="144"/>
      <c r="K323" s="355"/>
      <c r="L323" s="145"/>
      <c r="M323" s="146"/>
    </row>
    <row r="324" spans="1:13" ht="22.5">
      <c r="A324" s="185"/>
      <c r="B324" s="186"/>
      <c r="C324" s="185" t="s">
        <v>548</v>
      </c>
      <c r="D324" s="187" t="s">
        <v>16</v>
      </c>
      <c r="E324" s="188" t="s">
        <v>549</v>
      </c>
      <c r="F324" s="189" t="s">
        <v>8</v>
      </c>
      <c r="G324" s="217">
        <v>1</v>
      </c>
      <c r="H324" s="191">
        <v>0</v>
      </c>
      <c r="I324" s="374">
        <f t="shared" si="10"/>
        <v>0</v>
      </c>
      <c r="J324" s="144"/>
      <c r="K324" s="355"/>
      <c r="L324" s="145"/>
      <c r="M324" s="146"/>
    </row>
    <row r="325" spans="1:13" ht="33.75">
      <c r="A325" s="185"/>
      <c r="B325" s="186"/>
      <c r="C325" s="185" t="s">
        <v>550</v>
      </c>
      <c r="D325" s="187" t="s">
        <v>17</v>
      </c>
      <c r="E325" s="188" t="s">
        <v>1961</v>
      </c>
      <c r="F325" s="189" t="s">
        <v>56</v>
      </c>
      <c r="G325" s="217">
        <v>70</v>
      </c>
      <c r="H325" s="191">
        <v>0</v>
      </c>
      <c r="I325" s="374">
        <f t="shared" si="10"/>
        <v>0</v>
      </c>
      <c r="J325" s="144"/>
      <c r="K325" s="355"/>
      <c r="L325" s="145"/>
      <c r="M325" s="146"/>
    </row>
    <row r="326" spans="1:13">
      <c r="A326" s="185"/>
      <c r="B326" s="186"/>
      <c r="C326" s="185" t="s">
        <v>552</v>
      </c>
      <c r="D326" s="187" t="s">
        <v>179</v>
      </c>
      <c r="E326" s="188" t="s">
        <v>553</v>
      </c>
      <c r="F326" s="189" t="s">
        <v>56</v>
      </c>
      <c r="G326" s="217">
        <v>76</v>
      </c>
      <c r="H326" s="191">
        <v>0</v>
      </c>
      <c r="I326" s="374">
        <f t="shared" si="10"/>
        <v>0</v>
      </c>
      <c r="J326" s="144"/>
      <c r="K326" s="355"/>
      <c r="L326" s="145"/>
      <c r="M326" s="146"/>
    </row>
    <row r="327" spans="1:13" ht="33.75">
      <c r="A327" s="185"/>
      <c r="B327" s="186"/>
      <c r="C327" s="185" t="s">
        <v>554</v>
      </c>
      <c r="D327" s="187" t="s">
        <v>198</v>
      </c>
      <c r="E327" s="188" t="s">
        <v>555</v>
      </c>
      <c r="F327" s="189" t="s">
        <v>76</v>
      </c>
      <c r="G327" s="217">
        <v>90</v>
      </c>
      <c r="H327" s="191">
        <v>0</v>
      </c>
      <c r="I327" s="374">
        <f t="shared" si="10"/>
        <v>0</v>
      </c>
      <c r="J327" s="144"/>
      <c r="K327" s="355"/>
      <c r="L327" s="145"/>
      <c r="M327" s="146"/>
    </row>
    <row r="328" spans="1:13">
      <c r="A328" s="185"/>
      <c r="B328" s="186"/>
      <c r="C328" s="185" t="s">
        <v>556</v>
      </c>
      <c r="D328" s="187" t="s">
        <v>214</v>
      </c>
      <c r="E328" s="188" t="s">
        <v>557</v>
      </c>
      <c r="F328" s="189" t="s">
        <v>56</v>
      </c>
      <c r="G328" s="217">
        <v>30</v>
      </c>
      <c r="H328" s="191">
        <v>0</v>
      </c>
      <c r="I328" s="374">
        <f t="shared" si="10"/>
        <v>0</v>
      </c>
      <c r="J328" s="144"/>
      <c r="K328" s="355"/>
      <c r="L328" s="145"/>
      <c r="M328" s="146"/>
    </row>
    <row r="329" spans="1:13">
      <c r="A329" s="185"/>
      <c r="B329" s="186"/>
      <c r="C329" s="185" t="s">
        <v>558</v>
      </c>
      <c r="D329" s="187" t="s">
        <v>216</v>
      </c>
      <c r="E329" s="188" t="s">
        <v>559</v>
      </c>
      <c r="F329" s="189" t="s">
        <v>56</v>
      </c>
      <c r="G329" s="217">
        <v>30</v>
      </c>
      <c r="H329" s="191">
        <v>0</v>
      </c>
      <c r="I329" s="374">
        <f t="shared" si="10"/>
        <v>0</v>
      </c>
      <c r="J329" s="144"/>
      <c r="K329" s="355"/>
      <c r="L329" s="145"/>
      <c r="M329" s="146"/>
    </row>
    <row r="330" spans="1:13">
      <c r="A330" s="378">
        <v>4</v>
      </c>
      <c r="B330" s="378"/>
      <c r="C330" s="378"/>
      <c r="D330" s="379"/>
      <c r="E330" s="380" t="s">
        <v>234</v>
      </c>
      <c r="F330" s="381"/>
      <c r="G330" s="382"/>
      <c r="H330" s="383"/>
      <c r="I330" s="384">
        <f>SUM(I331:I333)</f>
        <v>0</v>
      </c>
      <c r="J330" s="144"/>
      <c r="K330" s="355"/>
      <c r="L330" s="145"/>
      <c r="M330" s="146"/>
    </row>
    <row r="331" spans="1:13" ht="33.75">
      <c r="A331" s="185"/>
      <c r="B331" s="186"/>
      <c r="C331" s="185" t="s">
        <v>1979</v>
      </c>
      <c r="D331" s="187" t="s">
        <v>14</v>
      </c>
      <c r="E331" s="188" t="s">
        <v>1980</v>
      </c>
      <c r="F331" s="189" t="s">
        <v>76</v>
      </c>
      <c r="G331" s="217">
        <v>40</v>
      </c>
      <c r="H331" s="191">
        <v>0</v>
      </c>
      <c r="I331" s="374">
        <f t="shared" si="10"/>
        <v>0</v>
      </c>
      <c r="J331" s="144"/>
      <c r="K331" s="355"/>
      <c r="L331" s="145"/>
      <c r="M331" s="146"/>
    </row>
    <row r="332" spans="1:13" ht="33.75">
      <c r="A332" s="185"/>
      <c r="B332" s="186"/>
      <c r="C332" s="185" t="s">
        <v>564</v>
      </c>
      <c r="D332" s="187" t="s">
        <v>15</v>
      </c>
      <c r="E332" s="188" t="s">
        <v>628</v>
      </c>
      <c r="F332" s="189" t="s">
        <v>58</v>
      </c>
      <c r="G332" s="217">
        <v>22</v>
      </c>
      <c r="H332" s="191">
        <v>0</v>
      </c>
      <c r="I332" s="374">
        <f t="shared" si="10"/>
        <v>0</v>
      </c>
      <c r="J332" s="144"/>
      <c r="K332" s="355"/>
      <c r="L332" s="145"/>
      <c r="M332" s="146"/>
    </row>
    <row r="333" spans="1:13" ht="22.5">
      <c r="A333" s="185"/>
      <c r="B333" s="186"/>
      <c r="C333" s="185" t="s">
        <v>566</v>
      </c>
      <c r="D333" s="187" t="s">
        <v>16</v>
      </c>
      <c r="E333" s="188" t="s">
        <v>1962</v>
      </c>
      <c r="F333" s="189" t="s">
        <v>7</v>
      </c>
      <c r="G333" s="217">
        <v>4</v>
      </c>
      <c r="H333" s="191">
        <v>0</v>
      </c>
      <c r="I333" s="374">
        <f t="shared" si="10"/>
        <v>0</v>
      </c>
      <c r="J333" s="144"/>
      <c r="K333" s="355"/>
      <c r="L333" s="145"/>
      <c r="M333" s="146"/>
    </row>
    <row r="334" spans="1:13">
      <c r="A334" s="378">
        <v>4</v>
      </c>
      <c r="B334" s="378"/>
      <c r="C334" s="378"/>
      <c r="D334" s="379"/>
      <c r="E334" s="380" t="s">
        <v>236</v>
      </c>
      <c r="F334" s="381"/>
      <c r="G334" s="382"/>
      <c r="H334" s="383"/>
      <c r="I334" s="384">
        <f>SUM(I335:I352)</f>
        <v>0</v>
      </c>
      <c r="J334" s="144"/>
      <c r="K334" s="355"/>
      <c r="L334" s="145"/>
      <c r="M334" s="146"/>
    </row>
    <row r="335" spans="1:13" ht="33.75">
      <c r="A335" s="185"/>
      <c r="B335" s="186"/>
      <c r="C335" s="185" t="s">
        <v>570</v>
      </c>
      <c r="D335" s="187" t="s">
        <v>14</v>
      </c>
      <c r="E335" s="188" t="s">
        <v>571</v>
      </c>
      <c r="F335" s="189" t="s">
        <v>7</v>
      </c>
      <c r="G335" s="217">
        <v>1</v>
      </c>
      <c r="H335" s="191">
        <v>0</v>
      </c>
      <c r="I335" s="374">
        <f t="shared" si="10"/>
        <v>0</v>
      </c>
      <c r="J335" s="144"/>
      <c r="K335" s="355"/>
      <c r="L335" s="145"/>
      <c r="M335" s="146"/>
    </row>
    <row r="336" spans="1:13" ht="22.5">
      <c r="A336" s="185"/>
      <c r="B336" s="186"/>
      <c r="C336" s="185" t="s">
        <v>572</v>
      </c>
      <c r="D336" s="187" t="s">
        <v>15</v>
      </c>
      <c r="E336" s="188" t="s">
        <v>1981</v>
      </c>
      <c r="F336" s="189" t="s">
        <v>56</v>
      </c>
      <c r="G336" s="217">
        <v>71</v>
      </c>
      <c r="H336" s="191">
        <v>0</v>
      </c>
      <c r="I336" s="374">
        <f t="shared" si="10"/>
        <v>0</v>
      </c>
      <c r="J336" s="144"/>
      <c r="K336" s="355"/>
      <c r="L336" s="145"/>
      <c r="M336" s="146"/>
    </row>
    <row r="337" spans="1:13" ht="22.5">
      <c r="A337" s="185"/>
      <c r="B337" s="186"/>
      <c r="C337" s="185" t="s">
        <v>577</v>
      </c>
      <c r="D337" s="187" t="s">
        <v>16</v>
      </c>
      <c r="E337" s="188" t="s">
        <v>578</v>
      </c>
      <c r="F337" s="189" t="s">
        <v>78</v>
      </c>
      <c r="G337" s="217">
        <v>2138</v>
      </c>
      <c r="H337" s="191">
        <v>0</v>
      </c>
      <c r="I337" s="374">
        <f t="shared" si="10"/>
        <v>0</v>
      </c>
      <c r="J337" s="144"/>
      <c r="K337" s="355"/>
      <c r="L337" s="145"/>
      <c r="M337" s="146"/>
    </row>
    <row r="338" spans="1:13" ht="22.5">
      <c r="A338" s="185"/>
      <c r="B338" s="186"/>
      <c r="C338" s="185" t="s">
        <v>579</v>
      </c>
      <c r="D338" s="187" t="s">
        <v>17</v>
      </c>
      <c r="E338" s="188" t="s">
        <v>580</v>
      </c>
      <c r="F338" s="189" t="s">
        <v>7</v>
      </c>
      <c r="G338" s="217">
        <v>1</v>
      </c>
      <c r="H338" s="191">
        <v>0</v>
      </c>
      <c r="I338" s="374">
        <f t="shared" si="10"/>
        <v>0</v>
      </c>
      <c r="J338" s="144"/>
      <c r="K338" s="355"/>
      <c r="L338" s="145"/>
      <c r="M338" s="146"/>
    </row>
    <row r="339" spans="1:13">
      <c r="A339" s="185"/>
      <c r="B339" s="186"/>
      <c r="C339" s="185" t="s">
        <v>581</v>
      </c>
      <c r="D339" s="187" t="s">
        <v>179</v>
      </c>
      <c r="E339" s="188" t="s">
        <v>582</v>
      </c>
      <c r="F339" s="189" t="s">
        <v>76</v>
      </c>
      <c r="G339" s="217">
        <v>1.5</v>
      </c>
      <c r="H339" s="191">
        <v>0</v>
      </c>
      <c r="I339" s="374">
        <f t="shared" si="10"/>
        <v>0</v>
      </c>
      <c r="J339" s="144"/>
      <c r="K339" s="355"/>
      <c r="L339" s="145"/>
      <c r="M339" s="146"/>
    </row>
    <row r="340" spans="1:13" ht="33.75">
      <c r="A340" s="185"/>
      <c r="B340" s="186"/>
      <c r="C340" s="185" t="s">
        <v>687</v>
      </c>
      <c r="D340" s="187" t="s">
        <v>198</v>
      </c>
      <c r="E340" s="188" t="s">
        <v>1982</v>
      </c>
      <c r="F340" s="189" t="s">
        <v>76</v>
      </c>
      <c r="G340" s="217">
        <v>16</v>
      </c>
      <c r="H340" s="191">
        <v>0</v>
      </c>
      <c r="I340" s="374">
        <f t="shared" si="10"/>
        <v>0</v>
      </c>
      <c r="J340" s="144"/>
      <c r="K340" s="355"/>
      <c r="L340" s="145"/>
      <c r="M340" s="146"/>
    </row>
    <row r="341" spans="1:13" ht="22.5">
      <c r="A341" s="185"/>
      <c r="B341" s="186"/>
      <c r="C341" s="185" t="s">
        <v>688</v>
      </c>
      <c r="D341" s="187" t="s">
        <v>214</v>
      </c>
      <c r="E341" s="188" t="s">
        <v>1983</v>
      </c>
      <c r="F341" s="189" t="s">
        <v>76</v>
      </c>
      <c r="G341" s="217">
        <v>16</v>
      </c>
      <c r="H341" s="191">
        <v>0</v>
      </c>
      <c r="I341" s="374">
        <f t="shared" si="10"/>
        <v>0</v>
      </c>
      <c r="J341" s="144"/>
      <c r="K341" s="355"/>
      <c r="L341" s="145"/>
      <c r="M341" s="146"/>
    </row>
    <row r="342" spans="1:13" ht="22.5">
      <c r="A342" s="185"/>
      <c r="B342" s="186"/>
      <c r="C342" s="185" t="s">
        <v>689</v>
      </c>
      <c r="D342" s="187" t="s">
        <v>216</v>
      </c>
      <c r="E342" s="188" t="s">
        <v>1984</v>
      </c>
      <c r="F342" s="189" t="s">
        <v>76</v>
      </c>
      <c r="G342" s="217">
        <v>16</v>
      </c>
      <c r="H342" s="191">
        <v>0</v>
      </c>
      <c r="I342" s="374">
        <f t="shared" si="10"/>
        <v>0</v>
      </c>
      <c r="J342" s="144"/>
      <c r="K342" s="355"/>
      <c r="L342" s="145"/>
      <c r="M342" s="146"/>
    </row>
    <row r="343" spans="1:13" ht="22.5">
      <c r="A343" s="185"/>
      <c r="B343" s="186"/>
      <c r="C343" s="185" t="s">
        <v>589</v>
      </c>
      <c r="D343" s="187" t="s">
        <v>231</v>
      </c>
      <c r="E343" s="188" t="s">
        <v>590</v>
      </c>
      <c r="F343" s="189" t="s">
        <v>58</v>
      </c>
      <c r="G343" s="217">
        <v>12.2</v>
      </c>
      <c r="H343" s="191">
        <v>0</v>
      </c>
      <c r="I343" s="374">
        <f t="shared" si="10"/>
        <v>0</v>
      </c>
      <c r="J343" s="144"/>
      <c r="K343" s="355"/>
      <c r="L343" s="145"/>
      <c r="M343" s="146"/>
    </row>
    <row r="344" spans="1:13" ht="56.25">
      <c r="A344" s="185"/>
      <c r="B344" s="186"/>
      <c r="C344" s="185" t="s">
        <v>591</v>
      </c>
      <c r="D344" s="187" t="s">
        <v>260</v>
      </c>
      <c r="E344" s="188" t="s">
        <v>1985</v>
      </c>
      <c r="F344" s="189" t="s">
        <v>58</v>
      </c>
      <c r="G344" s="217">
        <v>70</v>
      </c>
      <c r="H344" s="191">
        <v>0</v>
      </c>
      <c r="I344" s="374">
        <f t="shared" si="10"/>
        <v>0</v>
      </c>
      <c r="J344" s="144"/>
      <c r="K344" s="355"/>
      <c r="L344" s="145"/>
      <c r="M344" s="146"/>
    </row>
    <row r="345" spans="1:13" ht="33.75">
      <c r="A345" s="185"/>
      <c r="B345" s="186"/>
      <c r="C345" s="185" t="s">
        <v>593</v>
      </c>
      <c r="D345" s="187" t="s">
        <v>261</v>
      </c>
      <c r="E345" s="188" t="s">
        <v>594</v>
      </c>
      <c r="F345" s="189" t="s">
        <v>76</v>
      </c>
      <c r="G345" s="217">
        <v>3.5</v>
      </c>
      <c r="H345" s="191">
        <v>0</v>
      </c>
      <c r="I345" s="374">
        <f t="shared" si="10"/>
        <v>0</v>
      </c>
      <c r="J345" s="144"/>
      <c r="K345" s="355"/>
      <c r="L345" s="145"/>
      <c r="M345" s="146"/>
    </row>
    <row r="346" spans="1:13">
      <c r="A346" s="185"/>
      <c r="B346" s="186"/>
      <c r="C346" s="185" t="s">
        <v>595</v>
      </c>
      <c r="D346" s="187" t="s">
        <v>272</v>
      </c>
      <c r="E346" s="188" t="s">
        <v>739</v>
      </c>
      <c r="F346" s="189" t="s">
        <v>56</v>
      </c>
      <c r="G346" s="217">
        <v>3</v>
      </c>
      <c r="H346" s="191">
        <v>0</v>
      </c>
      <c r="I346" s="374">
        <f t="shared" si="10"/>
        <v>0</v>
      </c>
      <c r="J346" s="144"/>
      <c r="K346" s="355"/>
      <c r="L346" s="145"/>
      <c r="M346" s="146"/>
    </row>
    <row r="347" spans="1:13" ht="67.5">
      <c r="A347" s="185"/>
      <c r="B347" s="186"/>
      <c r="C347" s="185" t="s">
        <v>597</v>
      </c>
      <c r="D347" s="187" t="s">
        <v>274</v>
      </c>
      <c r="E347" s="188" t="s">
        <v>598</v>
      </c>
      <c r="F347" s="189" t="s">
        <v>58</v>
      </c>
      <c r="G347" s="217">
        <v>126</v>
      </c>
      <c r="H347" s="191">
        <v>0</v>
      </c>
      <c r="I347" s="374">
        <f t="shared" si="10"/>
        <v>0</v>
      </c>
      <c r="J347" s="144"/>
      <c r="K347" s="355"/>
      <c r="L347" s="145"/>
      <c r="M347" s="146"/>
    </row>
    <row r="348" spans="1:13" ht="33.75">
      <c r="A348" s="185"/>
      <c r="B348" s="186"/>
      <c r="C348" s="185" t="s">
        <v>690</v>
      </c>
      <c r="D348" s="187" t="s">
        <v>276</v>
      </c>
      <c r="E348" s="188" t="s">
        <v>723</v>
      </c>
      <c r="F348" s="189" t="s">
        <v>7</v>
      </c>
      <c r="G348" s="217">
        <v>76</v>
      </c>
      <c r="H348" s="191">
        <v>0</v>
      </c>
      <c r="I348" s="374">
        <f t="shared" si="10"/>
        <v>0</v>
      </c>
      <c r="J348" s="144"/>
      <c r="K348" s="355"/>
      <c r="L348" s="145"/>
      <c r="M348" s="146"/>
    </row>
    <row r="349" spans="1:13" ht="22.5">
      <c r="A349" s="185"/>
      <c r="B349" s="186"/>
      <c r="C349" s="185" t="s">
        <v>691</v>
      </c>
      <c r="D349" s="187" t="s">
        <v>278</v>
      </c>
      <c r="E349" s="188" t="s">
        <v>1977</v>
      </c>
      <c r="F349" s="189" t="s">
        <v>7</v>
      </c>
      <c r="G349" s="217">
        <v>76</v>
      </c>
      <c r="H349" s="191">
        <v>0</v>
      </c>
      <c r="I349" s="374">
        <f t="shared" si="10"/>
        <v>0</v>
      </c>
      <c r="J349" s="144"/>
      <c r="K349" s="355"/>
      <c r="L349" s="145"/>
      <c r="M349" s="146"/>
    </row>
    <row r="350" spans="1:13" ht="22.5">
      <c r="A350" s="185"/>
      <c r="B350" s="186"/>
      <c r="C350" s="185" t="s">
        <v>599</v>
      </c>
      <c r="D350" s="187" t="s">
        <v>281</v>
      </c>
      <c r="E350" s="188" t="s">
        <v>600</v>
      </c>
      <c r="F350" s="189" t="s">
        <v>58</v>
      </c>
      <c r="G350" s="217">
        <v>12.62</v>
      </c>
      <c r="H350" s="191">
        <v>0</v>
      </c>
      <c r="I350" s="374">
        <f t="shared" si="10"/>
        <v>0</v>
      </c>
      <c r="J350" s="144"/>
      <c r="K350" s="355"/>
      <c r="L350" s="145"/>
      <c r="M350" s="146"/>
    </row>
    <row r="351" spans="1:13" ht="22.5">
      <c r="A351" s="185"/>
      <c r="B351" s="186"/>
      <c r="C351" s="185" t="s">
        <v>601</v>
      </c>
      <c r="D351" s="187" t="s">
        <v>283</v>
      </c>
      <c r="E351" s="188" t="s">
        <v>477</v>
      </c>
      <c r="F351" s="189" t="s">
        <v>7</v>
      </c>
      <c r="G351" s="217">
        <v>8</v>
      </c>
      <c r="H351" s="191">
        <v>0</v>
      </c>
      <c r="I351" s="374">
        <f t="shared" si="10"/>
        <v>0</v>
      </c>
      <c r="J351" s="144"/>
      <c r="K351" s="355"/>
      <c r="L351" s="145"/>
      <c r="M351" s="146"/>
    </row>
    <row r="352" spans="1:13" ht="22.5">
      <c r="A352" s="185"/>
      <c r="B352" s="186"/>
      <c r="C352" s="185" t="s">
        <v>602</v>
      </c>
      <c r="D352" s="187" t="s">
        <v>285</v>
      </c>
      <c r="E352" s="188" t="s">
        <v>603</v>
      </c>
      <c r="F352" s="189" t="s">
        <v>56</v>
      </c>
      <c r="G352" s="217">
        <v>26</v>
      </c>
      <c r="H352" s="191">
        <v>0</v>
      </c>
      <c r="I352" s="374">
        <f t="shared" si="10"/>
        <v>0</v>
      </c>
      <c r="J352" s="144"/>
      <c r="K352" s="355"/>
      <c r="L352" s="145"/>
      <c r="M352" s="146"/>
    </row>
    <row r="353" spans="1:13">
      <c r="A353" s="170">
        <v>2</v>
      </c>
      <c r="B353" s="171" t="str">
        <f>IF(TRIM(H353)&lt;&gt;"",COUNTA($H$8:H353),"")</f>
        <v/>
      </c>
      <c r="C353" s="170"/>
      <c r="D353" s="172"/>
      <c r="E353" s="24" t="s">
        <v>1986</v>
      </c>
      <c r="F353" s="173"/>
      <c r="G353" s="215"/>
      <c r="H353" s="373"/>
      <c r="I353" s="175">
        <f>I354+I365+I374+I377</f>
        <v>0</v>
      </c>
      <c r="J353" s="144"/>
      <c r="K353" s="355"/>
      <c r="L353" s="145"/>
      <c r="M353" s="146"/>
    </row>
    <row r="354" spans="1:13">
      <c r="A354" s="178">
        <v>4</v>
      </c>
      <c r="B354" s="179"/>
      <c r="C354" s="178"/>
      <c r="D354" s="180"/>
      <c r="E354" s="181" t="s">
        <v>501</v>
      </c>
      <c r="F354" s="182"/>
      <c r="G354" s="216"/>
      <c r="H354" s="184"/>
      <c r="I354" s="184">
        <f>SUM(I355:I364)</f>
        <v>0</v>
      </c>
      <c r="J354" s="144"/>
      <c r="K354" s="355"/>
      <c r="L354" s="145"/>
      <c r="M354" s="146"/>
    </row>
    <row r="355" spans="1:13" ht="22.5">
      <c r="A355" s="185"/>
      <c r="B355" s="186"/>
      <c r="C355" s="185" t="s">
        <v>520</v>
      </c>
      <c r="D355" s="187" t="s">
        <v>14</v>
      </c>
      <c r="E355" s="188" t="s">
        <v>749</v>
      </c>
      <c r="F355" s="189" t="s">
        <v>7</v>
      </c>
      <c r="G355" s="217">
        <v>1</v>
      </c>
      <c r="H355" s="191">
        <v>0</v>
      </c>
      <c r="I355" s="374">
        <f t="shared" ref="I355:I407" si="11">IF(ISNUMBER(G355),ROUND(G355*H355,2),"")</f>
        <v>0</v>
      </c>
      <c r="J355" s="144"/>
      <c r="K355" s="355"/>
      <c r="L355" s="145"/>
      <c r="M355" s="146"/>
    </row>
    <row r="356" spans="1:13" ht="22.5">
      <c r="A356" s="185"/>
      <c r="B356" s="186"/>
      <c r="C356" s="185" t="s">
        <v>522</v>
      </c>
      <c r="D356" s="187" t="s">
        <v>15</v>
      </c>
      <c r="E356" s="188" t="s">
        <v>4528</v>
      </c>
      <c r="F356" s="189" t="s">
        <v>7</v>
      </c>
      <c r="G356" s="217">
        <v>1</v>
      </c>
      <c r="H356" s="191">
        <v>0</v>
      </c>
      <c r="I356" s="374">
        <f t="shared" si="11"/>
        <v>0</v>
      </c>
      <c r="J356" s="144"/>
      <c r="K356" s="355"/>
      <c r="L356" s="145"/>
      <c r="M356" s="146"/>
    </row>
    <row r="357" spans="1:13" ht="22.5">
      <c r="A357" s="185"/>
      <c r="B357" s="186"/>
      <c r="C357" s="185" t="s">
        <v>524</v>
      </c>
      <c r="D357" s="187" t="s">
        <v>16</v>
      </c>
      <c r="E357" s="188" t="s">
        <v>787</v>
      </c>
      <c r="F357" s="189" t="s">
        <v>56</v>
      </c>
      <c r="G357" s="217">
        <v>60</v>
      </c>
      <c r="H357" s="191">
        <v>0</v>
      </c>
      <c r="I357" s="374">
        <f t="shared" si="11"/>
        <v>0</v>
      </c>
      <c r="J357" s="144"/>
      <c r="K357" s="355"/>
      <c r="L357" s="145"/>
      <c r="M357" s="146"/>
    </row>
    <row r="358" spans="1:13">
      <c r="A358" s="185"/>
      <c r="B358" s="186"/>
      <c r="C358" s="185" t="s">
        <v>526</v>
      </c>
      <c r="D358" s="187" t="s">
        <v>17</v>
      </c>
      <c r="E358" s="188" t="s">
        <v>1958</v>
      </c>
      <c r="F358" s="189" t="s">
        <v>605</v>
      </c>
      <c r="G358" s="217">
        <v>4</v>
      </c>
      <c r="H358" s="191">
        <v>0</v>
      </c>
      <c r="I358" s="374">
        <f t="shared" si="11"/>
        <v>0</v>
      </c>
      <c r="J358" s="144"/>
      <c r="K358" s="355"/>
      <c r="L358" s="145"/>
      <c r="M358" s="146"/>
    </row>
    <row r="359" spans="1:13" ht="22.5">
      <c r="A359" s="185"/>
      <c r="B359" s="186"/>
      <c r="C359" s="185" t="s">
        <v>530</v>
      </c>
      <c r="D359" s="187" t="s">
        <v>179</v>
      </c>
      <c r="E359" s="188" t="s">
        <v>1959</v>
      </c>
      <c r="F359" s="189" t="s">
        <v>56</v>
      </c>
      <c r="G359" s="217">
        <v>56</v>
      </c>
      <c r="H359" s="191">
        <v>0</v>
      </c>
      <c r="I359" s="374">
        <f t="shared" si="11"/>
        <v>0</v>
      </c>
      <c r="J359" s="144"/>
      <c r="K359" s="355"/>
      <c r="L359" s="145"/>
      <c r="M359" s="146"/>
    </row>
    <row r="360" spans="1:13">
      <c r="A360" s="185"/>
      <c r="B360" s="186"/>
      <c r="C360" s="185" t="s">
        <v>1960</v>
      </c>
      <c r="D360" s="187" t="s">
        <v>198</v>
      </c>
      <c r="E360" s="188" t="s">
        <v>533</v>
      </c>
      <c r="F360" s="189" t="s">
        <v>76</v>
      </c>
      <c r="G360" s="217">
        <v>34</v>
      </c>
      <c r="H360" s="191">
        <v>0</v>
      </c>
      <c r="I360" s="374">
        <f t="shared" si="11"/>
        <v>0</v>
      </c>
      <c r="J360" s="144"/>
      <c r="K360" s="355"/>
      <c r="L360" s="145"/>
      <c r="M360" s="146"/>
    </row>
    <row r="361" spans="1:13" s="213" customFormat="1" ht="33.75">
      <c r="A361" s="185"/>
      <c r="B361" s="186"/>
      <c r="C361" s="185" t="s">
        <v>534</v>
      </c>
      <c r="D361" s="187" t="s">
        <v>214</v>
      </c>
      <c r="E361" s="188" t="s">
        <v>535</v>
      </c>
      <c r="F361" s="189" t="s">
        <v>58</v>
      </c>
      <c r="G361" s="217">
        <v>55</v>
      </c>
      <c r="H361" s="191">
        <v>0</v>
      </c>
      <c r="I361" s="374">
        <f t="shared" si="11"/>
        <v>0</v>
      </c>
      <c r="J361" s="144"/>
      <c r="K361" s="355"/>
      <c r="L361" s="145"/>
      <c r="M361" s="146"/>
    </row>
    <row r="362" spans="1:13" s="213" customFormat="1" ht="22.5">
      <c r="A362" s="185"/>
      <c r="B362" s="186"/>
      <c r="C362" s="185" t="s">
        <v>536</v>
      </c>
      <c r="D362" s="187" t="s">
        <v>216</v>
      </c>
      <c r="E362" s="188" t="s">
        <v>537</v>
      </c>
      <c r="F362" s="189" t="s">
        <v>58</v>
      </c>
      <c r="G362" s="217">
        <v>55</v>
      </c>
      <c r="H362" s="191">
        <v>0</v>
      </c>
      <c r="I362" s="374">
        <f t="shared" si="11"/>
        <v>0</v>
      </c>
      <c r="J362" s="144"/>
      <c r="K362" s="355"/>
      <c r="L362" s="145"/>
      <c r="M362" s="146"/>
    </row>
    <row r="363" spans="1:13" ht="56.25">
      <c r="A363" s="185"/>
      <c r="B363" s="186"/>
      <c r="C363" s="185" t="s">
        <v>540</v>
      </c>
      <c r="D363" s="187" t="s">
        <v>231</v>
      </c>
      <c r="E363" s="188" t="s">
        <v>541</v>
      </c>
      <c r="F363" s="189" t="s">
        <v>56</v>
      </c>
      <c r="G363" s="217">
        <v>205</v>
      </c>
      <c r="H363" s="191">
        <v>0</v>
      </c>
      <c r="I363" s="374">
        <f t="shared" si="11"/>
        <v>0</v>
      </c>
      <c r="J363" s="144"/>
      <c r="K363" s="355"/>
      <c r="L363" s="145"/>
      <c r="M363" s="146"/>
    </row>
    <row r="364" spans="1:13" ht="56.25">
      <c r="A364" s="185"/>
      <c r="B364" s="186"/>
      <c r="C364" s="185" t="s">
        <v>542</v>
      </c>
      <c r="D364" s="187" t="s">
        <v>260</v>
      </c>
      <c r="E364" s="188" t="s">
        <v>543</v>
      </c>
      <c r="F364" s="189" t="s">
        <v>56</v>
      </c>
      <c r="G364" s="217">
        <v>41</v>
      </c>
      <c r="H364" s="191">
        <v>0</v>
      </c>
      <c r="I364" s="374">
        <f t="shared" si="11"/>
        <v>0</v>
      </c>
      <c r="J364" s="144"/>
      <c r="K364" s="355"/>
      <c r="L364" s="145"/>
      <c r="M364" s="146"/>
    </row>
    <row r="365" spans="1:13">
      <c r="A365" s="378">
        <v>4</v>
      </c>
      <c r="B365" s="378"/>
      <c r="C365" s="378"/>
      <c r="D365" s="379"/>
      <c r="E365" s="380" t="s">
        <v>232</v>
      </c>
      <c r="F365" s="381"/>
      <c r="G365" s="382"/>
      <c r="H365" s="383"/>
      <c r="I365" s="384">
        <f>SUM(I366:I373)</f>
        <v>0</v>
      </c>
      <c r="J365" s="144"/>
      <c r="K365" s="355"/>
      <c r="L365" s="145"/>
      <c r="M365" s="146"/>
    </row>
    <row r="366" spans="1:13" ht="33.75">
      <c r="A366" s="185"/>
      <c r="B366" s="186"/>
      <c r="C366" s="185" t="s">
        <v>544</v>
      </c>
      <c r="D366" s="187" t="s">
        <v>14</v>
      </c>
      <c r="E366" s="188" t="s">
        <v>545</v>
      </c>
      <c r="F366" s="189" t="s">
        <v>76</v>
      </c>
      <c r="G366" s="217">
        <v>11</v>
      </c>
      <c r="H366" s="191">
        <v>0</v>
      </c>
      <c r="I366" s="374">
        <f t="shared" si="11"/>
        <v>0</v>
      </c>
      <c r="J366" s="144"/>
      <c r="K366" s="355"/>
      <c r="L366" s="145"/>
      <c r="M366" s="146"/>
    </row>
    <row r="367" spans="1:13" ht="56.25">
      <c r="A367" s="185"/>
      <c r="B367" s="186"/>
      <c r="C367" s="185" t="s">
        <v>546</v>
      </c>
      <c r="D367" s="187" t="s">
        <v>15</v>
      </c>
      <c r="E367" s="188" t="s">
        <v>547</v>
      </c>
      <c r="F367" s="189" t="s">
        <v>76</v>
      </c>
      <c r="G367" s="217">
        <v>17</v>
      </c>
      <c r="H367" s="191">
        <v>0</v>
      </c>
      <c r="I367" s="374">
        <f t="shared" si="11"/>
        <v>0</v>
      </c>
      <c r="J367" s="144"/>
      <c r="K367" s="355"/>
      <c r="L367" s="145"/>
      <c r="M367" s="146"/>
    </row>
    <row r="368" spans="1:13" ht="22.5">
      <c r="A368" s="185"/>
      <c r="B368" s="186"/>
      <c r="C368" s="185" t="s">
        <v>548</v>
      </c>
      <c r="D368" s="187" t="s">
        <v>16</v>
      </c>
      <c r="E368" s="188" t="s">
        <v>549</v>
      </c>
      <c r="F368" s="189" t="s">
        <v>8</v>
      </c>
      <c r="G368" s="217">
        <v>1</v>
      </c>
      <c r="H368" s="191">
        <v>0</v>
      </c>
      <c r="I368" s="374">
        <f t="shared" si="11"/>
        <v>0</v>
      </c>
      <c r="J368" s="144"/>
      <c r="K368" s="355"/>
      <c r="L368" s="145"/>
      <c r="M368" s="146"/>
    </row>
    <row r="369" spans="1:13" ht="33.75">
      <c r="A369" s="185"/>
      <c r="B369" s="186"/>
      <c r="C369" s="185" t="s">
        <v>550</v>
      </c>
      <c r="D369" s="187" t="s">
        <v>17</v>
      </c>
      <c r="E369" s="188" t="s">
        <v>551</v>
      </c>
      <c r="F369" s="189" t="s">
        <v>56</v>
      </c>
      <c r="G369" s="217">
        <v>45</v>
      </c>
      <c r="H369" s="191">
        <v>0</v>
      </c>
      <c r="I369" s="374">
        <f t="shared" si="11"/>
        <v>0</v>
      </c>
      <c r="J369" s="144"/>
      <c r="K369" s="355"/>
      <c r="L369" s="145"/>
      <c r="M369" s="146"/>
    </row>
    <row r="370" spans="1:13">
      <c r="A370" s="185"/>
      <c r="B370" s="186"/>
      <c r="C370" s="185" t="s">
        <v>552</v>
      </c>
      <c r="D370" s="187" t="s">
        <v>179</v>
      </c>
      <c r="E370" s="188" t="s">
        <v>553</v>
      </c>
      <c r="F370" s="189" t="s">
        <v>56</v>
      </c>
      <c r="G370" s="217">
        <v>68</v>
      </c>
      <c r="H370" s="191">
        <v>0</v>
      </c>
      <c r="I370" s="374">
        <f t="shared" si="11"/>
        <v>0</v>
      </c>
      <c r="J370" s="144"/>
      <c r="K370" s="355"/>
      <c r="L370" s="145"/>
      <c r="M370" s="146"/>
    </row>
    <row r="371" spans="1:13" ht="33.75">
      <c r="A371" s="185"/>
      <c r="B371" s="186"/>
      <c r="C371" s="185" t="s">
        <v>554</v>
      </c>
      <c r="D371" s="187" t="s">
        <v>198</v>
      </c>
      <c r="E371" s="188" t="s">
        <v>555</v>
      </c>
      <c r="F371" s="189" t="s">
        <v>76</v>
      </c>
      <c r="G371" s="217">
        <v>28</v>
      </c>
      <c r="H371" s="191">
        <v>0</v>
      </c>
      <c r="I371" s="374">
        <f t="shared" si="11"/>
        <v>0</v>
      </c>
      <c r="J371" s="144"/>
      <c r="K371" s="355"/>
      <c r="L371" s="145"/>
      <c r="M371" s="146"/>
    </row>
    <row r="372" spans="1:13">
      <c r="A372" s="185"/>
      <c r="B372" s="186"/>
      <c r="C372" s="185" t="s">
        <v>556</v>
      </c>
      <c r="D372" s="187" t="s">
        <v>214</v>
      </c>
      <c r="E372" s="188" t="s">
        <v>557</v>
      </c>
      <c r="F372" s="189" t="s">
        <v>56</v>
      </c>
      <c r="G372" s="217">
        <v>36</v>
      </c>
      <c r="H372" s="191">
        <v>0</v>
      </c>
      <c r="I372" s="374">
        <f t="shared" si="11"/>
        <v>0</v>
      </c>
      <c r="J372" s="144"/>
      <c r="K372" s="355"/>
      <c r="L372" s="145"/>
      <c r="M372" s="146"/>
    </row>
    <row r="373" spans="1:13">
      <c r="A373" s="185"/>
      <c r="B373" s="186"/>
      <c r="C373" s="185" t="s">
        <v>558</v>
      </c>
      <c r="D373" s="187" t="s">
        <v>216</v>
      </c>
      <c r="E373" s="188" t="s">
        <v>559</v>
      </c>
      <c r="F373" s="189" t="s">
        <v>56</v>
      </c>
      <c r="G373" s="217">
        <v>36</v>
      </c>
      <c r="H373" s="191">
        <v>0</v>
      </c>
      <c r="I373" s="374">
        <f t="shared" si="11"/>
        <v>0</v>
      </c>
      <c r="J373" s="144"/>
      <c r="K373" s="355"/>
      <c r="L373" s="145"/>
      <c r="M373" s="146"/>
    </row>
    <row r="374" spans="1:13">
      <c r="A374" s="378">
        <v>4</v>
      </c>
      <c r="B374" s="378"/>
      <c r="C374" s="378"/>
      <c r="D374" s="379"/>
      <c r="E374" s="380" t="s">
        <v>234</v>
      </c>
      <c r="F374" s="381"/>
      <c r="G374" s="382"/>
      <c r="H374" s="383"/>
      <c r="I374" s="384">
        <f>SUM(I375:I376)</f>
        <v>0</v>
      </c>
      <c r="J374" s="144"/>
      <c r="K374" s="355"/>
      <c r="L374" s="145"/>
      <c r="M374" s="146"/>
    </row>
    <row r="375" spans="1:13" ht="33.75">
      <c r="A375" s="185"/>
      <c r="B375" s="186"/>
      <c r="C375" s="185" t="s">
        <v>564</v>
      </c>
      <c r="D375" s="187" t="s">
        <v>14</v>
      </c>
      <c r="E375" s="188" t="s">
        <v>565</v>
      </c>
      <c r="F375" s="189" t="s">
        <v>58</v>
      </c>
      <c r="G375" s="217">
        <v>19</v>
      </c>
      <c r="H375" s="191">
        <v>0</v>
      </c>
      <c r="I375" s="374">
        <f t="shared" si="11"/>
        <v>0</v>
      </c>
      <c r="J375" s="144"/>
      <c r="K375" s="355"/>
      <c r="L375" s="145"/>
      <c r="M375" s="146"/>
    </row>
    <row r="376" spans="1:13" ht="22.5">
      <c r="A376" s="185"/>
      <c r="B376" s="186"/>
      <c r="C376" s="185" t="s">
        <v>566</v>
      </c>
      <c r="D376" s="187" t="s">
        <v>15</v>
      </c>
      <c r="E376" s="188" t="s">
        <v>668</v>
      </c>
      <c r="F376" s="189" t="s">
        <v>7</v>
      </c>
      <c r="G376" s="217">
        <v>4</v>
      </c>
      <c r="H376" s="191">
        <v>0</v>
      </c>
      <c r="I376" s="374">
        <f t="shared" si="11"/>
        <v>0</v>
      </c>
      <c r="J376" s="144"/>
      <c r="K376" s="355"/>
      <c r="L376" s="145"/>
      <c r="M376" s="146"/>
    </row>
    <row r="377" spans="1:13">
      <c r="A377" s="378">
        <v>4</v>
      </c>
      <c r="B377" s="378"/>
      <c r="C377" s="378"/>
      <c r="D377" s="379"/>
      <c r="E377" s="380" t="s">
        <v>236</v>
      </c>
      <c r="F377" s="381"/>
      <c r="G377" s="382"/>
      <c r="H377" s="383"/>
      <c r="I377" s="384">
        <f>SUM(I378:I407)</f>
        <v>0</v>
      </c>
      <c r="J377" s="144"/>
      <c r="K377" s="355"/>
      <c r="L377" s="145"/>
      <c r="M377" s="146"/>
    </row>
    <row r="378" spans="1:13" ht="33.75">
      <c r="A378" s="185"/>
      <c r="B378" s="186"/>
      <c r="C378" s="185" t="s">
        <v>570</v>
      </c>
      <c r="D378" s="187" t="s">
        <v>14</v>
      </c>
      <c r="E378" s="188" t="s">
        <v>571</v>
      </c>
      <c r="F378" s="189" t="s">
        <v>7</v>
      </c>
      <c r="G378" s="217">
        <v>1</v>
      </c>
      <c r="H378" s="191">
        <v>0</v>
      </c>
      <c r="I378" s="374">
        <f t="shared" si="11"/>
        <v>0</v>
      </c>
      <c r="J378" s="144"/>
      <c r="K378" s="355"/>
      <c r="L378" s="145"/>
      <c r="M378" s="146"/>
    </row>
    <row r="379" spans="1:13">
      <c r="A379" s="185"/>
      <c r="B379" s="186"/>
      <c r="C379" s="185" t="s">
        <v>572</v>
      </c>
      <c r="D379" s="187" t="s">
        <v>15</v>
      </c>
      <c r="E379" s="188" t="s">
        <v>434</v>
      </c>
      <c r="F379" s="189" t="s">
        <v>56</v>
      </c>
      <c r="G379" s="217">
        <v>25</v>
      </c>
      <c r="H379" s="191">
        <v>0</v>
      </c>
      <c r="I379" s="374">
        <f t="shared" si="11"/>
        <v>0</v>
      </c>
      <c r="J379" s="144"/>
      <c r="K379" s="355"/>
      <c r="L379" s="145"/>
      <c r="M379" s="146"/>
    </row>
    <row r="380" spans="1:13" ht="22.5">
      <c r="A380" s="185"/>
      <c r="B380" s="186"/>
      <c r="C380" s="185" t="s">
        <v>573</v>
      </c>
      <c r="D380" s="187" t="s">
        <v>16</v>
      </c>
      <c r="E380" s="188" t="s">
        <v>631</v>
      </c>
      <c r="F380" s="189" t="s">
        <v>56</v>
      </c>
      <c r="G380" s="217">
        <v>55</v>
      </c>
      <c r="H380" s="191">
        <v>0</v>
      </c>
      <c r="I380" s="374">
        <f t="shared" si="11"/>
        <v>0</v>
      </c>
      <c r="J380" s="144"/>
      <c r="K380" s="355"/>
      <c r="L380" s="145"/>
      <c r="M380" s="146"/>
    </row>
    <row r="381" spans="1:13" ht="22.5">
      <c r="A381" s="185"/>
      <c r="B381" s="186"/>
      <c r="C381" s="185" t="s">
        <v>577</v>
      </c>
      <c r="D381" s="187" t="s">
        <v>17</v>
      </c>
      <c r="E381" s="188" t="s">
        <v>1967</v>
      </c>
      <c r="F381" s="189" t="s">
        <v>78</v>
      </c>
      <c r="G381" s="217">
        <v>2238</v>
      </c>
      <c r="H381" s="191">
        <v>0</v>
      </c>
      <c r="I381" s="374">
        <f t="shared" si="11"/>
        <v>0</v>
      </c>
      <c r="J381" s="144"/>
      <c r="K381" s="355"/>
      <c r="L381" s="145"/>
      <c r="M381" s="146"/>
    </row>
    <row r="382" spans="1:13" ht="22.5">
      <c r="A382" s="185"/>
      <c r="B382" s="186"/>
      <c r="C382" s="185" t="s">
        <v>579</v>
      </c>
      <c r="D382" s="187" t="s">
        <v>179</v>
      </c>
      <c r="E382" s="188" t="s">
        <v>580</v>
      </c>
      <c r="F382" s="189" t="s">
        <v>7</v>
      </c>
      <c r="G382" s="217">
        <v>1</v>
      </c>
      <c r="H382" s="191">
        <v>0</v>
      </c>
      <c r="I382" s="374">
        <f t="shared" si="11"/>
        <v>0</v>
      </c>
      <c r="J382" s="144"/>
      <c r="K382" s="355"/>
      <c r="L382" s="145"/>
      <c r="M382" s="146"/>
    </row>
    <row r="383" spans="1:13">
      <c r="A383" s="185"/>
      <c r="B383" s="186"/>
      <c r="C383" s="185" t="s">
        <v>581</v>
      </c>
      <c r="D383" s="187" t="s">
        <v>198</v>
      </c>
      <c r="E383" s="188" t="s">
        <v>582</v>
      </c>
      <c r="F383" s="189" t="s">
        <v>76</v>
      </c>
      <c r="G383" s="217">
        <v>2</v>
      </c>
      <c r="H383" s="191">
        <v>0</v>
      </c>
      <c r="I383" s="374">
        <f t="shared" si="11"/>
        <v>0</v>
      </c>
      <c r="J383" s="144"/>
      <c r="K383" s="355"/>
      <c r="L383" s="145"/>
      <c r="M383" s="146"/>
    </row>
    <row r="384" spans="1:13" ht="22.5">
      <c r="A384" s="185"/>
      <c r="B384" s="186"/>
      <c r="C384" s="185" t="s">
        <v>729</v>
      </c>
      <c r="D384" s="187" t="s">
        <v>214</v>
      </c>
      <c r="E384" s="188" t="s">
        <v>1987</v>
      </c>
      <c r="F384" s="189" t="s">
        <v>76</v>
      </c>
      <c r="G384" s="217">
        <v>17</v>
      </c>
      <c r="H384" s="191">
        <v>0</v>
      </c>
      <c r="I384" s="374">
        <f t="shared" si="11"/>
        <v>0</v>
      </c>
      <c r="J384" s="144"/>
      <c r="K384" s="355"/>
      <c r="L384" s="145"/>
      <c r="M384" s="146"/>
    </row>
    <row r="385" spans="1:13" ht="22.5">
      <c r="A385" s="185"/>
      <c r="B385" s="186"/>
      <c r="C385" s="185" t="s">
        <v>688</v>
      </c>
      <c r="D385" s="187" t="s">
        <v>216</v>
      </c>
      <c r="E385" s="188" t="s">
        <v>714</v>
      </c>
      <c r="F385" s="189" t="s">
        <v>76</v>
      </c>
      <c r="G385" s="217">
        <v>17</v>
      </c>
      <c r="H385" s="191">
        <v>0</v>
      </c>
      <c r="I385" s="374">
        <f t="shared" si="11"/>
        <v>0</v>
      </c>
      <c r="J385" s="144"/>
      <c r="K385" s="355"/>
      <c r="L385" s="145"/>
      <c r="M385" s="146"/>
    </row>
    <row r="386" spans="1:13" ht="22.5">
      <c r="A386" s="192"/>
      <c r="B386" s="193"/>
      <c r="C386" s="192" t="s">
        <v>689</v>
      </c>
      <c r="D386" s="187" t="s">
        <v>231</v>
      </c>
      <c r="E386" s="195" t="s">
        <v>715</v>
      </c>
      <c r="F386" s="196" t="s">
        <v>76</v>
      </c>
      <c r="G386" s="219">
        <v>17</v>
      </c>
      <c r="H386" s="198">
        <v>0</v>
      </c>
      <c r="I386" s="375">
        <f t="shared" si="11"/>
        <v>0</v>
      </c>
      <c r="J386" s="144"/>
      <c r="K386" s="355"/>
      <c r="L386" s="145"/>
      <c r="M386" s="146"/>
    </row>
    <row r="387" spans="1:13" ht="56.25">
      <c r="A387" s="192"/>
      <c r="B387" s="193"/>
      <c r="C387" s="192" t="s">
        <v>1969</v>
      </c>
      <c r="D387" s="194" t="s">
        <v>260</v>
      </c>
      <c r="E387" s="195" t="s">
        <v>1988</v>
      </c>
      <c r="F387" s="196" t="s">
        <v>11</v>
      </c>
      <c r="G387" s="219">
        <v>1</v>
      </c>
      <c r="H387" s="198">
        <v>0</v>
      </c>
      <c r="I387" s="375">
        <f t="shared" si="11"/>
        <v>0</v>
      </c>
      <c r="J387" s="144"/>
      <c r="K387" s="355"/>
      <c r="L387" s="145"/>
      <c r="M387" s="146"/>
    </row>
    <row r="388" spans="1:13">
      <c r="A388" s="199"/>
      <c r="B388" s="200"/>
      <c r="C388" s="199"/>
      <c r="D388" s="201"/>
      <c r="E388" s="202" t="s">
        <v>1971</v>
      </c>
      <c r="F388" s="203"/>
      <c r="G388" s="220"/>
      <c r="H388" s="376"/>
      <c r="I388" s="376"/>
      <c r="J388" s="144"/>
      <c r="K388" s="355"/>
      <c r="L388" s="145"/>
      <c r="M388" s="146"/>
    </row>
    <row r="389" spans="1:13">
      <c r="A389" s="199"/>
      <c r="B389" s="200"/>
      <c r="C389" s="199"/>
      <c r="D389" s="201"/>
      <c r="E389" s="202" t="s">
        <v>1989</v>
      </c>
      <c r="F389" s="203"/>
      <c r="G389" s="220"/>
      <c r="H389" s="376"/>
      <c r="I389" s="376"/>
      <c r="J389" s="144"/>
      <c r="K389" s="355"/>
      <c r="L389" s="145"/>
      <c r="M389" s="146"/>
    </row>
    <row r="390" spans="1:13">
      <c r="A390" s="199"/>
      <c r="B390" s="200"/>
      <c r="C390" s="199"/>
      <c r="D390" s="201"/>
      <c r="E390" s="202" t="s">
        <v>1990</v>
      </c>
      <c r="F390" s="203"/>
      <c r="G390" s="220"/>
      <c r="H390" s="376"/>
      <c r="I390" s="376"/>
      <c r="J390" s="144"/>
      <c r="K390" s="355"/>
      <c r="L390" s="145"/>
      <c r="M390" s="146"/>
    </row>
    <row r="391" spans="1:13">
      <c r="A391" s="199"/>
      <c r="B391" s="200"/>
      <c r="C391" s="199"/>
      <c r="D391" s="201"/>
      <c r="E391" s="202" t="s">
        <v>1991</v>
      </c>
      <c r="F391" s="203"/>
      <c r="G391" s="220"/>
      <c r="H391" s="376"/>
      <c r="I391" s="376"/>
      <c r="J391" s="144"/>
      <c r="K391" s="355"/>
      <c r="L391" s="145"/>
      <c r="M391" s="146"/>
    </row>
    <row r="392" spans="1:13">
      <c r="A392" s="206"/>
      <c r="B392" s="207"/>
      <c r="C392" s="206"/>
      <c r="D392" s="208"/>
      <c r="E392" s="209" t="s">
        <v>1992</v>
      </c>
      <c r="F392" s="210"/>
      <c r="G392" s="221"/>
      <c r="H392" s="377"/>
      <c r="I392" s="377"/>
      <c r="J392" s="144"/>
      <c r="K392" s="355"/>
      <c r="L392" s="145"/>
      <c r="M392" s="146"/>
    </row>
    <row r="393" spans="1:13" ht="56.25">
      <c r="A393" s="199"/>
      <c r="B393" s="200"/>
      <c r="C393" s="199" t="s">
        <v>1969</v>
      </c>
      <c r="D393" s="201" t="s">
        <v>261</v>
      </c>
      <c r="E393" s="202" t="s">
        <v>1993</v>
      </c>
      <c r="F393" s="203" t="s">
        <v>11</v>
      </c>
      <c r="G393" s="220">
        <v>3</v>
      </c>
      <c r="H393" s="205">
        <v>0</v>
      </c>
      <c r="I393" s="376">
        <f t="shared" si="11"/>
        <v>0</v>
      </c>
      <c r="J393" s="144"/>
      <c r="K393" s="355"/>
      <c r="L393" s="145"/>
      <c r="M393" s="146"/>
    </row>
    <row r="394" spans="1:13">
      <c r="A394" s="199"/>
      <c r="B394" s="200"/>
      <c r="C394" s="199"/>
      <c r="D394" s="201"/>
      <c r="E394" s="202" t="s">
        <v>1971</v>
      </c>
      <c r="F394" s="203"/>
      <c r="G394" s="220"/>
      <c r="H394" s="376"/>
      <c r="I394" s="376"/>
      <c r="J394" s="144"/>
      <c r="K394" s="355"/>
      <c r="L394" s="145"/>
      <c r="M394" s="146"/>
    </row>
    <row r="395" spans="1:13">
      <c r="A395" s="199"/>
      <c r="B395" s="200"/>
      <c r="C395" s="199"/>
      <c r="D395" s="201"/>
      <c r="E395" s="202" t="s">
        <v>1994</v>
      </c>
      <c r="F395" s="203"/>
      <c r="G395" s="220"/>
      <c r="H395" s="376"/>
      <c r="I395" s="376"/>
      <c r="J395" s="144"/>
      <c r="K395" s="355"/>
      <c r="L395" s="145"/>
      <c r="M395" s="146"/>
    </row>
    <row r="396" spans="1:13">
      <c r="A396" s="199"/>
      <c r="B396" s="200"/>
      <c r="C396" s="199"/>
      <c r="D396" s="201"/>
      <c r="E396" s="202" t="s">
        <v>1995</v>
      </c>
      <c r="F396" s="203"/>
      <c r="G396" s="220"/>
      <c r="H396" s="376"/>
      <c r="I396" s="376"/>
      <c r="J396" s="144"/>
      <c r="K396" s="355"/>
      <c r="L396" s="145"/>
      <c r="M396" s="146"/>
    </row>
    <row r="397" spans="1:13">
      <c r="A397" s="199"/>
      <c r="B397" s="200"/>
      <c r="C397" s="199"/>
      <c r="D397" s="201"/>
      <c r="E397" s="202" t="s">
        <v>1996</v>
      </c>
      <c r="F397" s="203"/>
      <c r="G397" s="220"/>
      <c r="H397" s="376"/>
      <c r="I397" s="376"/>
      <c r="J397" s="144"/>
      <c r="K397" s="355"/>
      <c r="L397" s="145"/>
      <c r="M397" s="146"/>
    </row>
    <row r="398" spans="1:13">
      <c r="A398" s="206"/>
      <c r="B398" s="207"/>
      <c r="C398" s="206"/>
      <c r="D398" s="208"/>
      <c r="E398" s="209" t="s">
        <v>1997</v>
      </c>
      <c r="F398" s="210"/>
      <c r="G398" s="221"/>
      <c r="H398" s="377"/>
      <c r="I398" s="377"/>
      <c r="J398" s="144"/>
      <c r="K398" s="355"/>
      <c r="L398" s="145"/>
      <c r="M398" s="146"/>
    </row>
    <row r="399" spans="1:13" ht="22.5">
      <c r="A399" s="206"/>
      <c r="B399" s="207"/>
      <c r="C399" s="206" t="s">
        <v>589</v>
      </c>
      <c r="D399" s="208" t="s">
        <v>272</v>
      </c>
      <c r="E399" s="209" t="s">
        <v>590</v>
      </c>
      <c r="F399" s="210" t="s">
        <v>58</v>
      </c>
      <c r="G399" s="221">
        <v>34.1</v>
      </c>
      <c r="H399" s="212">
        <v>0</v>
      </c>
      <c r="I399" s="377">
        <f t="shared" si="11"/>
        <v>0</v>
      </c>
      <c r="J399" s="144"/>
      <c r="K399" s="355"/>
      <c r="L399" s="145"/>
      <c r="M399" s="146"/>
    </row>
    <row r="400" spans="1:13" ht="56.25">
      <c r="A400" s="185"/>
      <c r="B400" s="186"/>
      <c r="C400" s="185" t="s">
        <v>591</v>
      </c>
      <c r="D400" s="187" t="s">
        <v>274</v>
      </c>
      <c r="E400" s="188" t="s">
        <v>1998</v>
      </c>
      <c r="F400" s="189" t="s">
        <v>58</v>
      </c>
      <c r="G400" s="217">
        <v>205</v>
      </c>
      <c r="H400" s="191">
        <v>0</v>
      </c>
      <c r="I400" s="374">
        <f t="shared" si="11"/>
        <v>0</v>
      </c>
      <c r="J400" s="144"/>
      <c r="K400" s="355"/>
      <c r="L400" s="145"/>
      <c r="M400" s="146"/>
    </row>
    <row r="401" spans="1:13" ht="33.75">
      <c r="A401" s="185"/>
      <c r="B401" s="186"/>
      <c r="C401" s="185" t="s">
        <v>593</v>
      </c>
      <c r="D401" s="208" t="s">
        <v>276</v>
      </c>
      <c r="E401" s="188" t="s">
        <v>594</v>
      </c>
      <c r="F401" s="189" t="s">
        <v>76</v>
      </c>
      <c r="G401" s="217">
        <v>8.5</v>
      </c>
      <c r="H401" s="191">
        <v>0</v>
      </c>
      <c r="I401" s="374">
        <f t="shared" si="11"/>
        <v>0</v>
      </c>
      <c r="J401" s="144"/>
      <c r="K401" s="355"/>
      <c r="L401" s="145"/>
      <c r="M401" s="146"/>
    </row>
    <row r="402" spans="1:13">
      <c r="A402" s="185"/>
      <c r="B402" s="186"/>
      <c r="C402" s="185" t="s">
        <v>595</v>
      </c>
      <c r="D402" s="187" t="s">
        <v>278</v>
      </c>
      <c r="E402" s="188" t="s">
        <v>739</v>
      </c>
      <c r="F402" s="189" t="s">
        <v>56</v>
      </c>
      <c r="G402" s="217">
        <v>23</v>
      </c>
      <c r="H402" s="191">
        <v>0</v>
      </c>
      <c r="I402" s="374">
        <f t="shared" si="11"/>
        <v>0</v>
      </c>
      <c r="J402" s="144"/>
      <c r="K402" s="355"/>
      <c r="L402" s="145"/>
      <c r="M402" s="146"/>
    </row>
    <row r="403" spans="1:13" ht="67.5">
      <c r="A403" s="185"/>
      <c r="B403" s="186"/>
      <c r="C403" s="185" t="s">
        <v>597</v>
      </c>
      <c r="D403" s="208" t="s">
        <v>281</v>
      </c>
      <c r="E403" s="188" t="s">
        <v>598</v>
      </c>
      <c r="F403" s="189" t="s">
        <v>58</v>
      </c>
      <c r="G403" s="217">
        <v>370</v>
      </c>
      <c r="H403" s="191">
        <v>0</v>
      </c>
      <c r="I403" s="374">
        <f t="shared" si="11"/>
        <v>0</v>
      </c>
      <c r="J403" s="144"/>
      <c r="K403" s="355"/>
      <c r="L403" s="145"/>
      <c r="M403" s="146"/>
    </row>
    <row r="404" spans="1:13" ht="22.5">
      <c r="A404" s="185"/>
      <c r="B404" s="186"/>
      <c r="C404" s="185" t="s">
        <v>599</v>
      </c>
      <c r="D404" s="187" t="s">
        <v>283</v>
      </c>
      <c r="E404" s="188" t="s">
        <v>600</v>
      </c>
      <c r="F404" s="189" t="s">
        <v>58</v>
      </c>
      <c r="G404" s="217">
        <v>33.6</v>
      </c>
      <c r="H404" s="191">
        <v>0</v>
      </c>
      <c r="I404" s="374">
        <f t="shared" si="11"/>
        <v>0</v>
      </c>
      <c r="J404" s="144"/>
      <c r="K404" s="355"/>
      <c r="L404" s="145"/>
      <c r="M404" s="146"/>
    </row>
    <row r="405" spans="1:13" ht="22.5">
      <c r="A405" s="185"/>
      <c r="B405" s="186"/>
      <c r="C405" s="185" t="s">
        <v>601</v>
      </c>
      <c r="D405" s="208" t="s">
        <v>285</v>
      </c>
      <c r="E405" s="188" t="s">
        <v>477</v>
      </c>
      <c r="F405" s="189" t="s">
        <v>7</v>
      </c>
      <c r="G405" s="217">
        <v>8</v>
      </c>
      <c r="H405" s="191">
        <v>0</v>
      </c>
      <c r="I405" s="374">
        <f t="shared" si="11"/>
        <v>0</v>
      </c>
      <c r="J405" s="144"/>
      <c r="K405" s="355"/>
      <c r="L405" s="145"/>
      <c r="M405" s="146"/>
    </row>
    <row r="406" spans="1:13">
      <c r="A406" s="185"/>
      <c r="B406" s="186"/>
      <c r="C406" s="185" t="s">
        <v>1999</v>
      </c>
      <c r="D406" s="187" t="s">
        <v>287</v>
      </c>
      <c r="E406" s="188" t="s">
        <v>2000</v>
      </c>
      <c r="F406" s="189" t="s">
        <v>56</v>
      </c>
      <c r="G406" s="217">
        <v>40</v>
      </c>
      <c r="H406" s="191">
        <v>0</v>
      </c>
      <c r="I406" s="374">
        <f t="shared" si="11"/>
        <v>0</v>
      </c>
      <c r="J406" s="144"/>
      <c r="K406" s="355"/>
      <c r="L406" s="145"/>
      <c r="M406" s="146"/>
    </row>
    <row r="407" spans="1:13" ht="22.5">
      <c r="A407" s="185"/>
      <c r="B407" s="186"/>
      <c r="C407" s="185" t="s">
        <v>602</v>
      </c>
      <c r="D407" s="208" t="s">
        <v>289</v>
      </c>
      <c r="E407" s="188" t="s">
        <v>603</v>
      </c>
      <c r="F407" s="189" t="s">
        <v>56</v>
      </c>
      <c r="G407" s="217">
        <v>42.5</v>
      </c>
      <c r="H407" s="191">
        <v>0</v>
      </c>
      <c r="I407" s="374">
        <f t="shared" si="11"/>
        <v>0</v>
      </c>
      <c r="J407" s="144"/>
      <c r="K407" s="355"/>
      <c r="L407" s="145"/>
      <c r="M407" s="146"/>
    </row>
    <row r="408" spans="1:13">
      <c r="A408" s="170">
        <v>2</v>
      </c>
      <c r="B408" s="171" t="str">
        <f>IF(TRIM(H408)&lt;&gt;"",COUNTA($H$8:H408),"")</f>
        <v/>
      </c>
      <c r="C408" s="170"/>
      <c r="D408" s="172"/>
      <c r="E408" s="24" t="s">
        <v>2001</v>
      </c>
      <c r="F408" s="173"/>
      <c r="G408" s="215"/>
      <c r="H408" s="373"/>
      <c r="I408" s="175">
        <f>I409+I421+I430+I433</f>
        <v>0</v>
      </c>
      <c r="J408" s="144"/>
      <c r="K408" s="355"/>
      <c r="L408" s="145"/>
      <c r="M408" s="146"/>
    </row>
    <row r="409" spans="1:13">
      <c r="A409" s="178">
        <v>4</v>
      </c>
      <c r="B409" s="179"/>
      <c r="C409" s="178"/>
      <c r="D409" s="180"/>
      <c r="E409" s="181" t="s">
        <v>501</v>
      </c>
      <c r="F409" s="182"/>
      <c r="G409" s="216"/>
      <c r="H409" s="184"/>
      <c r="I409" s="184">
        <f>SUM(I410:I420)</f>
        <v>0</v>
      </c>
      <c r="J409" s="144"/>
      <c r="K409" s="355"/>
      <c r="L409" s="145"/>
      <c r="M409" s="146"/>
    </row>
    <row r="410" spans="1:13" ht="22.5">
      <c r="A410" s="185"/>
      <c r="B410" s="186"/>
      <c r="C410" s="185" t="s">
        <v>520</v>
      </c>
      <c r="D410" s="187" t="s">
        <v>14</v>
      </c>
      <c r="E410" s="188" t="s">
        <v>2002</v>
      </c>
      <c r="F410" s="189" t="s">
        <v>7</v>
      </c>
      <c r="G410" s="190">
        <v>1</v>
      </c>
      <c r="H410" s="191">
        <v>0</v>
      </c>
      <c r="I410" s="374">
        <f t="shared" ref="I410:I464" si="12">IF(ISNUMBER(G410),ROUND(G410*H410,2),"")</f>
        <v>0</v>
      </c>
      <c r="J410" s="144"/>
      <c r="K410" s="355"/>
      <c r="L410" s="145"/>
      <c r="M410" s="146"/>
    </row>
    <row r="411" spans="1:13" ht="22.5">
      <c r="A411" s="185"/>
      <c r="B411" s="186"/>
      <c r="C411" s="185" t="s">
        <v>522</v>
      </c>
      <c r="D411" s="187" t="s">
        <v>15</v>
      </c>
      <c r="E411" s="188" t="s">
        <v>4528</v>
      </c>
      <c r="F411" s="189" t="s">
        <v>7</v>
      </c>
      <c r="G411" s="190">
        <v>1</v>
      </c>
      <c r="H411" s="191">
        <v>0</v>
      </c>
      <c r="I411" s="374">
        <f t="shared" si="12"/>
        <v>0</v>
      </c>
      <c r="J411" s="144"/>
      <c r="K411" s="355"/>
      <c r="L411" s="145"/>
      <c r="M411" s="146"/>
    </row>
    <row r="412" spans="1:13" ht="22.5">
      <c r="A412" s="185"/>
      <c r="B412" s="186"/>
      <c r="C412" s="185" t="s">
        <v>638</v>
      </c>
      <c r="D412" s="187" t="s">
        <v>16</v>
      </c>
      <c r="E412" s="188" t="s">
        <v>624</v>
      </c>
      <c r="F412" s="189" t="s">
        <v>56</v>
      </c>
      <c r="G412" s="190">
        <v>55</v>
      </c>
      <c r="H412" s="191">
        <v>0</v>
      </c>
      <c r="I412" s="374">
        <f t="shared" si="12"/>
        <v>0</v>
      </c>
      <c r="J412" s="144"/>
      <c r="K412" s="355"/>
      <c r="L412" s="145"/>
      <c r="M412" s="146"/>
    </row>
    <row r="413" spans="1:13">
      <c r="A413" s="185"/>
      <c r="B413" s="186"/>
      <c r="C413" s="185" t="s">
        <v>526</v>
      </c>
      <c r="D413" s="187" t="s">
        <v>17</v>
      </c>
      <c r="E413" s="188" t="s">
        <v>527</v>
      </c>
      <c r="F413" s="189" t="s">
        <v>605</v>
      </c>
      <c r="G413" s="190">
        <v>4</v>
      </c>
      <c r="H413" s="191">
        <v>0</v>
      </c>
      <c r="I413" s="374">
        <f t="shared" si="12"/>
        <v>0</v>
      </c>
      <c r="J413" s="144"/>
      <c r="K413" s="355"/>
      <c r="L413" s="145"/>
      <c r="M413" s="146"/>
    </row>
    <row r="414" spans="1:13" ht="33.75">
      <c r="A414" s="185"/>
      <c r="B414" s="186"/>
      <c r="C414" s="185" t="s">
        <v>530</v>
      </c>
      <c r="D414" s="187" t="s">
        <v>179</v>
      </c>
      <c r="E414" s="188" t="s">
        <v>625</v>
      </c>
      <c r="F414" s="189" t="s">
        <v>56</v>
      </c>
      <c r="G414" s="190">
        <v>70</v>
      </c>
      <c r="H414" s="191">
        <v>0</v>
      </c>
      <c r="I414" s="374">
        <f t="shared" si="12"/>
        <v>0</v>
      </c>
      <c r="J414" s="144"/>
      <c r="K414" s="355"/>
      <c r="L414" s="145"/>
      <c r="M414" s="146"/>
    </row>
    <row r="415" spans="1:13">
      <c r="A415" s="185"/>
      <c r="B415" s="186"/>
      <c r="C415" s="185" t="s">
        <v>528</v>
      </c>
      <c r="D415" s="187" t="s">
        <v>198</v>
      </c>
      <c r="E415" s="188" t="s">
        <v>529</v>
      </c>
      <c r="F415" s="189" t="s">
        <v>58</v>
      </c>
      <c r="G415" s="190">
        <v>21.4</v>
      </c>
      <c r="H415" s="191">
        <v>0</v>
      </c>
      <c r="I415" s="374">
        <f t="shared" si="12"/>
        <v>0</v>
      </c>
      <c r="J415" s="144"/>
      <c r="K415" s="355"/>
      <c r="L415" s="145"/>
      <c r="M415" s="146"/>
    </row>
    <row r="416" spans="1:13">
      <c r="A416" s="185"/>
      <c r="B416" s="186"/>
      <c r="C416" s="185" t="s">
        <v>682</v>
      </c>
      <c r="D416" s="187" t="s">
        <v>214</v>
      </c>
      <c r="E416" s="188" t="s">
        <v>533</v>
      </c>
      <c r="F416" s="189" t="s">
        <v>76</v>
      </c>
      <c r="G416" s="190">
        <v>28</v>
      </c>
      <c r="H416" s="191">
        <v>0</v>
      </c>
      <c r="I416" s="374">
        <f t="shared" si="12"/>
        <v>0</v>
      </c>
      <c r="J416" s="144"/>
      <c r="K416" s="355"/>
      <c r="L416" s="145"/>
      <c r="M416" s="146"/>
    </row>
    <row r="417" spans="1:13" ht="33.75">
      <c r="A417" s="185"/>
      <c r="B417" s="186"/>
      <c r="C417" s="185" t="s">
        <v>534</v>
      </c>
      <c r="D417" s="187" t="s">
        <v>216</v>
      </c>
      <c r="E417" s="188" t="s">
        <v>535</v>
      </c>
      <c r="F417" s="189" t="s">
        <v>58</v>
      </c>
      <c r="G417" s="190">
        <v>32</v>
      </c>
      <c r="H417" s="191">
        <v>0</v>
      </c>
      <c r="I417" s="374">
        <f t="shared" si="12"/>
        <v>0</v>
      </c>
      <c r="J417" s="144"/>
      <c r="K417" s="355"/>
      <c r="L417" s="145"/>
      <c r="M417" s="146"/>
    </row>
    <row r="418" spans="1:13" ht="22.5">
      <c r="A418" s="185"/>
      <c r="B418" s="186"/>
      <c r="C418" s="185" t="s">
        <v>536</v>
      </c>
      <c r="D418" s="187" t="s">
        <v>231</v>
      </c>
      <c r="E418" s="188" t="s">
        <v>537</v>
      </c>
      <c r="F418" s="189" t="s">
        <v>58</v>
      </c>
      <c r="G418" s="190">
        <v>32</v>
      </c>
      <c r="H418" s="191">
        <v>0</v>
      </c>
      <c r="I418" s="374">
        <f t="shared" si="12"/>
        <v>0</v>
      </c>
      <c r="J418" s="144"/>
      <c r="K418" s="355"/>
      <c r="L418" s="145"/>
      <c r="M418" s="146"/>
    </row>
    <row r="419" spans="1:13" ht="56.25">
      <c r="A419" s="185"/>
      <c r="B419" s="186"/>
      <c r="C419" s="185" t="s">
        <v>540</v>
      </c>
      <c r="D419" s="187" t="s">
        <v>260</v>
      </c>
      <c r="E419" s="188" t="s">
        <v>541</v>
      </c>
      <c r="F419" s="189" t="s">
        <v>56</v>
      </c>
      <c r="G419" s="190">
        <v>233</v>
      </c>
      <c r="H419" s="191">
        <v>0</v>
      </c>
      <c r="I419" s="374">
        <f t="shared" si="12"/>
        <v>0</v>
      </c>
      <c r="J419" s="144"/>
      <c r="K419" s="355"/>
      <c r="L419" s="145"/>
      <c r="M419" s="146"/>
    </row>
    <row r="420" spans="1:13" ht="56.25">
      <c r="A420" s="185"/>
      <c r="B420" s="186"/>
      <c r="C420" s="185" t="s">
        <v>542</v>
      </c>
      <c r="D420" s="187" t="s">
        <v>261</v>
      </c>
      <c r="E420" s="188" t="s">
        <v>543</v>
      </c>
      <c r="F420" s="189" t="s">
        <v>56</v>
      </c>
      <c r="G420" s="190">
        <v>47</v>
      </c>
      <c r="H420" s="191">
        <v>0</v>
      </c>
      <c r="I420" s="374">
        <f t="shared" si="12"/>
        <v>0</v>
      </c>
      <c r="J420" s="144"/>
      <c r="K420" s="355"/>
      <c r="L420" s="145"/>
      <c r="M420" s="146"/>
    </row>
    <row r="421" spans="1:13">
      <c r="A421" s="378">
        <v>4</v>
      </c>
      <c r="B421" s="378"/>
      <c r="C421" s="378"/>
      <c r="D421" s="379"/>
      <c r="E421" s="380" t="s">
        <v>232</v>
      </c>
      <c r="F421" s="380"/>
      <c r="G421" s="380"/>
      <c r="H421" s="383"/>
      <c r="I421" s="384">
        <f>SUM(I422:I429)</f>
        <v>0</v>
      </c>
      <c r="J421" s="144"/>
      <c r="K421" s="355"/>
      <c r="L421" s="145"/>
      <c r="M421" s="146"/>
    </row>
    <row r="422" spans="1:13" ht="33.75">
      <c r="A422" s="185"/>
      <c r="B422" s="186"/>
      <c r="C422" s="185" t="s">
        <v>544</v>
      </c>
      <c r="D422" s="187" t="s">
        <v>14</v>
      </c>
      <c r="E422" s="188" t="s">
        <v>545</v>
      </c>
      <c r="F422" s="189" t="s">
        <v>76</v>
      </c>
      <c r="G422" s="190">
        <v>9</v>
      </c>
      <c r="H422" s="191">
        <v>0</v>
      </c>
      <c r="I422" s="374">
        <f t="shared" si="12"/>
        <v>0</v>
      </c>
      <c r="J422" s="144"/>
      <c r="K422" s="355"/>
      <c r="L422" s="145"/>
      <c r="M422" s="146"/>
    </row>
    <row r="423" spans="1:13" ht="56.25">
      <c r="A423" s="185"/>
      <c r="B423" s="186"/>
      <c r="C423" s="185" t="s">
        <v>546</v>
      </c>
      <c r="D423" s="187" t="s">
        <v>15</v>
      </c>
      <c r="E423" s="188" t="s">
        <v>547</v>
      </c>
      <c r="F423" s="189" t="s">
        <v>76</v>
      </c>
      <c r="G423" s="190">
        <v>12</v>
      </c>
      <c r="H423" s="191">
        <v>0</v>
      </c>
      <c r="I423" s="374">
        <f t="shared" si="12"/>
        <v>0</v>
      </c>
      <c r="J423" s="144"/>
      <c r="K423" s="355"/>
      <c r="L423" s="145"/>
      <c r="M423" s="146"/>
    </row>
    <row r="424" spans="1:13" ht="22.5">
      <c r="A424" s="185"/>
      <c r="B424" s="186"/>
      <c r="C424" s="185" t="s">
        <v>548</v>
      </c>
      <c r="D424" s="187" t="s">
        <v>16</v>
      </c>
      <c r="E424" s="188" t="s">
        <v>549</v>
      </c>
      <c r="F424" s="189" t="s">
        <v>8</v>
      </c>
      <c r="G424" s="190">
        <v>1</v>
      </c>
      <c r="H424" s="191">
        <v>0</v>
      </c>
      <c r="I424" s="374">
        <f t="shared" si="12"/>
        <v>0</v>
      </c>
      <c r="J424" s="144"/>
      <c r="K424" s="355"/>
      <c r="L424" s="145"/>
      <c r="M424" s="146"/>
    </row>
    <row r="425" spans="1:13" ht="33.75">
      <c r="A425" s="185"/>
      <c r="B425" s="186"/>
      <c r="C425" s="185" t="s">
        <v>550</v>
      </c>
      <c r="D425" s="187" t="s">
        <v>17</v>
      </c>
      <c r="E425" s="188" t="s">
        <v>551</v>
      </c>
      <c r="F425" s="189" t="s">
        <v>56</v>
      </c>
      <c r="G425" s="190">
        <v>40</v>
      </c>
      <c r="H425" s="191">
        <v>0</v>
      </c>
      <c r="I425" s="374">
        <f t="shared" si="12"/>
        <v>0</v>
      </c>
      <c r="J425" s="144"/>
      <c r="K425" s="355"/>
      <c r="L425" s="145"/>
      <c r="M425" s="146"/>
    </row>
    <row r="426" spans="1:13">
      <c r="A426" s="185"/>
      <c r="B426" s="186"/>
      <c r="C426" s="185" t="s">
        <v>552</v>
      </c>
      <c r="D426" s="187" t="s">
        <v>179</v>
      </c>
      <c r="E426" s="188" t="s">
        <v>553</v>
      </c>
      <c r="F426" s="189" t="s">
        <v>56</v>
      </c>
      <c r="G426" s="190">
        <v>70</v>
      </c>
      <c r="H426" s="191">
        <v>0</v>
      </c>
      <c r="I426" s="374">
        <f t="shared" si="12"/>
        <v>0</v>
      </c>
      <c r="J426" s="144"/>
      <c r="K426" s="355"/>
      <c r="L426" s="145"/>
      <c r="M426" s="146"/>
    </row>
    <row r="427" spans="1:13" ht="33.75">
      <c r="A427" s="185"/>
      <c r="B427" s="186"/>
      <c r="C427" s="185" t="s">
        <v>554</v>
      </c>
      <c r="D427" s="187" t="s">
        <v>198</v>
      </c>
      <c r="E427" s="188" t="s">
        <v>555</v>
      </c>
      <c r="F427" s="189" t="s">
        <v>76</v>
      </c>
      <c r="G427" s="190">
        <v>20</v>
      </c>
      <c r="H427" s="191">
        <v>0</v>
      </c>
      <c r="I427" s="374">
        <f t="shared" si="12"/>
        <v>0</v>
      </c>
      <c r="J427" s="144"/>
      <c r="K427" s="355"/>
      <c r="L427" s="145"/>
      <c r="M427" s="146"/>
    </row>
    <row r="428" spans="1:13">
      <c r="A428" s="185"/>
      <c r="B428" s="186"/>
      <c r="C428" s="185" t="s">
        <v>556</v>
      </c>
      <c r="D428" s="187" t="s">
        <v>214</v>
      </c>
      <c r="E428" s="188" t="s">
        <v>557</v>
      </c>
      <c r="F428" s="189" t="s">
        <v>56</v>
      </c>
      <c r="G428" s="190">
        <v>30</v>
      </c>
      <c r="H428" s="191">
        <v>0</v>
      </c>
      <c r="I428" s="374">
        <f t="shared" si="12"/>
        <v>0</v>
      </c>
      <c r="J428" s="144"/>
      <c r="K428" s="355"/>
      <c r="L428" s="145"/>
      <c r="M428" s="146"/>
    </row>
    <row r="429" spans="1:13">
      <c r="A429" s="185"/>
      <c r="B429" s="186"/>
      <c r="C429" s="185" t="s">
        <v>558</v>
      </c>
      <c r="D429" s="187" t="s">
        <v>216</v>
      </c>
      <c r="E429" s="188" t="s">
        <v>559</v>
      </c>
      <c r="F429" s="189" t="s">
        <v>56</v>
      </c>
      <c r="G429" s="190">
        <v>30</v>
      </c>
      <c r="H429" s="191">
        <v>0</v>
      </c>
      <c r="I429" s="374">
        <f t="shared" si="12"/>
        <v>0</v>
      </c>
      <c r="J429" s="144"/>
      <c r="K429" s="355"/>
      <c r="L429" s="145"/>
      <c r="M429" s="146"/>
    </row>
    <row r="430" spans="1:13">
      <c r="A430" s="378">
        <v>4</v>
      </c>
      <c r="B430" s="378"/>
      <c r="C430" s="378"/>
      <c r="D430" s="379"/>
      <c r="E430" s="380" t="s">
        <v>234</v>
      </c>
      <c r="F430" s="380"/>
      <c r="G430" s="380"/>
      <c r="H430" s="383"/>
      <c r="I430" s="384">
        <f>SUM(I431:I432)</f>
        <v>0</v>
      </c>
      <c r="J430" s="144"/>
      <c r="K430" s="355"/>
      <c r="L430" s="145"/>
      <c r="M430" s="146"/>
    </row>
    <row r="431" spans="1:13" ht="33.75">
      <c r="A431" s="185"/>
      <c r="B431" s="186"/>
      <c r="C431" s="185" t="s">
        <v>564</v>
      </c>
      <c r="D431" s="187" t="s">
        <v>14</v>
      </c>
      <c r="E431" s="188" t="s">
        <v>565</v>
      </c>
      <c r="F431" s="189" t="s">
        <v>58</v>
      </c>
      <c r="G431" s="190">
        <v>19.2</v>
      </c>
      <c r="H431" s="191">
        <v>0</v>
      </c>
      <c r="I431" s="374">
        <f t="shared" si="12"/>
        <v>0</v>
      </c>
      <c r="J431" s="144"/>
      <c r="K431" s="355"/>
      <c r="L431" s="145"/>
      <c r="M431" s="146"/>
    </row>
    <row r="432" spans="1:13" ht="22.5">
      <c r="A432" s="185"/>
      <c r="B432" s="186"/>
      <c r="C432" s="185" t="s">
        <v>566</v>
      </c>
      <c r="D432" s="187" t="s">
        <v>15</v>
      </c>
      <c r="E432" s="188" t="s">
        <v>668</v>
      </c>
      <c r="F432" s="189" t="s">
        <v>7</v>
      </c>
      <c r="G432" s="190">
        <v>4</v>
      </c>
      <c r="H432" s="191">
        <v>0</v>
      </c>
      <c r="I432" s="374">
        <f t="shared" si="12"/>
        <v>0</v>
      </c>
      <c r="J432" s="144"/>
      <c r="K432" s="355"/>
      <c r="L432" s="145"/>
      <c r="M432" s="146"/>
    </row>
    <row r="433" spans="1:13">
      <c r="A433" s="378">
        <v>4</v>
      </c>
      <c r="B433" s="378"/>
      <c r="C433" s="378"/>
      <c r="D433" s="379"/>
      <c r="E433" s="380" t="s">
        <v>236</v>
      </c>
      <c r="F433" s="380"/>
      <c r="G433" s="380"/>
      <c r="H433" s="383"/>
      <c r="I433" s="384">
        <f>SUM(I434:I464)</f>
        <v>0</v>
      </c>
      <c r="J433" s="144"/>
      <c r="K433" s="355"/>
      <c r="L433" s="145"/>
      <c r="M433" s="146"/>
    </row>
    <row r="434" spans="1:13" ht="33.75">
      <c r="A434" s="185"/>
      <c r="B434" s="186"/>
      <c r="C434" s="185" t="s">
        <v>570</v>
      </c>
      <c r="D434" s="187" t="s">
        <v>14</v>
      </c>
      <c r="E434" s="188" t="s">
        <v>571</v>
      </c>
      <c r="F434" s="189" t="s">
        <v>7</v>
      </c>
      <c r="G434" s="190">
        <v>1</v>
      </c>
      <c r="H434" s="191">
        <v>0</v>
      </c>
      <c r="I434" s="374">
        <f t="shared" si="12"/>
        <v>0</v>
      </c>
      <c r="J434" s="144"/>
      <c r="K434" s="355"/>
      <c r="L434" s="145"/>
      <c r="M434" s="146"/>
    </row>
    <row r="435" spans="1:13">
      <c r="A435" s="185"/>
      <c r="B435" s="186"/>
      <c r="C435" s="185" t="s">
        <v>572</v>
      </c>
      <c r="D435" s="187" t="s">
        <v>15</v>
      </c>
      <c r="E435" s="188" t="s">
        <v>434</v>
      </c>
      <c r="F435" s="189" t="s">
        <v>56</v>
      </c>
      <c r="G435" s="190">
        <v>23</v>
      </c>
      <c r="H435" s="191">
        <v>0</v>
      </c>
      <c r="I435" s="374">
        <f t="shared" si="12"/>
        <v>0</v>
      </c>
      <c r="J435" s="144"/>
      <c r="K435" s="355"/>
      <c r="L435" s="145"/>
      <c r="M435" s="146"/>
    </row>
    <row r="436" spans="1:13" ht="22.5">
      <c r="A436" s="185"/>
      <c r="B436" s="186"/>
      <c r="C436" s="185" t="s">
        <v>573</v>
      </c>
      <c r="D436" s="187" t="s">
        <v>16</v>
      </c>
      <c r="E436" s="188" t="s">
        <v>631</v>
      </c>
      <c r="F436" s="189" t="s">
        <v>56</v>
      </c>
      <c r="G436" s="190">
        <v>45</v>
      </c>
      <c r="H436" s="191">
        <v>0</v>
      </c>
      <c r="I436" s="374">
        <f t="shared" si="12"/>
        <v>0</v>
      </c>
      <c r="J436" s="144"/>
      <c r="K436" s="355"/>
      <c r="L436" s="145"/>
      <c r="M436" s="146"/>
    </row>
    <row r="437" spans="1:13" ht="22.5">
      <c r="A437" s="185"/>
      <c r="B437" s="186"/>
      <c r="C437" s="185" t="s">
        <v>575</v>
      </c>
      <c r="D437" s="187" t="s">
        <v>17</v>
      </c>
      <c r="E437" s="188" t="s">
        <v>2003</v>
      </c>
      <c r="F437" s="189" t="s">
        <v>56</v>
      </c>
      <c r="G437" s="190">
        <v>2</v>
      </c>
      <c r="H437" s="191">
        <v>0</v>
      </c>
      <c r="I437" s="374">
        <f t="shared" si="12"/>
        <v>0</v>
      </c>
      <c r="J437" s="144"/>
      <c r="K437" s="355"/>
      <c r="L437" s="145"/>
      <c r="M437" s="146"/>
    </row>
    <row r="438" spans="1:13" ht="22.5">
      <c r="A438" s="185"/>
      <c r="B438" s="186"/>
      <c r="C438" s="185" t="s">
        <v>577</v>
      </c>
      <c r="D438" s="187" t="s">
        <v>179</v>
      </c>
      <c r="E438" s="188" t="s">
        <v>2004</v>
      </c>
      <c r="F438" s="189" t="s">
        <v>78</v>
      </c>
      <c r="G438" s="190">
        <v>3063</v>
      </c>
      <c r="H438" s="191">
        <v>0</v>
      </c>
      <c r="I438" s="374">
        <f t="shared" si="12"/>
        <v>0</v>
      </c>
      <c r="J438" s="144"/>
      <c r="K438" s="355"/>
      <c r="L438" s="145"/>
      <c r="M438" s="146"/>
    </row>
    <row r="439" spans="1:13" ht="22.5">
      <c r="A439" s="185"/>
      <c r="B439" s="186"/>
      <c r="C439" s="185" t="s">
        <v>579</v>
      </c>
      <c r="D439" s="187" t="s">
        <v>198</v>
      </c>
      <c r="E439" s="188" t="s">
        <v>580</v>
      </c>
      <c r="F439" s="189" t="s">
        <v>7</v>
      </c>
      <c r="G439" s="190">
        <v>1</v>
      </c>
      <c r="H439" s="191">
        <v>0</v>
      </c>
      <c r="I439" s="374">
        <f t="shared" si="12"/>
        <v>0</v>
      </c>
      <c r="J439" s="144"/>
      <c r="K439" s="355"/>
      <c r="L439" s="145"/>
      <c r="M439" s="146"/>
    </row>
    <row r="440" spans="1:13">
      <c r="A440" s="185"/>
      <c r="B440" s="186"/>
      <c r="C440" s="185" t="s">
        <v>581</v>
      </c>
      <c r="D440" s="187" t="s">
        <v>214</v>
      </c>
      <c r="E440" s="188" t="s">
        <v>582</v>
      </c>
      <c r="F440" s="189" t="s">
        <v>76</v>
      </c>
      <c r="G440" s="190">
        <v>3</v>
      </c>
      <c r="H440" s="191">
        <v>0</v>
      </c>
      <c r="I440" s="374">
        <f t="shared" si="12"/>
        <v>0</v>
      </c>
      <c r="J440" s="144"/>
      <c r="K440" s="355"/>
      <c r="L440" s="145"/>
      <c r="M440" s="146"/>
    </row>
    <row r="441" spans="1:13" ht="22.5">
      <c r="A441" s="185"/>
      <c r="B441" s="186"/>
      <c r="C441" s="185" t="s">
        <v>729</v>
      </c>
      <c r="D441" s="187" t="s">
        <v>216</v>
      </c>
      <c r="E441" s="188" t="s">
        <v>2005</v>
      </c>
      <c r="F441" s="189" t="s">
        <v>76</v>
      </c>
      <c r="G441" s="190">
        <v>14.5</v>
      </c>
      <c r="H441" s="191">
        <v>0</v>
      </c>
      <c r="I441" s="374">
        <f t="shared" si="12"/>
        <v>0</v>
      </c>
      <c r="J441" s="144"/>
      <c r="K441" s="355"/>
      <c r="L441" s="145"/>
      <c r="M441" s="146"/>
    </row>
    <row r="442" spans="1:13" ht="22.5">
      <c r="A442" s="185"/>
      <c r="B442" s="186"/>
      <c r="C442" s="185" t="s">
        <v>688</v>
      </c>
      <c r="D442" s="187" t="s">
        <v>231</v>
      </c>
      <c r="E442" s="188" t="s">
        <v>714</v>
      </c>
      <c r="F442" s="189" t="s">
        <v>76</v>
      </c>
      <c r="G442" s="190">
        <v>14.5</v>
      </c>
      <c r="H442" s="191">
        <v>0</v>
      </c>
      <c r="I442" s="374">
        <f t="shared" si="12"/>
        <v>0</v>
      </c>
      <c r="J442" s="144"/>
      <c r="K442" s="355"/>
      <c r="L442" s="145"/>
      <c r="M442" s="146"/>
    </row>
    <row r="443" spans="1:13" ht="22.5">
      <c r="A443" s="192"/>
      <c r="B443" s="193"/>
      <c r="C443" s="192" t="s">
        <v>689</v>
      </c>
      <c r="D443" s="187" t="s">
        <v>260</v>
      </c>
      <c r="E443" s="195" t="s">
        <v>715</v>
      </c>
      <c r="F443" s="196" t="s">
        <v>76</v>
      </c>
      <c r="G443" s="197">
        <v>14.5</v>
      </c>
      <c r="H443" s="198">
        <v>0</v>
      </c>
      <c r="I443" s="375">
        <f t="shared" si="12"/>
        <v>0</v>
      </c>
      <c r="J443" s="144"/>
      <c r="K443" s="355"/>
      <c r="L443" s="145"/>
      <c r="M443" s="146"/>
    </row>
    <row r="444" spans="1:13" ht="56.25">
      <c r="A444" s="192"/>
      <c r="B444" s="193"/>
      <c r="C444" s="192" t="s">
        <v>1969</v>
      </c>
      <c r="D444" s="194" t="s">
        <v>261</v>
      </c>
      <c r="E444" s="195" t="s">
        <v>1988</v>
      </c>
      <c r="F444" s="196" t="s">
        <v>11</v>
      </c>
      <c r="G444" s="197">
        <v>1</v>
      </c>
      <c r="H444" s="198">
        <v>0</v>
      </c>
      <c r="I444" s="375">
        <f t="shared" si="12"/>
        <v>0</v>
      </c>
      <c r="J444" s="144"/>
      <c r="K444" s="355"/>
      <c r="L444" s="145"/>
      <c r="M444" s="146"/>
    </row>
    <row r="445" spans="1:13">
      <c r="A445" s="199"/>
      <c r="B445" s="200"/>
      <c r="C445" s="199"/>
      <c r="D445" s="201"/>
      <c r="E445" s="202" t="s">
        <v>1971</v>
      </c>
      <c r="F445" s="203"/>
      <c r="G445" s="204"/>
      <c r="H445" s="376"/>
      <c r="I445" s="376"/>
      <c r="J445" s="144"/>
      <c r="K445" s="355"/>
      <c r="L445" s="145"/>
      <c r="M445" s="146"/>
    </row>
    <row r="446" spans="1:13">
      <c r="A446" s="199"/>
      <c r="B446" s="200"/>
      <c r="C446" s="199"/>
      <c r="D446" s="201"/>
      <c r="E446" s="202" t="s">
        <v>1989</v>
      </c>
      <c r="F446" s="203"/>
      <c r="G446" s="204"/>
      <c r="H446" s="376"/>
      <c r="I446" s="376"/>
      <c r="J446" s="144"/>
      <c r="K446" s="355"/>
      <c r="L446" s="145"/>
      <c r="M446" s="146"/>
    </row>
    <row r="447" spans="1:13">
      <c r="A447" s="199"/>
      <c r="B447" s="200"/>
      <c r="C447" s="199"/>
      <c r="D447" s="201"/>
      <c r="E447" s="202" t="s">
        <v>1990</v>
      </c>
      <c r="F447" s="203"/>
      <c r="G447" s="204"/>
      <c r="H447" s="376"/>
      <c r="I447" s="376"/>
      <c r="J447" s="144"/>
      <c r="K447" s="355"/>
      <c r="L447" s="145"/>
      <c r="M447" s="146"/>
    </row>
    <row r="448" spans="1:13">
      <c r="A448" s="199"/>
      <c r="B448" s="200"/>
      <c r="C448" s="199"/>
      <c r="D448" s="201"/>
      <c r="E448" s="202" t="s">
        <v>1991</v>
      </c>
      <c r="F448" s="203"/>
      <c r="G448" s="204"/>
      <c r="H448" s="376"/>
      <c r="I448" s="376"/>
      <c r="J448" s="144"/>
      <c r="K448" s="355"/>
      <c r="L448" s="145"/>
      <c r="M448" s="146"/>
    </row>
    <row r="449" spans="1:13">
      <c r="A449" s="199"/>
      <c r="B449" s="200"/>
      <c r="C449" s="199"/>
      <c r="D449" s="201"/>
      <c r="E449" s="202" t="s">
        <v>1992</v>
      </c>
      <c r="F449" s="203"/>
      <c r="G449" s="204"/>
      <c r="H449" s="376"/>
      <c r="I449" s="376"/>
      <c r="J449" s="144"/>
      <c r="K449" s="355"/>
      <c r="L449" s="145"/>
      <c r="M449" s="146"/>
    </row>
    <row r="450" spans="1:13" ht="56.25">
      <c r="A450" s="192"/>
      <c r="B450" s="193"/>
      <c r="C450" s="192" t="s">
        <v>1969</v>
      </c>
      <c r="D450" s="194" t="s">
        <v>272</v>
      </c>
      <c r="E450" s="195" t="s">
        <v>2006</v>
      </c>
      <c r="F450" s="196" t="s">
        <v>11</v>
      </c>
      <c r="G450" s="197">
        <v>3</v>
      </c>
      <c r="H450" s="198">
        <v>0</v>
      </c>
      <c r="I450" s="375">
        <f t="shared" si="12"/>
        <v>0</v>
      </c>
      <c r="J450" s="144"/>
      <c r="K450" s="355"/>
      <c r="L450" s="145"/>
      <c r="M450" s="146"/>
    </row>
    <row r="451" spans="1:13">
      <c r="A451" s="199"/>
      <c r="B451" s="200"/>
      <c r="C451" s="199"/>
      <c r="D451" s="201"/>
      <c r="E451" s="202" t="s">
        <v>1971</v>
      </c>
      <c r="F451" s="203"/>
      <c r="G451" s="204"/>
      <c r="H451" s="376"/>
      <c r="I451" s="376"/>
      <c r="J451" s="144"/>
      <c r="K451" s="355"/>
      <c r="L451" s="145"/>
      <c r="M451" s="146"/>
    </row>
    <row r="452" spans="1:13">
      <c r="A452" s="199"/>
      <c r="B452" s="200"/>
      <c r="C452" s="199"/>
      <c r="D452" s="201"/>
      <c r="E452" s="202" t="s">
        <v>2007</v>
      </c>
      <c r="F452" s="203"/>
      <c r="G452" s="204"/>
      <c r="H452" s="376"/>
      <c r="I452" s="376"/>
      <c r="J452" s="144"/>
      <c r="K452" s="355"/>
      <c r="L452" s="145"/>
      <c r="M452" s="146"/>
    </row>
    <row r="453" spans="1:13">
      <c r="A453" s="199"/>
      <c r="B453" s="200"/>
      <c r="C453" s="199"/>
      <c r="D453" s="201"/>
      <c r="E453" s="202" t="s">
        <v>2008</v>
      </c>
      <c r="F453" s="203"/>
      <c r="G453" s="204"/>
      <c r="H453" s="376"/>
      <c r="I453" s="376"/>
      <c r="J453" s="144"/>
      <c r="K453" s="355"/>
      <c r="L453" s="145"/>
      <c r="M453" s="146"/>
    </row>
    <row r="454" spans="1:13">
      <c r="A454" s="199"/>
      <c r="B454" s="200"/>
      <c r="C454" s="199"/>
      <c r="D454" s="201"/>
      <c r="E454" s="202" t="s">
        <v>2009</v>
      </c>
      <c r="F454" s="203"/>
      <c r="G454" s="204"/>
      <c r="H454" s="376"/>
      <c r="I454" s="376"/>
      <c r="J454" s="144"/>
      <c r="K454" s="355"/>
      <c r="L454" s="145"/>
      <c r="M454" s="146"/>
    </row>
    <row r="455" spans="1:13">
      <c r="A455" s="206"/>
      <c r="B455" s="207"/>
      <c r="C455" s="206"/>
      <c r="D455" s="208"/>
      <c r="E455" s="209" t="s">
        <v>2010</v>
      </c>
      <c r="F455" s="210"/>
      <c r="G455" s="211"/>
      <c r="H455" s="377"/>
      <c r="I455" s="377"/>
      <c r="J455" s="144"/>
      <c r="K455" s="355"/>
      <c r="L455" s="145"/>
      <c r="M455" s="146"/>
    </row>
    <row r="456" spans="1:13" ht="22.5">
      <c r="A456" s="206"/>
      <c r="B456" s="207"/>
      <c r="C456" s="206" t="s">
        <v>589</v>
      </c>
      <c r="D456" s="208" t="s">
        <v>274</v>
      </c>
      <c r="E456" s="209" t="s">
        <v>590</v>
      </c>
      <c r="F456" s="210" t="s">
        <v>58</v>
      </c>
      <c r="G456" s="211">
        <v>29.4</v>
      </c>
      <c r="H456" s="212">
        <v>0</v>
      </c>
      <c r="I456" s="377">
        <f t="shared" si="12"/>
        <v>0</v>
      </c>
      <c r="J456" s="144"/>
      <c r="K456" s="355"/>
      <c r="L456" s="145"/>
      <c r="M456" s="146"/>
    </row>
    <row r="457" spans="1:13" ht="56.25">
      <c r="A457" s="185"/>
      <c r="B457" s="186"/>
      <c r="C457" s="185" t="s">
        <v>591</v>
      </c>
      <c r="D457" s="187" t="s">
        <v>276</v>
      </c>
      <c r="E457" s="188" t="s">
        <v>1998</v>
      </c>
      <c r="F457" s="189" t="s">
        <v>58</v>
      </c>
      <c r="G457" s="190">
        <v>233</v>
      </c>
      <c r="H457" s="191">
        <v>0</v>
      </c>
      <c r="I457" s="374">
        <f t="shared" si="12"/>
        <v>0</v>
      </c>
      <c r="J457" s="144"/>
      <c r="K457" s="355"/>
      <c r="L457" s="145"/>
      <c r="M457" s="146"/>
    </row>
    <row r="458" spans="1:13" ht="33.75">
      <c r="A458" s="185"/>
      <c r="B458" s="186"/>
      <c r="C458" s="185" t="s">
        <v>593</v>
      </c>
      <c r="D458" s="208" t="s">
        <v>278</v>
      </c>
      <c r="E458" s="188" t="s">
        <v>594</v>
      </c>
      <c r="F458" s="189" t="s">
        <v>76</v>
      </c>
      <c r="G458" s="190">
        <v>9</v>
      </c>
      <c r="H458" s="191">
        <v>0</v>
      </c>
      <c r="I458" s="374">
        <f t="shared" si="12"/>
        <v>0</v>
      </c>
      <c r="J458" s="144"/>
      <c r="K458" s="355"/>
      <c r="L458" s="145"/>
      <c r="M458" s="146"/>
    </row>
    <row r="459" spans="1:13">
      <c r="A459" s="185"/>
      <c r="B459" s="186"/>
      <c r="C459" s="185" t="s">
        <v>595</v>
      </c>
      <c r="D459" s="187" t="s">
        <v>281</v>
      </c>
      <c r="E459" s="188" t="s">
        <v>739</v>
      </c>
      <c r="F459" s="189" t="s">
        <v>56</v>
      </c>
      <c r="G459" s="190">
        <v>20</v>
      </c>
      <c r="H459" s="191">
        <v>0</v>
      </c>
      <c r="I459" s="374">
        <f t="shared" si="12"/>
        <v>0</v>
      </c>
      <c r="J459" s="144"/>
      <c r="K459" s="355"/>
      <c r="L459" s="145"/>
      <c r="M459" s="146"/>
    </row>
    <row r="460" spans="1:13" ht="67.5">
      <c r="A460" s="185"/>
      <c r="B460" s="186"/>
      <c r="C460" s="185" t="s">
        <v>597</v>
      </c>
      <c r="D460" s="208" t="s">
        <v>283</v>
      </c>
      <c r="E460" s="188" t="s">
        <v>598</v>
      </c>
      <c r="F460" s="189" t="s">
        <v>58</v>
      </c>
      <c r="G460" s="190">
        <v>419</v>
      </c>
      <c r="H460" s="191">
        <v>0</v>
      </c>
      <c r="I460" s="374">
        <f t="shared" si="12"/>
        <v>0</v>
      </c>
      <c r="J460" s="144"/>
      <c r="K460" s="355"/>
      <c r="L460" s="145"/>
      <c r="M460" s="146"/>
    </row>
    <row r="461" spans="1:13" ht="22.5">
      <c r="A461" s="185"/>
      <c r="B461" s="186"/>
      <c r="C461" s="185" t="s">
        <v>599</v>
      </c>
      <c r="D461" s="187" t="s">
        <v>285</v>
      </c>
      <c r="E461" s="188" t="s">
        <v>600</v>
      </c>
      <c r="F461" s="189" t="s">
        <v>58</v>
      </c>
      <c r="G461" s="190">
        <v>28.9</v>
      </c>
      <c r="H461" s="191">
        <v>0</v>
      </c>
      <c r="I461" s="374">
        <f t="shared" si="12"/>
        <v>0</v>
      </c>
      <c r="J461" s="144"/>
      <c r="K461" s="355"/>
      <c r="L461" s="145"/>
      <c r="M461" s="146"/>
    </row>
    <row r="462" spans="1:13" ht="22.5">
      <c r="A462" s="185"/>
      <c r="B462" s="186"/>
      <c r="C462" s="185" t="s">
        <v>601</v>
      </c>
      <c r="D462" s="208" t="s">
        <v>287</v>
      </c>
      <c r="E462" s="188" t="s">
        <v>477</v>
      </c>
      <c r="F462" s="189" t="s">
        <v>7</v>
      </c>
      <c r="G462" s="190">
        <v>8</v>
      </c>
      <c r="H462" s="191">
        <v>0</v>
      </c>
      <c r="I462" s="374">
        <f t="shared" si="12"/>
        <v>0</v>
      </c>
      <c r="J462" s="144"/>
      <c r="K462" s="355"/>
      <c r="L462" s="145"/>
      <c r="M462" s="146"/>
    </row>
    <row r="463" spans="1:13">
      <c r="A463" s="185"/>
      <c r="B463" s="186"/>
      <c r="C463" s="185" t="s">
        <v>1999</v>
      </c>
      <c r="D463" s="187" t="s">
        <v>289</v>
      </c>
      <c r="E463" s="188" t="s">
        <v>2011</v>
      </c>
      <c r="F463" s="189" t="s">
        <v>56</v>
      </c>
      <c r="G463" s="190">
        <v>28</v>
      </c>
      <c r="H463" s="191">
        <v>0</v>
      </c>
      <c r="I463" s="374">
        <f t="shared" si="12"/>
        <v>0</v>
      </c>
      <c r="J463" s="144"/>
      <c r="K463" s="355"/>
      <c r="L463" s="145"/>
      <c r="M463" s="146"/>
    </row>
    <row r="464" spans="1:13" ht="22.5">
      <c r="A464" s="185"/>
      <c r="B464" s="186"/>
      <c r="C464" s="185" t="s">
        <v>602</v>
      </c>
      <c r="D464" s="208" t="s">
        <v>290</v>
      </c>
      <c r="E464" s="188" t="s">
        <v>603</v>
      </c>
      <c r="F464" s="189" t="s">
        <v>56</v>
      </c>
      <c r="G464" s="190">
        <v>42</v>
      </c>
      <c r="H464" s="191">
        <v>0</v>
      </c>
      <c r="I464" s="374">
        <f t="shared" si="12"/>
        <v>0</v>
      </c>
      <c r="J464" s="144"/>
      <c r="K464" s="355"/>
      <c r="L464" s="145"/>
      <c r="M464" s="146"/>
    </row>
    <row r="465" spans="1:13">
      <c r="A465" s="170">
        <v>2</v>
      </c>
      <c r="B465" s="171" t="str">
        <f>IF(TRIM(H465)&lt;&gt;"",COUNTA($H$8:H465),"")</f>
        <v/>
      </c>
      <c r="C465" s="170"/>
      <c r="D465" s="172"/>
      <c r="E465" s="24" t="s">
        <v>2012</v>
      </c>
      <c r="F465" s="173"/>
      <c r="G465" s="215"/>
      <c r="H465" s="373"/>
      <c r="I465" s="175">
        <f>I466+I478+I486</f>
        <v>0</v>
      </c>
      <c r="J465" s="144"/>
      <c r="K465" s="355"/>
      <c r="L465" s="145"/>
      <c r="M465" s="146"/>
    </row>
    <row r="466" spans="1:13">
      <c r="A466" s="178">
        <v>4</v>
      </c>
      <c r="B466" s="179"/>
      <c r="C466" s="178"/>
      <c r="D466" s="180"/>
      <c r="E466" s="181" t="s">
        <v>501</v>
      </c>
      <c r="F466" s="182"/>
      <c r="G466" s="216"/>
      <c r="H466" s="184"/>
      <c r="I466" s="184">
        <f>SUM(I467:I477)</f>
        <v>0</v>
      </c>
      <c r="J466" s="144"/>
      <c r="K466" s="355"/>
      <c r="L466" s="145"/>
      <c r="M466" s="146"/>
    </row>
    <row r="467" spans="1:13" ht="22.5">
      <c r="A467" s="185"/>
      <c r="B467" s="186"/>
      <c r="C467" s="185" t="s">
        <v>520</v>
      </c>
      <c r="D467" s="187" t="s">
        <v>14</v>
      </c>
      <c r="E467" s="188" t="s">
        <v>1957</v>
      </c>
      <c r="F467" s="189" t="s">
        <v>7</v>
      </c>
      <c r="G467" s="190">
        <v>1</v>
      </c>
      <c r="H467" s="191">
        <v>0</v>
      </c>
      <c r="I467" s="374">
        <f t="shared" ref="I467:I507" si="13">IF(ISNUMBER(G467),ROUND(G467*H467,2),"")</f>
        <v>0</v>
      </c>
      <c r="J467" s="144"/>
      <c r="K467" s="355"/>
      <c r="L467" s="145"/>
      <c r="M467" s="146"/>
    </row>
    <row r="468" spans="1:13" ht="22.5">
      <c r="A468" s="185"/>
      <c r="B468" s="186"/>
      <c r="C468" s="185" t="s">
        <v>522</v>
      </c>
      <c r="D468" s="187" t="s">
        <v>15</v>
      </c>
      <c r="E468" s="188" t="s">
        <v>4528</v>
      </c>
      <c r="F468" s="189" t="s">
        <v>7</v>
      </c>
      <c r="G468" s="190">
        <v>1</v>
      </c>
      <c r="H468" s="191">
        <v>0</v>
      </c>
      <c r="I468" s="374">
        <f t="shared" si="13"/>
        <v>0</v>
      </c>
      <c r="J468" s="144"/>
      <c r="K468" s="355"/>
      <c r="L468" s="145"/>
      <c r="M468" s="146"/>
    </row>
    <row r="469" spans="1:13" ht="22.5">
      <c r="A469" s="185"/>
      <c r="B469" s="186"/>
      <c r="C469" s="185" t="s">
        <v>524</v>
      </c>
      <c r="D469" s="187" t="s">
        <v>16</v>
      </c>
      <c r="E469" s="188" t="s">
        <v>787</v>
      </c>
      <c r="F469" s="189" t="s">
        <v>56</v>
      </c>
      <c r="G469" s="190">
        <v>50</v>
      </c>
      <c r="H469" s="191">
        <v>0</v>
      </c>
      <c r="I469" s="374">
        <f t="shared" si="13"/>
        <v>0</v>
      </c>
      <c r="J469" s="144"/>
      <c r="K469" s="355"/>
      <c r="L469" s="145"/>
      <c r="M469" s="146"/>
    </row>
    <row r="470" spans="1:13">
      <c r="A470" s="185"/>
      <c r="B470" s="186"/>
      <c r="C470" s="185" t="s">
        <v>526</v>
      </c>
      <c r="D470" s="187" t="s">
        <v>17</v>
      </c>
      <c r="E470" s="188" t="s">
        <v>1958</v>
      </c>
      <c r="F470" s="189" t="s">
        <v>605</v>
      </c>
      <c r="G470" s="190">
        <v>5</v>
      </c>
      <c r="H470" s="191">
        <v>0</v>
      </c>
      <c r="I470" s="374">
        <f t="shared" si="13"/>
        <v>0</v>
      </c>
      <c r="J470" s="144"/>
      <c r="K470" s="355"/>
      <c r="L470" s="145"/>
      <c r="M470" s="146"/>
    </row>
    <row r="471" spans="1:13">
      <c r="A471" s="185"/>
      <c r="B471" s="186"/>
      <c r="C471" s="185" t="s">
        <v>528</v>
      </c>
      <c r="D471" s="187" t="s">
        <v>179</v>
      </c>
      <c r="E471" s="188" t="s">
        <v>2013</v>
      </c>
      <c r="F471" s="189" t="s">
        <v>58</v>
      </c>
      <c r="G471" s="190">
        <v>7.5</v>
      </c>
      <c r="H471" s="191">
        <v>0</v>
      </c>
      <c r="I471" s="374">
        <f t="shared" si="13"/>
        <v>0</v>
      </c>
      <c r="J471" s="144"/>
      <c r="K471" s="355"/>
      <c r="L471" s="145"/>
      <c r="M471" s="146"/>
    </row>
    <row r="472" spans="1:13" ht="22.5">
      <c r="A472" s="185"/>
      <c r="B472" s="186"/>
      <c r="C472" s="185" t="s">
        <v>530</v>
      </c>
      <c r="D472" s="187" t="s">
        <v>198</v>
      </c>
      <c r="E472" s="188" t="s">
        <v>1959</v>
      </c>
      <c r="F472" s="189" t="s">
        <v>56</v>
      </c>
      <c r="G472" s="190">
        <v>46</v>
      </c>
      <c r="H472" s="191">
        <v>0</v>
      </c>
      <c r="I472" s="374">
        <f t="shared" si="13"/>
        <v>0</v>
      </c>
      <c r="J472" s="144"/>
      <c r="K472" s="355"/>
      <c r="L472" s="145"/>
      <c r="M472" s="146"/>
    </row>
    <row r="473" spans="1:13">
      <c r="A473" s="185"/>
      <c r="B473" s="186"/>
      <c r="C473" s="185" t="s">
        <v>1960</v>
      </c>
      <c r="D473" s="187" t="s">
        <v>214</v>
      </c>
      <c r="E473" s="188" t="s">
        <v>533</v>
      </c>
      <c r="F473" s="189" t="s">
        <v>76</v>
      </c>
      <c r="G473" s="190">
        <v>10</v>
      </c>
      <c r="H473" s="191">
        <v>0</v>
      </c>
      <c r="I473" s="374">
        <f t="shared" si="13"/>
        <v>0</v>
      </c>
      <c r="J473" s="144"/>
      <c r="K473" s="355"/>
      <c r="L473" s="145"/>
      <c r="M473" s="146"/>
    </row>
    <row r="474" spans="1:13" ht="33.75">
      <c r="A474" s="185"/>
      <c r="B474" s="186"/>
      <c r="C474" s="185" t="s">
        <v>534</v>
      </c>
      <c r="D474" s="187" t="s">
        <v>216</v>
      </c>
      <c r="E474" s="188" t="s">
        <v>535</v>
      </c>
      <c r="F474" s="189" t="s">
        <v>58</v>
      </c>
      <c r="G474" s="190">
        <v>20</v>
      </c>
      <c r="H474" s="191">
        <v>0</v>
      </c>
      <c r="I474" s="374">
        <f t="shared" si="13"/>
        <v>0</v>
      </c>
      <c r="J474" s="144"/>
      <c r="K474" s="355"/>
      <c r="L474" s="145"/>
      <c r="M474" s="146"/>
    </row>
    <row r="475" spans="1:13" s="213" customFormat="1" ht="22.5">
      <c r="A475" s="185"/>
      <c r="B475" s="186"/>
      <c r="C475" s="185" t="s">
        <v>536</v>
      </c>
      <c r="D475" s="187" t="s">
        <v>231</v>
      </c>
      <c r="E475" s="188" t="s">
        <v>537</v>
      </c>
      <c r="F475" s="189" t="s">
        <v>58</v>
      </c>
      <c r="G475" s="190">
        <v>20</v>
      </c>
      <c r="H475" s="191">
        <v>0</v>
      </c>
      <c r="I475" s="374">
        <f t="shared" si="13"/>
        <v>0</v>
      </c>
      <c r="J475" s="144"/>
      <c r="K475" s="355"/>
      <c r="L475" s="145"/>
      <c r="M475" s="146"/>
    </row>
    <row r="476" spans="1:13" ht="56.25">
      <c r="A476" s="185"/>
      <c r="B476" s="186"/>
      <c r="C476" s="185" t="s">
        <v>540</v>
      </c>
      <c r="D476" s="187" t="s">
        <v>260</v>
      </c>
      <c r="E476" s="188" t="s">
        <v>541</v>
      </c>
      <c r="F476" s="189" t="s">
        <v>56</v>
      </c>
      <c r="G476" s="190">
        <v>41</v>
      </c>
      <c r="H476" s="191">
        <v>0</v>
      </c>
      <c r="I476" s="374">
        <f t="shared" si="13"/>
        <v>0</v>
      </c>
      <c r="J476" s="144"/>
      <c r="K476" s="355"/>
      <c r="L476" s="145"/>
      <c r="M476" s="146"/>
    </row>
    <row r="477" spans="1:13" ht="56.25">
      <c r="A477" s="185"/>
      <c r="B477" s="186"/>
      <c r="C477" s="185" t="s">
        <v>542</v>
      </c>
      <c r="D477" s="187" t="s">
        <v>261</v>
      </c>
      <c r="E477" s="188" t="s">
        <v>543</v>
      </c>
      <c r="F477" s="189" t="s">
        <v>56</v>
      </c>
      <c r="G477" s="190">
        <v>9</v>
      </c>
      <c r="H477" s="191">
        <v>0</v>
      </c>
      <c r="I477" s="374">
        <f t="shared" si="13"/>
        <v>0</v>
      </c>
      <c r="J477" s="144"/>
      <c r="K477" s="355"/>
      <c r="L477" s="145"/>
      <c r="M477" s="146"/>
    </row>
    <row r="478" spans="1:13">
      <c r="A478" s="378">
        <v>4</v>
      </c>
      <c r="B478" s="378"/>
      <c r="C478" s="378"/>
      <c r="D478" s="379"/>
      <c r="E478" s="380" t="s">
        <v>232</v>
      </c>
      <c r="F478" s="380"/>
      <c r="G478" s="380"/>
      <c r="H478" s="383"/>
      <c r="I478" s="384">
        <f>SUM(I479:I485)</f>
        <v>0</v>
      </c>
      <c r="J478" s="144"/>
      <c r="K478" s="355"/>
      <c r="L478" s="145"/>
      <c r="M478" s="146"/>
    </row>
    <row r="479" spans="1:13" ht="33.75">
      <c r="A479" s="185"/>
      <c r="B479" s="186"/>
      <c r="C479" s="185" t="s">
        <v>544</v>
      </c>
      <c r="D479" s="187" t="s">
        <v>14</v>
      </c>
      <c r="E479" s="188" t="s">
        <v>545</v>
      </c>
      <c r="F479" s="189" t="s">
        <v>76</v>
      </c>
      <c r="G479" s="190">
        <v>12</v>
      </c>
      <c r="H479" s="191">
        <v>0</v>
      </c>
      <c r="I479" s="374">
        <f t="shared" si="13"/>
        <v>0</v>
      </c>
      <c r="J479" s="144"/>
      <c r="K479" s="355"/>
      <c r="L479" s="145"/>
      <c r="M479" s="146"/>
    </row>
    <row r="480" spans="1:13" ht="56.25">
      <c r="A480" s="185"/>
      <c r="B480" s="186"/>
      <c r="C480" s="185" t="s">
        <v>546</v>
      </c>
      <c r="D480" s="187" t="s">
        <v>15</v>
      </c>
      <c r="E480" s="188" t="s">
        <v>547</v>
      </c>
      <c r="F480" s="189" t="s">
        <v>76</v>
      </c>
      <c r="G480" s="190">
        <v>60</v>
      </c>
      <c r="H480" s="191">
        <v>0</v>
      </c>
      <c r="I480" s="374">
        <f t="shared" si="13"/>
        <v>0</v>
      </c>
      <c r="J480" s="144"/>
      <c r="K480" s="355"/>
      <c r="L480" s="145"/>
      <c r="M480" s="146"/>
    </row>
    <row r="481" spans="1:13" ht="22.5">
      <c r="A481" s="185"/>
      <c r="B481" s="186"/>
      <c r="C481" s="185" t="s">
        <v>548</v>
      </c>
      <c r="D481" s="187" t="s">
        <v>16</v>
      </c>
      <c r="E481" s="188" t="s">
        <v>549</v>
      </c>
      <c r="F481" s="189" t="s">
        <v>8</v>
      </c>
      <c r="G481" s="190">
        <v>1</v>
      </c>
      <c r="H481" s="191">
        <v>0</v>
      </c>
      <c r="I481" s="374">
        <f t="shared" si="13"/>
        <v>0</v>
      </c>
      <c r="J481" s="144"/>
      <c r="K481" s="355"/>
      <c r="L481" s="145"/>
      <c r="M481" s="146"/>
    </row>
    <row r="482" spans="1:13" ht="33.75">
      <c r="A482" s="185"/>
      <c r="B482" s="186"/>
      <c r="C482" s="185" t="s">
        <v>550</v>
      </c>
      <c r="D482" s="187" t="s">
        <v>17</v>
      </c>
      <c r="E482" s="188" t="s">
        <v>1961</v>
      </c>
      <c r="F482" s="189" t="s">
        <v>56</v>
      </c>
      <c r="G482" s="190">
        <v>20</v>
      </c>
      <c r="H482" s="191">
        <v>0</v>
      </c>
      <c r="I482" s="374">
        <f t="shared" si="13"/>
        <v>0</v>
      </c>
      <c r="J482" s="144"/>
      <c r="K482" s="355"/>
      <c r="L482" s="145"/>
      <c r="M482" s="146"/>
    </row>
    <row r="483" spans="1:13" ht="33.75">
      <c r="A483" s="185"/>
      <c r="B483" s="186"/>
      <c r="C483" s="185" t="s">
        <v>554</v>
      </c>
      <c r="D483" s="187" t="s">
        <v>179</v>
      </c>
      <c r="E483" s="188" t="s">
        <v>555</v>
      </c>
      <c r="F483" s="189" t="s">
        <v>76</v>
      </c>
      <c r="G483" s="190">
        <v>54</v>
      </c>
      <c r="H483" s="191">
        <v>0</v>
      </c>
      <c r="I483" s="374">
        <f t="shared" si="13"/>
        <v>0</v>
      </c>
      <c r="J483" s="144"/>
      <c r="K483" s="355"/>
      <c r="L483" s="145"/>
      <c r="M483" s="146"/>
    </row>
    <row r="484" spans="1:13">
      <c r="A484" s="185"/>
      <c r="B484" s="186"/>
      <c r="C484" s="185" t="s">
        <v>556</v>
      </c>
      <c r="D484" s="187" t="s">
        <v>198</v>
      </c>
      <c r="E484" s="188" t="s">
        <v>557</v>
      </c>
      <c r="F484" s="189" t="s">
        <v>56</v>
      </c>
      <c r="G484" s="190">
        <v>40</v>
      </c>
      <c r="H484" s="191">
        <v>0</v>
      </c>
      <c r="I484" s="374">
        <f t="shared" si="13"/>
        <v>0</v>
      </c>
      <c r="J484" s="144"/>
      <c r="K484" s="355"/>
      <c r="L484" s="145"/>
      <c r="M484" s="146"/>
    </row>
    <row r="485" spans="1:13">
      <c r="A485" s="185"/>
      <c r="B485" s="186"/>
      <c r="C485" s="185" t="s">
        <v>558</v>
      </c>
      <c r="D485" s="187" t="s">
        <v>214</v>
      </c>
      <c r="E485" s="188" t="s">
        <v>559</v>
      </c>
      <c r="F485" s="189" t="s">
        <v>56</v>
      </c>
      <c r="G485" s="190">
        <v>40</v>
      </c>
      <c r="H485" s="191">
        <v>0</v>
      </c>
      <c r="I485" s="374">
        <f t="shared" si="13"/>
        <v>0</v>
      </c>
      <c r="J485" s="144"/>
      <c r="K485" s="355"/>
      <c r="L485" s="145"/>
      <c r="M485" s="146"/>
    </row>
    <row r="486" spans="1:13">
      <c r="A486" s="378">
        <v>4</v>
      </c>
      <c r="B486" s="378"/>
      <c r="C486" s="378"/>
      <c r="D486" s="379"/>
      <c r="E486" s="380" t="s">
        <v>236</v>
      </c>
      <c r="F486" s="380"/>
      <c r="G486" s="380"/>
      <c r="H486" s="383"/>
      <c r="I486" s="384">
        <f>SUM(I487:I507)</f>
        <v>0</v>
      </c>
      <c r="J486" s="144"/>
      <c r="K486" s="355"/>
      <c r="L486" s="145"/>
      <c r="M486" s="146"/>
    </row>
    <row r="487" spans="1:13">
      <c r="A487" s="185"/>
      <c r="B487" s="186"/>
      <c r="C487" s="185" t="s">
        <v>572</v>
      </c>
      <c r="D487" s="187" t="s">
        <v>14</v>
      </c>
      <c r="E487" s="188" t="s">
        <v>2014</v>
      </c>
      <c r="F487" s="189" t="s">
        <v>56</v>
      </c>
      <c r="G487" s="190">
        <v>45</v>
      </c>
      <c r="H487" s="191">
        <v>0</v>
      </c>
      <c r="I487" s="374">
        <f t="shared" si="13"/>
        <v>0</v>
      </c>
      <c r="J487" s="144"/>
      <c r="K487" s="355"/>
      <c r="L487" s="145"/>
      <c r="M487" s="146"/>
    </row>
    <row r="488" spans="1:13">
      <c r="A488" s="185"/>
      <c r="B488" s="186"/>
      <c r="C488" s="185" t="s">
        <v>1963</v>
      </c>
      <c r="D488" s="187" t="s">
        <v>15</v>
      </c>
      <c r="E488" s="188" t="s">
        <v>2015</v>
      </c>
      <c r="F488" s="189" t="s">
        <v>56</v>
      </c>
      <c r="G488" s="190">
        <v>40</v>
      </c>
      <c r="H488" s="191">
        <v>0</v>
      </c>
      <c r="I488" s="374">
        <f t="shared" si="13"/>
        <v>0</v>
      </c>
      <c r="J488" s="144"/>
      <c r="K488" s="355"/>
      <c r="L488" s="145"/>
      <c r="M488" s="146"/>
    </row>
    <row r="489" spans="1:13" ht="22.5">
      <c r="A489" s="185"/>
      <c r="B489" s="186"/>
      <c r="C489" s="185" t="s">
        <v>577</v>
      </c>
      <c r="D489" s="187" t="s">
        <v>16</v>
      </c>
      <c r="E489" s="188" t="s">
        <v>1967</v>
      </c>
      <c r="F489" s="189" t="s">
        <v>78</v>
      </c>
      <c r="G489" s="190">
        <v>2183</v>
      </c>
      <c r="H489" s="191">
        <v>0</v>
      </c>
      <c r="I489" s="374">
        <f t="shared" si="13"/>
        <v>0</v>
      </c>
      <c r="J489" s="144"/>
      <c r="K489" s="355"/>
      <c r="L489" s="145"/>
      <c r="M489" s="146"/>
    </row>
    <row r="490" spans="1:13" ht="22.5">
      <c r="A490" s="185"/>
      <c r="B490" s="186"/>
      <c r="C490" s="185" t="s">
        <v>579</v>
      </c>
      <c r="D490" s="187" t="s">
        <v>17</v>
      </c>
      <c r="E490" s="188" t="s">
        <v>580</v>
      </c>
      <c r="F490" s="189" t="s">
        <v>7</v>
      </c>
      <c r="G490" s="190">
        <v>1</v>
      </c>
      <c r="H490" s="191">
        <v>0</v>
      </c>
      <c r="I490" s="374">
        <f t="shared" si="13"/>
        <v>0</v>
      </c>
      <c r="J490" s="144"/>
      <c r="K490" s="355"/>
      <c r="L490" s="145"/>
      <c r="M490" s="146"/>
    </row>
    <row r="491" spans="1:13">
      <c r="A491" s="185"/>
      <c r="B491" s="186"/>
      <c r="C491" s="185" t="s">
        <v>581</v>
      </c>
      <c r="D491" s="187" t="s">
        <v>179</v>
      </c>
      <c r="E491" s="188" t="s">
        <v>582</v>
      </c>
      <c r="F491" s="189" t="s">
        <v>76</v>
      </c>
      <c r="G491" s="190">
        <v>1.3</v>
      </c>
      <c r="H491" s="191">
        <v>0</v>
      </c>
      <c r="I491" s="374">
        <f t="shared" si="13"/>
        <v>0</v>
      </c>
      <c r="J491" s="144"/>
      <c r="K491" s="355"/>
      <c r="L491" s="145"/>
      <c r="M491" s="146"/>
    </row>
    <row r="492" spans="1:13" ht="33.75">
      <c r="A492" s="185"/>
      <c r="B492" s="186"/>
      <c r="C492" s="185" t="s">
        <v>687</v>
      </c>
      <c r="D492" s="187" t="s">
        <v>198</v>
      </c>
      <c r="E492" s="188" t="s">
        <v>1982</v>
      </c>
      <c r="F492" s="189" t="s">
        <v>76</v>
      </c>
      <c r="G492" s="190">
        <v>18</v>
      </c>
      <c r="H492" s="191">
        <v>0</v>
      </c>
      <c r="I492" s="374">
        <f t="shared" si="13"/>
        <v>0</v>
      </c>
      <c r="J492" s="144"/>
      <c r="K492" s="355"/>
      <c r="L492" s="145"/>
      <c r="M492" s="146"/>
    </row>
    <row r="493" spans="1:13" ht="22.5">
      <c r="A493" s="185"/>
      <c r="B493" s="186"/>
      <c r="C493" s="185" t="s">
        <v>688</v>
      </c>
      <c r="D493" s="187" t="s">
        <v>214</v>
      </c>
      <c r="E493" s="188" t="s">
        <v>714</v>
      </c>
      <c r="F493" s="189" t="s">
        <v>76</v>
      </c>
      <c r="G493" s="190">
        <v>18</v>
      </c>
      <c r="H493" s="191">
        <v>0</v>
      </c>
      <c r="I493" s="374">
        <f t="shared" si="13"/>
        <v>0</v>
      </c>
      <c r="J493" s="144"/>
      <c r="K493" s="355"/>
      <c r="L493" s="145"/>
      <c r="M493" s="146"/>
    </row>
    <row r="494" spans="1:13" ht="22.5">
      <c r="A494" s="192"/>
      <c r="B494" s="193"/>
      <c r="C494" s="192" t="s">
        <v>587</v>
      </c>
      <c r="D494" s="187" t="s">
        <v>216</v>
      </c>
      <c r="E494" s="195" t="s">
        <v>715</v>
      </c>
      <c r="F494" s="196" t="s">
        <v>76</v>
      </c>
      <c r="G494" s="197">
        <v>18</v>
      </c>
      <c r="H494" s="198">
        <v>0</v>
      </c>
      <c r="I494" s="375">
        <f t="shared" si="13"/>
        <v>0</v>
      </c>
      <c r="J494" s="144"/>
      <c r="K494" s="355"/>
      <c r="L494" s="145"/>
      <c r="M494" s="146"/>
    </row>
    <row r="495" spans="1:13" ht="56.25">
      <c r="A495" s="192"/>
      <c r="B495" s="193"/>
      <c r="C495" s="192" t="s">
        <v>1969</v>
      </c>
      <c r="D495" s="194" t="s">
        <v>231</v>
      </c>
      <c r="E495" s="195" t="s">
        <v>1988</v>
      </c>
      <c r="F495" s="196" t="s">
        <v>11</v>
      </c>
      <c r="G495" s="197">
        <v>1</v>
      </c>
      <c r="H495" s="198">
        <v>0</v>
      </c>
      <c r="I495" s="375">
        <f t="shared" si="13"/>
        <v>0</v>
      </c>
      <c r="J495" s="144"/>
      <c r="K495" s="355"/>
      <c r="L495" s="145"/>
      <c r="M495" s="146"/>
    </row>
    <row r="496" spans="1:13">
      <c r="A496" s="199"/>
      <c r="B496" s="200"/>
      <c r="C496" s="199"/>
      <c r="D496" s="201"/>
      <c r="E496" s="202" t="s">
        <v>1971</v>
      </c>
      <c r="F496" s="203"/>
      <c r="G496" s="204"/>
      <c r="H496" s="376"/>
      <c r="I496" s="376"/>
      <c r="J496" s="144"/>
      <c r="K496" s="355"/>
      <c r="L496" s="145"/>
      <c r="M496" s="146"/>
    </row>
    <row r="497" spans="1:13">
      <c r="A497" s="199"/>
      <c r="B497" s="200"/>
      <c r="C497" s="199"/>
      <c r="D497" s="201"/>
      <c r="E497" s="202" t="s">
        <v>1989</v>
      </c>
      <c r="F497" s="203"/>
      <c r="G497" s="204"/>
      <c r="H497" s="376"/>
      <c r="I497" s="376"/>
      <c r="J497" s="144"/>
      <c r="K497" s="355"/>
      <c r="L497" s="145"/>
      <c r="M497" s="146"/>
    </row>
    <row r="498" spans="1:13">
      <c r="A498" s="199"/>
      <c r="B498" s="200"/>
      <c r="C498" s="199"/>
      <c r="D498" s="201"/>
      <c r="E498" s="202" t="s">
        <v>1990</v>
      </c>
      <c r="F498" s="203"/>
      <c r="G498" s="204"/>
      <c r="H498" s="376"/>
      <c r="I498" s="376"/>
      <c r="J498" s="144"/>
      <c r="K498" s="355"/>
      <c r="L498" s="145"/>
      <c r="M498" s="146"/>
    </row>
    <row r="499" spans="1:13">
      <c r="A499" s="199"/>
      <c r="B499" s="200"/>
      <c r="C499" s="199"/>
      <c r="D499" s="201"/>
      <c r="E499" s="202" t="s">
        <v>1991</v>
      </c>
      <c r="F499" s="203"/>
      <c r="G499" s="204"/>
      <c r="H499" s="376"/>
      <c r="I499" s="376"/>
      <c r="J499" s="144"/>
      <c r="K499" s="355"/>
      <c r="L499" s="145"/>
      <c r="M499" s="146"/>
    </row>
    <row r="500" spans="1:13">
      <c r="A500" s="206"/>
      <c r="B500" s="207"/>
      <c r="C500" s="206"/>
      <c r="D500" s="208"/>
      <c r="E500" s="209" t="s">
        <v>1992</v>
      </c>
      <c r="F500" s="210"/>
      <c r="G500" s="211"/>
      <c r="H500" s="377"/>
      <c r="I500" s="377"/>
      <c r="J500" s="144"/>
      <c r="K500" s="355"/>
      <c r="L500" s="145"/>
      <c r="M500" s="146"/>
    </row>
    <row r="501" spans="1:13" ht="22.5">
      <c r="A501" s="206"/>
      <c r="B501" s="207"/>
      <c r="C501" s="206" t="s">
        <v>589</v>
      </c>
      <c r="D501" s="208" t="s">
        <v>260</v>
      </c>
      <c r="E501" s="209" t="s">
        <v>590</v>
      </c>
      <c r="F501" s="210" t="s">
        <v>58</v>
      </c>
      <c r="G501" s="211">
        <v>14</v>
      </c>
      <c r="H501" s="212">
        <v>0</v>
      </c>
      <c r="I501" s="377">
        <f t="shared" si="13"/>
        <v>0</v>
      </c>
      <c r="J501" s="144"/>
      <c r="K501" s="355"/>
      <c r="L501" s="145"/>
      <c r="M501" s="146"/>
    </row>
    <row r="502" spans="1:13">
      <c r="A502" s="185"/>
      <c r="B502" s="186"/>
      <c r="C502" s="185" t="s">
        <v>595</v>
      </c>
      <c r="D502" s="187" t="s">
        <v>261</v>
      </c>
      <c r="E502" s="188" t="s">
        <v>739</v>
      </c>
      <c r="F502" s="189" t="s">
        <v>56</v>
      </c>
      <c r="G502" s="190">
        <v>3</v>
      </c>
      <c r="H502" s="191">
        <v>0</v>
      </c>
      <c r="I502" s="374">
        <f t="shared" si="13"/>
        <v>0</v>
      </c>
      <c r="J502" s="144"/>
      <c r="K502" s="355"/>
      <c r="L502" s="145"/>
      <c r="M502" s="146"/>
    </row>
    <row r="503" spans="1:13" ht="67.5">
      <c r="A503" s="185"/>
      <c r="B503" s="186"/>
      <c r="C503" s="185" t="s">
        <v>597</v>
      </c>
      <c r="D503" s="208" t="s">
        <v>272</v>
      </c>
      <c r="E503" s="188" t="s">
        <v>598</v>
      </c>
      <c r="F503" s="189" t="s">
        <v>58</v>
      </c>
      <c r="G503" s="190">
        <v>40</v>
      </c>
      <c r="H503" s="191">
        <v>0</v>
      </c>
      <c r="I503" s="374">
        <f t="shared" si="13"/>
        <v>0</v>
      </c>
      <c r="J503" s="144"/>
      <c r="K503" s="355"/>
      <c r="L503" s="145"/>
      <c r="M503" s="146"/>
    </row>
    <row r="504" spans="1:13" ht="33.75">
      <c r="A504" s="185"/>
      <c r="B504" s="186"/>
      <c r="C504" s="185" t="s">
        <v>690</v>
      </c>
      <c r="D504" s="187" t="s">
        <v>274</v>
      </c>
      <c r="E504" s="188" t="s">
        <v>723</v>
      </c>
      <c r="F504" s="189" t="s">
        <v>7</v>
      </c>
      <c r="G504" s="190">
        <v>80</v>
      </c>
      <c r="H504" s="191">
        <v>0</v>
      </c>
      <c r="I504" s="374">
        <f t="shared" si="13"/>
        <v>0</v>
      </c>
      <c r="J504" s="144"/>
      <c r="K504" s="355"/>
      <c r="L504" s="145"/>
      <c r="M504" s="146"/>
    </row>
    <row r="505" spans="1:13" ht="22.5">
      <c r="A505" s="185"/>
      <c r="B505" s="186"/>
      <c r="C505" s="185" t="s">
        <v>691</v>
      </c>
      <c r="D505" s="208" t="s">
        <v>276</v>
      </c>
      <c r="E505" s="188" t="s">
        <v>1977</v>
      </c>
      <c r="F505" s="189" t="s">
        <v>7</v>
      </c>
      <c r="G505" s="190">
        <v>80</v>
      </c>
      <c r="H505" s="191">
        <v>0</v>
      </c>
      <c r="I505" s="374">
        <f t="shared" si="13"/>
        <v>0</v>
      </c>
      <c r="J505" s="144"/>
      <c r="K505" s="355"/>
      <c r="L505" s="145"/>
      <c r="M505" s="146"/>
    </row>
    <row r="506" spans="1:13" ht="22.5">
      <c r="A506" s="185"/>
      <c r="B506" s="186"/>
      <c r="C506" s="185" t="s">
        <v>599</v>
      </c>
      <c r="D506" s="187" t="s">
        <v>278</v>
      </c>
      <c r="E506" s="188" t="s">
        <v>600</v>
      </c>
      <c r="F506" s="189" t="s">
        <v>58</v>
      </c>
      <c r="G506" s="190">
        <v>14</v>
      </c>
      <c r="H506" s="191">
        <v>0</v>
      </c>
      <c r="I506" s="374">
        <f t="shared" si="13"/>
        <v>0</v>
      </c>
      <c r="J506" s="144"/>
      <c r="K506" s="355"/>
      <c r="L506" s="145"/>
      <c r="M506" s="146"/>
    </row>
    <row r="507" spans="1:13" ht="22.5">
      <c r="A507" s="185"/>
      <c r="B507" s="186"/>
      <c r="C507" s="185" t="s">
        <v>601</v>
      </c>
      <c r="D507" s="208" t="s">
        <v>281</v>
      </c>
      <c r="E507" s="188" t="s">
        <v>477</v>
      </c>
      <c r="F507" s="189" t="s">
        <v>7</v>
      </c>
      <c r="G507" s="190">
        <v>8</v>
      </c>
      <c r="H507" s="191">
        <v>0</v>
      </c>
      <c r="I507" s="374">
        <f t="shared" si="13"/>
        <v>0</v>
      </c>
      <c r="J507" s="144"/>
      <c r="K507" s="355"/>
      <c r="L507" s="145"/>
      <c r="M507" s="146"/>
    </row>
    <row r="508" spans="1:13">
      <c r="A508" s="170">
        <v>2</v>
      </c>
      <c r="B508" s="171" t="str">
        <f>IF(TRIM(H508)&lt;&gt;"",COUNTA($H$8:H508),"")</f>
        <v/>
      </c>
      <c r="C508" s="170"/>
      <c r="D508" s="172"/>
      <c r="E508" s="24" t="s">
        <v>2016</v>
      </c>
      <c r="F508" s="173"/>
      <c r="G508" s="215"/>
      <c r="H508" s="373"/>
      <c r="I508" s="175">
        <f>I509+I525+I534+I538</f>
        <v>0</v>
      </c>
      <c r="J508" s="144"/>
      <c r="K508" s="355"/>
      <c r="L508" s="145"/>
      <c r="M508" s="146"/>
    </row>
    <row r="509" spans="1:13">
      <c r="A509" s="178">
        <v>4</v>
      </c>
      <c r="B509" s="179"/>
      <c r="C509" s="178"/>
      <c r="D509" s="180"/>
      <c r="E509" s="181" t="s">
        <v>501</v>
      </c>
      <c r="F509" s="182"/>
      <c r="G509" s="216"/>
      <c r="H509" s="184"/>
      <c r="I509" s="184">
        <f>SUM(I510:I524)</f>
        <v>0</v>
      </c>
      <c r="J509" s="144"/>
      <c r="K509" s="355"/>
      <c r="L509" s="145"/>
      <c r="M509" s="146"/>
    </row>
    <row r="510" spans="1:13" ht="22.5">
      <c r="A510" s="185"/>
      <c r="B510" s="186"/>
      <c r="C510" s="185" t="s">
        <v>520</v>
      </c>
      <c r="D510" s="187" t="s">
        <v>14</v>
      </c>
      <c r="E510" s="188" t="s">
        <v>2002</v>
      </c>
      <c r="F510" s="189" t="s">
        <v>7</v>
      </c>
      <c r="G510" s="190">
        <v>1</v>
      </c>
      <c r="H510" s="191">
        <v>0</v>
      </c>
      <c r="I510" s="374">
        <f t="shared" ref="I510:I560" si="14">IF(ISNUMBER(G510),ROUND(G510*H510,2),"")</f>
        <v>0</v>
      </c>
      <c r="J510" s="144"/>
      <c r="K510" s="355"/>
      <c r="L510" s="145"/>
      <c r="M510" s="146"/>
    </row>
    <row r="511" spans="1:13" ht="22.5">
      <c r="A511" s="185"/>
      <c r="B511" s="186"/>
      <c r="C511" s="185" t="s">
        <v>522</v>
      </c>
      <c r="D511" s="187" t="s">
        <v>15</v>
      </c>
      <c r="E511" s="188" t="s">
        <v>4528</v>
      </c>
      <c r="F511" s="189" t="s">
        <v>7</v>
      </c>
      <c r="G511" s="190">
        <v>1</v>
      </c>
      <c r="H511" s="191">
        <v>0</v>
      </c>
      <c r="I511" s="374">
        <f t="shared" si="14"/>
        <v>0</v>
      </c>
      <c r="J511" s="144"/>
      <c r="K511" s="355"/>
      <c r="L511" s="145"/>
      <c r="M511" s="146"/>
    </row>
    <row r="512" spans="1:13" ht="22.5">
      <c r="A512" s="185"/>
      <c r="B512" s="186"/>
      <c r="C512" s="185" t="s">
        <v>638</v>
      </c>
      <c r="D512" s="187" t="s">
        <v>16</v>
      </c>
      <c r="E512" s="188" t="s">
        <v>624</v>
      </c>
      <c r="F512" s="189" t="s">
        <v>56</v>
      </c>
      <c r="G512" s="190">
        <v>61</v>
      </c>
      <c r="H512" s="191">
        <v>0</v>
      </c>
      <c r="I512" s="374">
        <f t="shared" si="14"/>
        <v>0</v>
      </c>
      <c r="J512" s="144"/>
      <c r="K512" s="355"/>
      <c r="L512" s="145"/>
      <c r="M512" s="146"/>
    </row>
    <row r="513" spans="1:13">
      <c r="A513" s="185"/>
      <c r="B513" s="186"/>
      <c r="C513" s="185" t="s">
        <v>526</v>
      </c>
      <c r="D513" s="187" t="s">
        <v>17</v>
      </c>
      <c r="E513" s="188" t="s">
        <v>527</v>
      </c>
      <c r="F513" s="189" t="s">
        <v>605</v>
      </c>
      <c r="G513" s="190">
        <v>4</v>
      </c>
      <c r="H513" s="191">
        <v>0</v>
      </c>
      <c r="I513" s="374">
        <f t="shared" si="14"/>
        <v>0</v>
      </c>
      <c r="J513" s="144"/>
      <c r="K513" s="355"/>
      <c r="L513" s="145"/>
      <c r="M513" s="146"/>
    </row>
    <row r="514" spans="1:13" ht="33.75">
      <c r="A514" s="185"/>
      <c r="B514" s="186"/>
      <c r="C514" s="185" t="s">
        <v>530</v>
      </c>
      <c r="D514" s="187" t="s">
        <v>179</v>
      </c>
      <c r="E514" s="188" t="s">
        <v>625</v>
      </c>
      <c r="F514" s="189" t="s">
        <v>56</v>
      </c>
      <c r="G514" s="190">
        <v>32</v>
      </c>
      <c r="H514" s="191">
        <v>0</v>
      </c>
      <c r="I514" s="374">
        <f t="shared" si="14"/>
        <v>0</v>
      </c>
      <c r="J514" s="144"/>
      <c r="K514" s="355"/>
      <c r="L514" s="145"/>
      <c r="M514" s="146"/>
    </row>
    <row r="515" spans="1:13">
      <c r="A515" s="185"/>
      <c r="B515" s="186"/>
      <c r="C515" s="185" t="s">
        <v>528</v>
      </c>
      <c r="D515" s="187" t="s">
        <v>198</v>
      </c>
      <c r="E515" s="188" t="s">
        <v>529</v>
      </c>
      <c r="F515" s="189" t="s">
        <v>58</v>
      </c>
      <c r="G515" s="190">
        <v>13.4</v>
      </c>
      <c r="H515" s="191">
        <v>0</v>
      </c>
      <c r="I515" s="374">
        <f t="shared" si="14"/>
        <v>0</v>
      </c>
      <c r="J515" s="144"/>
      <c r="K515" s="355"/>
      <c r="L515" s="145"/>
      <c r="M515" s="146"/>
    </row>
    <row r="516" spans="1:13">
      <c r="A516" s="185"/>
      <c r="B516" s="186"/>
      <c r="C516" s="185" t="s">
        <v>532</v>
      </c>
      <c r="D516" s="187" t="s">
        <v>214</v>
      </c>
      <c r="E516" s="188" t="s">
        <v>533</v>
      </c>
      <c r="F516" s="189" t="s">
        <v>76</v>
      </c>
      <c r="G516" s="190">
        <v>3</v>
      </c>
      <c r="H516" s="191">
        <v>0</v>
      </c>
      <c r="I516" s="374">
        <f t="shared" si="14"/>
        <v>0</v>
      </c>
      <c r="J516" s="144"/>
      <c r="K516" s="355"/>
      <c r="L516" s="145"/>
      <c r="M516" s="146"/>
    </row>
    <row r="517" spans="1:13">
      <c r="A517" s="185"/>
      <c r="B517" s="186"/>
      <c r="C517" s="185" t="s">
        <v>682</v>
      </c>
      <c r="D517" s="187" t="s">
        <v>216</v>
      </c>
      <c r="E517" s="188" t="s">
        <v>2017</v>
      </c>
      <c r="F517" s="189" t="s">
        <v>76</v>
      </c>
      <c r="G517" s="190">
        <v>5.5</v>
      </c>
      <c r="H517" s="191">
        <v>0</v>
      </c>
      <c r="I517" s="374">
        <f t="shared" si="14"/>
        <v>0</v>
      </c>
      <c r="J517" s="144"/>
      <c r="K517" s="355"/>
      <c r="L517" s="145"/>
      <c r="M517" s="146"/>
    </row>
    <row r="518" spans="1:13" ht="33.75">
      <c r="A518" s="185"/>
      <c r="B518" s="186"/>
      <c r="C518" s="185" t="s">
        <v>534</v>
      </c>
      <c r="D518" s="187" t="s">
        <v>231</v>
      </c>
      <c r="E518" s="188" t="s">
        <v>535</v>
      </c>
      <c r="F518" s="189" t="s">
        <v>58</v>
      </c>
      <c r="G518" s="190">
        <v>33.5</v>
      </c>
      <c r="H518" s="191">
        <v>0</v>
      </c>
      <c r="I518" s="374">
        <f t="shared" si="14"/>
        <v>0</v>
      </c>
      <c r="J518" s="144"/>
      <c r="K518" s="355"/>
      <c r="L518" s="145"/>
      <c r="M518" s="146"/>
    </row>
    <row r="519" spans="1:13" s="229" customFormat="1" ht="22.5">
      <c r="A519" s="185"/>
      <c r="B519" s="186"/>
      <c r="C519" s="185" t="s">
        <v>536</v>
      </c>
      <c r="D519" s="187" t="s">
        <v>260</v>
      </c>
      <c r="E519" s="188" t="s">
        <v>537</v>
      </c>
      <c r="F519" s="189" t="s">
        <v>58</v>
      </c>
      <c r="G519" s="190">
        <v>33.5</v>
      </c>
      <c r="H519" s="191">
        <v>0</v>
      </c>
      <c r="I519" s="374">
        <f t="shared" si="14"/>
        <v>0</v>
      </c>
      <c r="J519" s="230"/>
      <c r="K519" s="355"/>
      <c r="L519" s="231"/>
      <c r="M519" s="232"/>
    </row>
    <row r="520" spans="1:13" ht="33.75">
      <c r="A520" s="185"/>
      <c r="B520" s="186"/>
      <c r="C520" s="185" t="s">
        <v>538</v>
      </c>
      <c r="D520" s="187" t="s">
        <v>261</v>
      </c>
      <c r="E520" s="188" t="s">
        <v>2018</v>
      </c>
      <c r="F520" s="189" t="s">
        <v>58</v>
      </c>
      <c r="G520" s="190">
        <v>10</v>
      </c>
      <c r="H520" s="191">
        <v>0</v>
      </c>
      <c r="I520" s="374">
        <f t="shared" si="14"/>
        <v>0</v>
      </c>
      <c r="J520" s="144"/>
      <c r="K520" s="355"/>
      <c r="L520" s="145"/>
      <c r="M520" s="146"/>
    </row>
    <row r="521" spans="1:13" ht="45">
      <c r="A521" s="185"/>
      <c r="B521" s="186"/>
      <c r="C521" s="185" t="s">
        <v>648</v>
      </c>
      <c r="D521" s="187" t="s">
        <v>272</v>
      </c>
      <c r="E521" s="188" t="s">
        <v>754</v>
      </c>
      <c r="F521" s="189" t="s">
        <v>56</v>
      </c>
      <c r="G521" s="190">
        <v>8</v>
      </c>
      <c r="H521" s="191">
        <v>0</v>
      </c>
      <c r="I521" s="374">
        <f t="shared" si="14"/>
        <v>0</v>
      </c>
      <c r="J521" s="144"/>
      <c r="K521" s="355"/>
      <c r="L521" s="145"/>
      <c r="M521" s="146"/>
    </row>
    <row r="522" spans="1:13" ht="56.25">
      <c r="A522" s="185"/>
      <c r="B522" s="186"/>
      <c r="C522" s="185" t="s">
        <v>649</v>
      </c>
      <c r="D522" s="187" t="s">
        <v>274</v>
      </c>
      <c r="E522" s="188" t="s">
        <v>2019</v>
      </c>
      <c r="F522" s="189" t="s">
        <v>56</v>
      </c>
      <c r="G522" s="190">
        <v>78</v>
      </c>
      <c r="H522" s="191">
        <v>0</v>
      </c>
      <c r="I522" s="374">
        <f t="shared" si="14"/>
        <v>0</v>
      </c>
      <c r="J522" s="144"/>
      <c r="K522" s="355"/>
      <c r="L522" s="145"/>
      <c r="M522" s="146"/>
    </row>
    <row r="523" spans="1:13" ht="56.25">
      <c r="A523" s="185"/>
      <c r="B523" s="186"/>
      <c r="C523" s="185" t="s">
        <v>540</v>
      </c>
      <c r="D523" s="187" t="s">
        <v>276</v>
      </c>
      <c r="E523" s="188" t="s">
        <v>541</v>
      </c>
      <c r="F523" s="189" t="s">
        <v>56</v>
      </c>
      <c r="G523" s="190">
        <v>80</v>
      </c>
      <c r="H523" s="191">
        <v>0</v>
      </c>
      <c r="I523" s="374">
        <f t="shared" si="14"/>
        <v>0</v>
      </c>
      <c r="J523" s="144"/>
      <c r="K523" s="355"/>
      <c r="L523" s="145"/>
      <c r="M523" s="146"/>
    </row>
    <row r="524" spans="1:13" ht="56.25">
      <c r="A524" s="185"/>
      <c r="B524" s="186"/>
      <c r="C524" s="185" t="s">
        <v>542</v>
      </c>
      <c r="D524" s="187" t="s">
        <v>278</v>
      </c>
      <c r="E524" s="188" t="s">
        <v>543</v>
      </c>
      <c r="F524" s="189" t="s">
        <v>56</v>
      </c>
      <c r="G524" s="190">
        <v>16</v>
      </c>
      <c r="H524" s="191">
        <v>0</v>
      </c>
      <c r="I524" s="374">
        <f t="shared" si="14"/>
        <v>0</v>
      </c>
      <c r="J524" s="144"/>
      <c r="K524" s="355"/>
      <c r="L524" s="145"/>
      <c r="M524" s="146"/>
    </row>
    <row r="525" spans="1:13">
      <c r="A525" s="378">
        <v>4</v>
      </c>
      <c r="B525" s="378"/>
      <c r="C525" s="378"/>
      <c r="D525" s="379"/>
      <c r="E525" s="380" t="s">
        <v>232</v>
      </c>
      <c r="F525" s="380"/>
      <c r="G525" s="380"/>
      <c r="H525" s="383"/>
      <c r="I525" s="384">
        <f>SUM(I526:I533)</f>
        <v>0</v>
      </c>
      <c r="J525" s="144"/>
      <c r="K525" s="355"/>
      <c r="L525" s="145"/>
      <c r="M525" s="146"/>
    </row>
    <row r="526" spans="1:13" ht="33.75">
      <c r="A526" s="185"/>
      <c r="B526" s="186"/>
      <c r="C526" s="185" t="s">
        <v>544</v>
      </c>
      <c r="D526" s="187" t="s">
        <v>14</v>
      </c>
      <c r="E526" s="188" t="s">
        <v>545</v>
      </c>
      <c r="F526" s="189" t="s">
        <v>76</v>
      </c>
      <c r="G526" s="190">
        <v>13</v>
      </c>
      <c r="H526" s="191">
        <v>0</v>
      </c>
      <c r="I526" s="374">
        <f t="shared" si="14"/>
        <v>0</v>
      </c>
      <c r="J526" s="144"/>
      <c r="K526" s="355"/>
      <c r="L526" s="145"/>
      <c r="M526" s="146"/>
    </row>
    <row r="527" spans="1:13" ht="56.25">
      <c r="A527" s="185"/>
      <c r="B527" s="186"/>
      <c r="C527" s="185" t="s">
        <v>546</v>
      </c>
      <c r="D527" s="187" t="s">
        <v>15</v>
      </c>
      <c r="E527" s="188" t="s">
        <v>547</v>
      </c>
      <c r="F527" s="189" t="s">
        <v>76</v>
      </c>
      <c r="G527" s="190">
        <v>30</v>
      </c>
      <c r="H527" s="191">
        <v>0</v>
      </c>
      <c r="I527" s="374">
        <f t="shared" si="14"/>
        <v>0</v>
      </c>
      <c r="J527" s="144"/>
      <c r="K527" s="355"/>
      <c r="L527" s="145"/>
      <c r="M527" s="146"/>
    </row>
    <row r="528" spans="1:13" ht="22.5">
      <c r="A528" s="185"/>
      <c r="B528" s="186"/>
      <c r="C528" s="185" t="s">
        <v>683</v>
      </c>
      <c r="D528" s="187" t="s">
        <v>16</v>
      </c>
      <c r="E528" s="188" t="s">
        <v>2020</v>
      </c>
      <c r="F528" s="189" t="s">
        <v>56</v>
      </c>
      <c r="G528" s="190">
        <v>7</v>
      </c>
      <c r="H528" s="191">
        <v>0</v>
      </c>
      <c r="I528" s="374">
        <f t="shared" si="14"/>
        <v>0</v>
      </c>
      <c r="J528" s="144"/>
      <c r="K528" s="355"/>
      <c r="L528" s="145"/>
      <c r="M528" s="146"/>
    </row>
    <row r="529" spans="1:13" ht="33.75">
      <c r="A529" s="185"/>
      <c r="B529" s="186"/>
      <c r="C529" s="185" t="s">
        <v>550</v>
      </c>
      <c r="D529" s="187" t="s">
        <v>17</v>
      </c>
      <c r="E529" s="188" t="s">
        <v>551</v>
      </c>
      <c r="F529" s="189" t="s">
        <v>56</v>
      </c>
      <c r="G529" s="190">
        <v>35</v>
      </c>
      <c r="H529" s="191">
        <v>0</v>
      </c>
      <c r="I529" s="374">
        <f t="shared" si="14"/>
        <v>0</v>
      </c>
      <c r="J529" s="144"/>
      <c r="K529" s="355"/>
      <c r="L529" s="145"/>
      <c r="M529" s="146"/>
    </row>
    <row r="530" spans="1:13">
      <c r="A530" s="185"/>
      <c r="B530" s="186"/>
      <c r="C530" s="185" t="s">
        <v>552</v>
      </c>
      <c r="D530" s="187" t="s">
        <v>179</v>
      </c>
      <c r="E530" s="188" t="s">
        <v>553</v>
      </c>
      <c r="F530" s="189" t="s">
        <v>56</v>
      </c>
      <c r="G530" s="190">
        <v>72</v>
      </c>
      <c r="H530" s="191">
        <v>0</v>
      </c>
      <c r="I530" s="374">
        <f t="shared" si="14"/>
        <v>0</v>
      </c>
      <c r="J530" s="144"/>
      <c r="K530" s="355"/>
      <c r="L530" s="145"/>
      <c r="M530" s="146"/>
    </row>
    <row r="531" spans="1:13" ht="33.75">
      <c r="A531" s="185"/>
      <c r="B531" s="186"/>
      <c r="C531" s="185" t="s">
        <v>554</v>
      </c>
      <c r="D531" s="187" t="s">
        <v>198</v>
      </c>
      <c r="E531" s="188" t="s">
        <v>555</v>
      </c>
      <c r="F531" s="189" t="s">
        <v>76</v>
      </c>
      <c r="G531" s="190">
        <v>38</v>
      </c>
      <c r="H531" s="191">
        <v>0</v>
      </c>
      <c r="I531" s="374">
        <f t="shared" si="14"/>
        <v>0</v>
      </c>
      <c r="J531" s="144"/>
      <c r="K531" s="355"/>
      <c r="L531" s="145"/>
      <c r="M531" s="146"/>
    </row>
    <row r="532" spans="1:13">
      <c r="A532" s="185"/>
      <c r="B532" s="186"/>
      <c r="C532" s="185" t="s">
        <v>556</v>
      </c>
      <c r="D532" s="187" t="s">
        <v>214</v>
      </c>
      <c r="E532" s="188" t="s">
        <v>557</v>
      </c>
      <c r="F532" s="189" t="s">
        <v>56</v>
      </c>
      <c r="G532" s="190">
        <v>45</v>
      </c>
      <c r="H532" s="191">
        <v>0</v>
      </c>
      <c r="I532" s="374">
        <f t="shared" si="14"/>
        <v>0</v>
      </c>
      <c r="J532" s="144"/>
      <c r="K532" s="355"/>
      <c r="L532" s="145"/>
      <c r="M532" s="146"/>
    </row>
    <row r="533" spans="1:13">
      <c r="A533" s="185"/>
      <c r="B533" s="186"/>
      <c r="C533" s="185" t="s">
        <v>558</v>
      </c>
      <c r="D533" s="187" t="s">
        <v>216</v>
      </c>
      <c r="E533" s="188" t="s">
        <v>559</v>
      </c>
      <c r="F533" s="189" t="s">
        <v>56</v>
      </c>
      <c r="G533" s="190">
        <v>45</v>
      </c>
      <c r="H533" s="191">
        <v>0</v>
      </c>
      <c r="I533" s="374">
        <f t="shared" si="14"/>
        <v>0</v>
      </c>
      <c r="J533" s="144"/>
      <c r="K533" s="355"/>
      <c r="L533" s="145"/>
      <c r="M533" s="146"/>
    </row>
    <row r="534" spans="1:13">
      <c r="A534" s="378">
        <v>4</v>
      </c>
      <c r="B534" s="378"/>
      <c r="C534" s="378"/>
      <c r="D534" s="379"/>
      <c r="E534" s="380" t="s">
        <v>234</v>
      </c>
      <c r="F534" s="380"/>
      <c r="G534" s="380"/>
      <c r="H534" s="383"/>
      <c r="I534" s="384">
        <f>SUM(I535:I537)</f>
        <v>0</v>
      </c>
      <c r="J534" s="144"/>
      <c r="K534" s="355"/>
      <c r="L534" s="145"/>
      <c r="M534" s="146"/>
    </row>
    <row r="535" spans="1:13" ht="33.75">
      <c r="A535" s="185"/>
      <c r="B535" s="186"/>
      <c r="C535" s="185" t="s">
        <v>2021</v>
      </c>
      <c r="D535" s="187" t="s">
        <v>14</v>
      </c>
      <c r="E535" s="188" t="s">
        <v>2022</v>
      </c>
      <c r="F535" s="189" t="s">
        <v>56</v>
      </c>
      <c r="G535" s="190">
        <v>2.5</v>
      </c>
      <c r="H535" s="191">
        <v>0</v>
      </c>
      <c r="I535" s="374">
        <f t="shared" si="14"/>
        <v>0</v>
      </c>
      <c r="J535" s="144"/>
      <c r="K535" s="355"/>
      <c r="L535" s="145"/>
      <c r="M535" s="146"/>
    </row>
    <row r="536" spans="1:13" ht="33.75">
      <c r="A536" s="185"/>
      <c r="B536" s="186"/>
      <c r="C536" s="185" t="s">
        <v>564</v>
      </c>
      <c r="D536" s="187" t="s">
        <v>15</v>
      </c>
      <c r="E536" s="188" t="s">
        <v>565</v>
      </c>
      <c r="F536" s="189" t="s">
        <v>58</v>
      </c>
      <c r="G536" s="190">
        <v>22</v>
      </c>
      <c r="H536" s="191">
        <v>0</v>
      </c>
      <c r="I536" s="374">
        <f t="shared" si="14"/>
        <v>0</v>
      </c>
      <c r="J536" s="144"/>
      <c r="K536" s="355"/>
      <c r="L536" s="145"/>
      <c r="M536" s="146"/>
    </row>
    <row r="537" spans="1:13" ht="22.5">
      <c r="A537" s="185"/>
      <c r="B537" s="186"/>
      <c r="C537" s="185" t="s">
        <v>566</v>
      </c>
      <c r="D537" s="187" t="s">
        <v>16</v>
      </c>
      <c r="E537" s="188" t="s">
        <v>668</v>
      </c>
      <c r="F537" s="189" t="s">
        <v>7</v>
      </c>
      <c r="G537" s="190">
        <v>2</v>
      </c>
      <c r="H537" s="191">
        <v>0</v>
      </c>
      <c r="I537" s="374">
        <f t="shared" si="14"/>
        <v>0</v>
      </c>
      <c r="J537" s="144"/>
      <c r="K537" s="355"/>
      <c r="L537" s="145"/>
      <c r="M537" s="146"/>
    </row>
    <row r="538" spans="1:13">
      <c r="A538" s="378">
        <v>4</v>
      </c>
      <c r="B538" s="378"/>
      <c r="C538" s="378"/>
      <c r="D538" s="379"/>
      <c r="E538" s="380" t="s">
        <v>236</v>
      </c>
      <c r="F538" s="380"/>
      <c r="G538" s="380"/>
      <c r="H538" s="383"/>
      <c r="I538" s="384">
        <f>SUM(I539:I560)</f>
        <v>0</v>
      </c>
      <c r="J538" s="144"/>
      <c r="K538" s="355"/>
      <c r="L538" s="145"/>
      <c r="M538" s="146"/>
    </row>
    <row r="539" spans="1:13" ht="33.75">
      <c r="A539" s="185"/>
      <c r="B539" s="186"/>
      <c r="C539" s="185" t="s">
        <v>570</v>
      </c>
      <c r="D539" s="187" t="s">
        <v>14</v>
      </c>
      <c r="E539" s="188" t="s">
        <v>571</v>
      </c>
      <c r="F539" s="189" t="s">
        <v>7</v>
      </c>
      <c r="G539" s="190">
        <v>1</v>
      </c>
      <c r="H539" s="191">
        <v>0</v>
      </c>
      <c r="I539" s="374">
        <f t="shared" si="14"/>
        <v>0</v>
      </c>
      <c r="J539" s="144"/>
      <c r="K539" s="355"/>
      <c r="L539" s="145"/>
      <c r="M539" s="146"/>
    </row>
    <row r="540" spans="1:13">
      <c r="A540" s="185"/>
      <c r="B540" s="186"/>
      <c r="C540" s="185" t="s">
        <v>572</v>
      </c>
      <c r="D540" s="187" t="s">
        <v>15</v>
      </c>
      <c r="E540" s="188" t="s">
        <v>434</v>
      </c>
      <c r="F540" s="189" t="s">
        <v>56</v>
      </c>
      <c r="G540" s="190">
        <v>23</v>
      </c>
      <c r="H540" s="191">
        <v>0</v>
      </c>
      <c r="I540" s="374">
        <f t="shared" si="14"/>
        <v>0</v>
      </c>
      <c r="J540" s="144"/>
      <c r="K540" s="355"/>
      <c r="L540" s="145"/>
      <c r="M540" s="146"/>
    </row>
    <row r="541" spans="1:13" ht="22.5">
      <c r="A541" s="185"/>
      <c r="B541" s="186"/>
      <c r="C541" s="185" t="s">
        <v>573</v>
      </c>
      <c r="D541" s="187" t="s">
        <v>16</v>
      </c>
      <c r="E541" s="188" t="s">
        <v>631</v>
      </c>
      <c r="F541" s="189" t="s">
        <v>56</v>
      </c>
      <c r="G541" s="190">
        <v>30</v>
      </c>
      <c r="H541" s="191">
        <v>0</v>
      </c>
      <c r="I541" s="374">
        <f t="shared" si="14"/>
        <v>0</v>
      </c>
      <c r="J541" s="144"/>
      <c r="K541" s="355"/>
      <c r="L541" s="145"/>
      <c r="M541" s="146"/>
    </row>
    <row r="542" spans="1:13" ht="22.5">
      <c r="A542" s="185"/>
      <c r="B542" s="186"/>
      <c r="C542" s="185" t="s">
        <v>685</v>
      </c>
      <c r="D542" s="187" t="s">
        <v>17</v>
      </c>
      <c r="E542" s="188" t="s">
        <v>2023</v>
      </c>
      <c r="F542" s="189" t="s">
        <v>56</v>
      </c>
      <c r="G542" s="190">
        <v>17</v>
      </c>
      <c r="H542" s="191">
        <v>0</v>
      </c>
      <c r="I542" s="374">
        <f t="shared" si="14"/>
        <v>0</v>
      </c>
      <c r="J542" s="144"/>
      <c r="K542" s="355"/>
      <c r="L542" s="145"/>
      <c r="M542" s="146"/>
    </row>
    <row r="543" spans="1:13" ht="22.5">
      <c r="A543" s="185"/>
      <c r="B543" s="186"/>
      <c r="C543" s="185" t="s">
        <v>575</v>
      </c>
      <c r="D543" s="187" t="s">
        <v>179</v>
      </c>
      <c r="E543" s="188" t="s">
        <v>2024</v>
      </c>
      <c r="F543" s="189" t="s">
        <v>56</v>
      </c>
      <c r="G543" s="190">
        <v>6</v>
      </c>
      <c r="H543" s="191">
        <v>0</v>
      </c>
      <c r="I543" s="374">
        <f t="shared" si="14"/>
        <v>0</v>
      </c>
      <c r="J543" s="144"/>
      <c r="K543" s="355"/>
      <c r="L543" s="145"/>
      <c r="M543" s="146"/>
    </row>
    <row r="544" spans="1:13" ht="22.5">
      <c r="A544" s="185"/>
      <c r="B544" s="186"/>
      <c r="C544" s="185" t="s">
        <v>577</v>
      </c>
      <c r="D544" s="187" t="s">
        <v>198</v>
      </c>
      <c r="E544" s="188" t="s">
        <v>2004</v>
      </c>
      <c r="F544" s="189" t="s">
        <v>78</v>
      </c>
      <c r="G544" s="190">
        <v>1770</v>
      </c>
      <c r="H544" s="191">
        <v>0</v>
      </c>
      <c r="I544" s="374">
        <f t="shared" si="14"/>
        <v>0</v>
      </c>
      <c r="J544" s="144"/>
      <c r="K544" s="355"/>
      <c r="L544" s="145"/>
      <c r="M544" s="146"/>
    </row>
    <row r="545" spans="1:13" ht="22.5">
      <c r="A545" s="185"/>
      <c r="B545" s="186"/>
      <c r="C545" s="185" t="s">
        <v>579</v>
      </c>
      <c r="D545" s="187" t="s">
        <v>214</v>
      </c>
      <c r="E545" s="188" t="s">
        <v>580</v>
      </c>
      <c r="F545" s="189" t="s">
        <v>7</v>
      </c>
      <c r="G545" s="190">
        <v>1</v>
      </c>
      <c r="H545" s="191">
        <v>0</v>
      </c>
      <c r="I545" s="374">
        <f t="shared" si="14"/>
        <v>0</v>
      </c>
      <c r="J545" s="144"/>
      <c r="K545" s="355"/>
      <c r="L545" s="145"/>
      <c r="M545" s="146"/>
    </row>
    <row r="546" spans="1:13">
      <c r="A546" s="185"/>
      <c r="B546" s="186"/>
      <c r="C546" s="185" t="s">
        <v>581</v>
      </c>
      <c r="D546" s="187" t="s">
        <v>216</v>
      </c>
      <c r="E546" s="188" t="s">
        <v>582</v>
      </c>
      <c r="F546" s="189" t="s">
        <v>76</v>
      </c>
      <c r="G546" s="190">
        <v>5</v>
      </c>
      <c r="H546" s="191">
        <v>0</v>
      </c>
      <c r="I546" s="374">
        <f t="shared" si="14"/>
        <v>0</v>
      </c>
      <c r="J546" s="144"/>
      <c r="K546" s="355"/>
      <c r="L546" s="145"/>
      <c r="M546" s="146"/>
    </row>
    <row r="547" spans="1:13" ht="22.5">
      <c r="A547" s="185"/>
      <c r="B547" s="186"/>
      <c r="C547" s="185" t="s">
        <v>729</v>
      </c>
      <c r="D547" s="187" t="s">
        <v>231</v>
      </c>
      <c r="E547" s="188" t="s">
        <v>2025</v>
      </c>
      <c r="F547" s="189" t="s">
        <v>76</v>
      </c>
      <c r="G547" s="190">
        <v>15</v>
      </c>
      <c r="H547" s="191">
        <v>0</v>
      </c>
      <c r="I547" s="374">
        <f t="shared" si="14"/>
        <v>0</v>
      </c>
      <c r="J547" s="144"/>
      <c r="K547" s="355"/>
      <c r="L547" s="145"/>
      <c r="M547" s="146"/>
    </row>
    <row r="548" spans="1:13" ht="22.5">
      <c r="A548" s="185"/>
      <c r="B548" s="186"/>
      <c r="C548" s="185" t="s">
        <v>688</v>
      </c>
      <c r="D548" s="187" t="s">
        <v>260</v>
      </c>
      <c r="E548" s="188" t="s">
        <v>714</v>
      </c>
      <c r="F548" s="189" t="s">
        <v>76</v>
      </c>
      <c r="G548" s="190">
        <v>15</v>
      </c>
      <c r="H548" s="191">
        <v>0</v>
      </c>
      <c r="I548" s="374">
        <f t="shared" si="14"/>
        <v>0</v>
      </c>
      <c r="J548" s="144"/>
      <c r="K548" s="355"/>
      <c r="L548" s="145"/>
      <c r="M548" s="146"/>
    </row>
    <row r="549" spans="1:13" ht="22.5">
      <c r="A549" s="185"/>
      <c r="B549" s="186"/>
      <c r="C549" s="185" t="s">
        <v>689</v>
      </c>
      <c r="D549" s="187" t="s">
        <v>261</v>
      </c>
      <c r="E549" s="188" t="s">
        <v>715</v>
      </c>
      <c r="F549" s="189" t="s">
        <v>76</v>
      </c>
      <c r="G549" s="190">
        <v>15</v>
      </c>
      <c r="H549" s="191">
        <v>0</v>
      </c>
      <c r="I549" s="374">
        <f t="shared" si="14"/>
        <v>0</v>
      </c>
      <c r="J549" s="144"/>
      <c r="K549" s="355"/>
      <c r="L549" s="145"/>
      <c r="M549" s="146"/>
    </row>
    <row r="550" spans="1:13" ht="22.5">
      <c r="A550" s="185"/>
      <c r="B550" s="186"/>
      <c r="C550" s="185" t="s">
        <v>589</v>
      </c>
      <c r="D550" s="187" t="s">
        <v>272</v>
      </c>
      <c r="E550" s="188" t="s">
        <v>590</v>
      </c>
      <c r="F550" s="189" t="s">
        <v>58</v>
      </c>
      <c r="G550" s="190">
        <v>13.4</v>
      </c>
      <c r="H550" s="191">
        <v>0</v>
      </c>
      <c r="I550" s="374">
        <f t="shared" si="14"/>
        <v>0</v>
      </c>
      <c r="J550" s="144"/>
      <c r="K550" s="355"/>
      <c r="L550" s="145"/>
      <c r="M550" s="146"/>
    </row>
    <row r="551" spans="1:13" ht="56.25">
      <c r="A551" s="185"/>
      <c r="B551" s="186"/>
      <c r="C551" s="185" t="s">
        <v>591</v>
      </c>
      <c r="D551" s="187" t="s">
        <v>274</v>
      </c>
      <c r="E551" s="188" t="s">
        <v>1998</v>
      </c>
      <c r="F551" s="189" t="s">
        <v>58</v>
      </c>
      <c r="G551" s="190">
        <v>80</v>
      </c>
      <c r="H551" s="191">
        <v>0</v>
      </c>
      <c r="I551" s="374">
        <f t="shared" si="14"/>
        <v>0</v>
      </c>
      <c r="J551" s="144"/>
      <c r="K551" s="355"/>
      <c r="L551" s="145"/>
      <c r="M551" s="146"/>
    </row>
    <row r="552" spans="1:13" ht="33.75">
      <c r="A552" s="185"/>
      <c r="B552" s="186"/>
      <c r="C552" s="185" t="s">
        <v>593</v>
      </c>
      <c r="D552" s="187" t="s">
        <v>276</v>
      </c>
      <c r="E552" s="188" t="s">
        <v>594</v>
      </c>
      <c r="F552" s="189" t="s">
        <v>76</v>
      </c>
      <c r="G552" s="190">
        <v>3.2</v>
      </c>
      <c r="H552" s="191">
        <v>0</v>
      </c>
      <c r="I552" s="374">
        <f t="shared" si="14"/>
        <v>0</v>
      </c>
      <c r="J552" s="144"/>
      <c r="K552" s="355"/>
      <c r="L552" s="145"/>
      <c r="M552" s="146"/>
    </row>
    <row r="553" spans="1:13">
      <c r="A553" s="185"/>
      <c r="B553" s="186"/>
      <c r="C553" s="185" t="s">
        <v>595</v>
      </c>
      <c r="D553" s="187" t="s">
        <v>278</v>
      </c>
      <c r="E553" s="188" t="s">
        <v>739</v>
      </c>
      <c r="F553" s="189" t="s">
        <v>56</v>
      </c>
      <c r="G553" s="190">
        <v>8</v>
      </c>
      <c r="H553" s="191">
        <v>0</v>
      </c>
      <c r="I553" s="374">
        <f t="shared" si="14"/>
        <v>0</v>
      </c>
      <c r="J553" s="144"/>
      <c r="K553" s="355"/>
      <c r="L553" s="145"/>
      <c r="M553" s="146"/>
    </row>
    <row r="554" spans="1:13" ht="45">
      <c r="A554" s="185"/>
      <c r="B554" s="186"/>
      <c r="C554" s="185" t="s">
        <v>747</v>
      </c>
      <c r="D554" s="187" t="s">
        <v>281</v>
      </c>
      <c r="E554" s="188" t="s">
        <v>2026</v>
      </c>
      <c r="F554" s="189" t="s">
        <v>56</v>
      </c>
      <c r="G554" s="190">
        <v>7</v>
      </c>
      <c r="H554" s="191">
        <v>0</v>
      </c>
      <c r="I554" s="374">
        <f t="shared" si="14"/>
        <v>0</v>
      </c>
      <c r="J554" s="144"/>
      <c r="K554" s="355"/>
      <c r="L554" s="145"/>
      <c r="M554" s="146"/>
    </row>
    <row r="555" spans="1:13" ht="67.5">
      <c r="A555" s="185"/>
      <c r="B555" s="186"/>
      <c r="C555" s="185" t="s">
        <v>597</v>
      </c>
      <c r="D555" s="187" t="s">
        <v>283</v>
      </c>
      <c r="E555" s="188" t="s">
        <v>598</v>
      </c>
      <c r="F555" s="189" t="s">
        <v>58</v>
      </c>
      <c r="G555" s="190">
        <v>144</v>
      </c>
      <c r="H555" s="191">
        <v>0</v>
      </c>
      <c r="I555" s="374">
        <f t="shared" si="14"/>
        <v>0</v>
      </c>
      <c r="J555" s="144"/>
      <c r="K555" s="355"/>
      <c r="L555" s="145"/>
      <c r="M555" s="146"/>
    </row>
    <row r="556" spans="1:13" ht="45">
      <c r="A556" s="185"/>
      <c r="B556" s="186"/>
      <c r="C556" s="185" t="s">
        <v>748</v>
      </c>
      <c r="D556" s="187" t="s">
        <v>285</v>
      </c>
      <c r="E556" s="188" t="s">
        <v>2027</v>
      </c>
      <c r="F556" s="189" t="s">
        <v>58</v>
      </c>
      <c r="G556" s="190">
        <v>78</v>
      </c>
      <c r="H556" s="191">
        <v>0</v>
      </c>
      <c r="I556" s="374">
        <f t="shared" si="14"/>
        <v>0</v>
      </c>
      <c r="J556" s="144"/>
      <c r="K556" s="355"/>
      <c r="L556" s="145"/>
      <c r="M556" s="146"/>
    </row>
    <row r="557" spans="1:13" ht="33.75">
      <c r="A557" s="185"/>
      <c r="B557" s="186"/>
      <c r="C557" s="185" t="s">
        <v>653</v>
      </c>
      <c r="D557" s="187" t="s">
        <v>287</v>
      </c>
      <c r="E557" s="188" t="s">
        <v>2028</v>
      </c>
      <c r="F557" s="189" t="s">
        <v>56</v>
      </c>
      <c r="G557" s="190">
        <v>78</v>
      </c>
      <c r="H557" s="191">
        <v>0</v>
      </c>
      <c r="I557" s="374">
        <f t="shared" si="14"/>
        <v>0</v>
      </c>
      <c r="J557" s="144"/>
      <c r="K557" s="355"/>
      <c r="L557" s="145"/>
      <c r="M557" s="146"/>
    </row>
    <row r="558" spans="1:13" ht="22.5">
      <c r="A558" s="185"/>
      <c r="B558" s="186"/>
      <c r="C558" s="185" t="s">
        <v>599</v>
      </c>
      <c r="D558" s="187" t="s">
        <v>289</v>
      </c>
      <c r="E558" s="188" t="s">
        <v>600</v>
      </c>
      <c r="F558" s="189" t="s">
        <v>58</v>
      </c>
      <c r="G558" s="190">
        <v>14.2</v>
      </c>
      <c r="H558" s="191">
        <v>0</v>
      </c>
      <c r="I558" s="374">
        <f t="shared" si="14"/>
        <v>0</v>
      </c>
      <c r="J558" s="144"/>
      <c r="K558" s="355"/>
      <c r="L558" s="145"/>
      <c r="M558" s="146"/>
    </row>
    <row r="559" spans="1:13" ht="22.5">
      <c r="A559" s="185"/>
      <c r="B559" s="186"/>
      <c r="C559" s="185" t="s">
        <v>601</v>
      </c>
      <c r="D559" s="187" t="s">
        <v>290</v>
      </c>
      <c r="E559" s="188" t="s">
        <v>477</v>
      </c>
      <c r="F559" s="189" t="s">
        <v>7</v>
      </c>
      <c r="G559" s="190">
        <v>8</v>
      </c>
      <c r="H559" s="191">
        <v>0</v>
      </c>
      <c r="I559" s="374">
        <f t="shared" si="14"/>
        <v>0</v>
      </c>
      <c r="J559" s="144"/>
      <c r="K559" s="355"/>
      <c r="L559" s="145"/>
      <c r="M559" s="146"/>
    </row>
    <row r="560" spans="1:13" ht="22.5">
      <c r="A560" s="185"/>
      <c r="B560" s="186"/>
      <c r="C560" s="185" t="s">
        <v>602</v>
      </c>
      <c r="D560" s="187" t="s">
        <v>292</v>
      </c>
      <c r="E560" s="188" t="s">
        <v>603</v>
      </c>
      <c r="F560" s="189" t="s">
        <v>56</v>
      </c>
      <c r="G560" s="190">
        <v>16</v>
      </c>
      <c r="H560" s="191">
        <v>0</v>
      </c>
      <c r="I560" s="374">
        <f t="shared" si="14"/>
        <v>0</v>
      </c>
      <c r="J560" s="144"/>
      <c r="K560" s="355"/>
      <c r="L560" s="145"/>
      <c r="M560" s="146"/>
    </row>
    <row r="561" spans="1:13">
      <c r="A561" s="170">
        <v>2</v>
      </c>
      <c r="B561" s="171" t="str">
        <f>IF(TRIM(H561)&lt;&gt;"",COUNTA($H$8:H561),"")</f>
        <v/>
      </c>
      <c r="C561" s="170"/>
      <c r="D561" s="172"/>
      <c r="E561" s="24" t="s">
        <v>2029</v>
      </c>
      <c r="F561" s="173"/>
      <c r="G561" s="215"/>
      <c r="H561" s="373"/>
      <c r="I561" s="175">
        <f>I562+I578+I586+I590+I618</f>
        <v>0</v>
      </c>
      <c r="J561" s="144"/>
      <c r="K561" s="355"/>
      <c r="L561" s="145"/>
      <c r="M561" s="146"/>
    </row>
    <row r="562" spans="1:13">
      <c r="A562" s="178">
        <v>4</v>
      </c>
      <c r="B562" s="179"/>
      <c r="C562" s="178"/>
      <c r="D562" s="180"/>
      <c r="E562" s="181" t="s">
        <v>501</v>
      </c>
      <c r="F562" s="182"/>
      <c r="G562" s="216"/>
      <c r="H562" s="184"/>
      <c r="I562" s="184">
        <f>SUM(I563:I577)</f>
        <v>0</v>
      </c>
      <c r="J562" s="144"/>
      <c r="K562" s="355"/>
      <c r="L562" s="145"/>
      <c r="M562" s="146"/>
    </row>
    <row r="563" spans="1:13" ht="22.5">
      <c r="A563" s="185"/>
      <c r="B563" s="186"/>
      <c r="C563" s="185" t="s">
        <v>520</v>
      </c>
      <c r="D563" s="187" t="s">
        <v>14</v>
      </c>
      <c r="E563" s="188" t="s">
        <v>521</v>
      </c>
      <c r="F563" s="189" t="s">
        <v>7</v>
      </c>
      <c r="G563" s="190">
        <v>1</v>
      </c>
      <c r="H563" s="191">
        <v>0</v>
      </c>
      <c r="I563" s="374">
        <f t="shared" ref="I563:I619" si="15">IF(ISNUMBER(G563),ROUND(G563*H563,2),"")</f>
        <v>0</v>
      </c>
      <c r="J563" s="144"/>
      <c r="K563" s="355"/>
      <c r="L563" s="145"/>
      <c r="M563" s="146"/>
    </row>
    <row r="564" spans="1:13" ht="22.5">
      <c r="A564" s="185"/>
      <c r="B564" s="186"/>
      <c r="C564" s="185" t="s">
        <v>522</v>
      </c>
      <c r="D564" s="187" t="s">
        <v>15</v>
      </c>
      <c r="E564" s="188" t="s">
        <v>2030</v>
      </c>
      <c r="F564" s="189" t="s">
        <v>7</v>
      </c>
      <c r="G564" s="190">
        <v>1</v>
      </c>
      <c r="H564" s="191">
        <v>0</v>
      </c>
      <c r="I564" s="374">
        <f t="shared" si="15"/>
        <v>0</v>
      </c>
      <c r="J564" s="144"/>
      <c r="K564" s="355"/>
      <c r="L564" s="145"/>
      <c r="M564" s="146"/>
    </row>
    <row r="565" spans="1:13" ht="22.5">
      <c r="A565" s="185"/>
      <c r="B565" s="186"/>
      <c r="C565" s="185" t="s">
        <v>524</v>
      </c>
      <c r="D565" s="187" t="s">
        <v>16</v>
      </c>
      <c r="E565" s="188" t="s">
        <v>787</v>
      </c>
      <c r="F565" s="189" t="s">
        <v>56</v>
      </c>
      <c r="G565" s="190">
        <v>97</v>
      </c>
      <c r="H565" s="191">
        <v>0</v>
      </c>
      <c r="I565" s="374">
        <f t="shared" si="15"/>
        <v>0</v>
      </c>
      <c r="J565" s="144"/>
      <c r="K565" s="355"/>
      <c r="L565" s="145"/>
      <c r="M565" s="146"/>
    </row>
    <row r="566" spans="1:13">
      <c r="A566" s="185"/>
      <c r="B566" s="186"/>
      <c r="C566" s="185" t="s">
        <v>526</v>
      </c>
      <c r="D566" s="187" t="s">
        <v>17</v>
      </c>
      <c r="E566" s="188" t="s">
        <v>1958</v>
      </c>
      <c r="F566" s="189" t="s">
        <v>605</v>
      </c>
      <c r="G566" s="190">
        <v>12</v>
      </c>
      <c r="H566" s="191">
        <v>0</v>
      </c>
      <c r="I566" s="374">
        <f t="shared" si="15"/>
        <v>0</v>
      </c>
      <c r="J566" s="144"/>
      <c r="K566" s="355"/>
      <c r="L566" s="145"/>
      <c r="M566" s="146"/>
    </row>
    <row r="567" spans="1:13">
      <c r="A567" s="185"/>
      <c r="B567" s="186"/>
      <c r="C567" s="185" t="s">
        <v>528</v>
      </c>
      <c r="D567" s="187" t="s">
        <v>179</v>
      </c>
      <c r="E567" s="188" t="s">
        <v>2031</v>
      </c>
      <c r="F567" s="189" t="s">
        <v>58</v>
      </c>
      <c r="G567" s="190">
        <v>1.5</v>
      </c>
      <c r="H567" s="191">
        <v>0</v>
      </c>
      <c r="I567" s="374">
        <f t="shared" si="15"/>
        <v>0</v>
      </c>
      <c r="J567" s="144"/>
      <c r="K567" s="355"/>
      <c r="L567" s="145"/>
      <c r="M567" s="146"/>
    </row>
    <row r="568" spans="1:13" ht="33.75">
      <c r="A568" s="185"/>
      <c r="B568" s="186"/>
      <c r="C568" s="185" t="s">
        <v>2032</v>
      </c>
      <c r="D568" s="187" t="s">
        <v>198</v>
      </c>
      <c r="E568" s="188" t="s">
        <v>2033</v>
      </c>
      <c r="F568" s="189" t="s">
        <v>56</v>
      </c>
      <c r="G568" s="190">
        <v>25</v>
      </c>
      <c r="H568" s="191">
        <v>0</v>
      </c>
      <c r="I568" s="374">
        <f t="shared" si="15"/>
        <v>0</v>
      </c>
      <c r="J568" s="144"/>
      <c r="K568" s="355"/>
      <c r="L568" s="145"/>
      <c r="M568" s="146"/>
    </row>
    <row r="569" spans="1:13">
      <c r="A569" s="185"/>
      <c r="B569" s="186"/>
      <c r="C569" s="185" t="s">
        <v>1960</v>
      </c>
      <c r="D569" s="187" t="s">
        <v>214</v>
      </c>
      <c r="E569" s="188" t="s">
        <v>533</v>
      </c>
      <c r="F569" s="189" t="s">
        <v>76</v>
      </c>
      <c r="G569" s="190">
        <v>11.1</v>
      </c>
      <c r="H569" s="191">
        <v>0</v>
      </c>
      <c r="I569" s="374">
        <f t="shared" si="15"/>
        <v>0</v>
      </c>
      <c r="J569" s="144"/>
      <c r="K569" s="355"/>
      <c r="L569" s="145"/>
      <c r="M569" s="146"/>
    </row>
    <row r="570" spans="1:13" ht="22.5">
      <c r="A570" s="185"/>
      <c r="B570" s="186"/>
      <c r="C570" s="185" t="s">
        <v>682</v>
      </c>
      <c r="D570" s="187" t="s">
        <v>216</v>
      </c>
      <c r="E570" s="188" t="s">
        <v>2034</v>
      </c>
      <c r="F570" s="189" t="s">
        <v>76</v>
      </c>
      <c r="G570" s="190">
        <v>2.4</v>
      </c>
      <c r="H570" s="191">
        <v>0</v>
      </c>
      <c r="I570" s="374">
        <f t="shared" si="15"/>
        <v>0</v>
      </c>
      <c r="J570" s="144"/>
      <c r="K570" s="355"/>
      <c r="L570" s="145"/>
      <c r="M570" s="146"/>
    </row>
    <row r="571" spans="1:13" s="229" customFormat="1" ht="33.75">
      <c r="A571" s="185"/>
      <c r="B571" s="186"/>
      <c r="C571" s="185" t="s">
        <v>534</v>
      </c>
      <c r="D571" s="187" t="s">
        <v>231</v>
      </c>
      <c r="E571" s="188" t="s">
        <v>535</v>
      </c>
      <c r="F571" s="189" t="s">
        <v>58</v>
      </c>
      <c r="G571" s="190">
        <v>10</v>
      </c>
      <c r="H571" s="191">
        <v>0</v>
      </c>
      <c r="I571" s="374">
        <f t="shared" si="15"/>
        <v>0</v>
      </c>
      <c r="J571" s="230"/>
      <c r="K571" s="355"/>
      <c r="L571" s="231"/>
      <c r="M571" s="232"/>
    </row>
    <row r="572" spans="1:13" s="229" customFormat="1" ht="22.5">
      <c r="A572" s="185"/>
      <c r="B572" s="186"/>
      <c r="C572" s="185" t="s">
        <v>536</v>
      </c>
      <c r="D572" s="187" t="s">
        <v>260</v>
      </c>
      <c r="E572" s="188" t="s">
        <v>537</v>
      </c>
      <c r="F572" s="189" t="s">
        <v>58</v>
      </c>
      <c r="G572" s="190">
        <v>10</v>
      </c>
      <c r="H572" s="191">
        <v>0</v>
      </c>
      <c r="I572" s="374">
        <f t="shared" si="15"/>
        <v>0</v>
      </c>
      <c r="J572" s="230"/>
      <c r="K572" s="355"/>
      <c r="L572" s="231"/>
      <c r="M572" s="232"/>
    </row>
    <row r="573" spans="1:13" ht="22.5">
      <c r="A573" s="185"/>
      <c r="B573" s="186"/>
      <c r="C573" s="185" t="s">
        <v>538</v>
      </c>
      <c r="D573" s="187" t="s">
        <v>261</v>
      </c>
      <c r="E573" s="188" t="s">
        <v>539</v>
      </c>
      <c r="F573" s="189" t="s">
        <v>58</v>
      </c>
      <c r="G573" s="190">
        <v>1.95</v>
      </c>
      <c r="H573" s="191">
        <v>0</v>
      </c>
      <c r="I573" s="374">
        <f t="shared" si="15"/>
        <v>0</v>
      </c>
      <c r="J573" s="144"/>
      <c r="K573" s="355"/>
      <c r="L573" s="145"/>
      <c r="M573" s="146"/>
    </row>
    <row r="574" spans="1:13" ht="56.25">
      <c r="A574" s="185"/>
      <c r="B574" s="186"/>
      <c r="C574" s="185" t="s">
        <v>2035</v>
      </c>
      <c r="D574" s="187" t="s">
        <v>272</v>
      </c>
      <c r="E574" s="188" t="s">
        <v>2036</v>
      </c>
      <c r="F574" s="189" t="s">
        <v>56</v>
      </c>
      <c r="G574" s="190">
        <v>56.5</v>
      </c>
      <c r="H574" s="191">
        <v>0</v>
      </c>
      <c r="I574" s="374">
        <f t="shared" si="15"/>
        <v>0</v>
      </c>
      <c r="J574" s="144"/>
      <c r="K574" s="355"/>
      <c r="L574" s="145"/>
      <c r="M574" s="146"/>
    </row>
    <row r="575" spans="1:13" ht="45">
      <c r="A575" s="185"/>
      <c r="B575" s="186"/>
      <c r="C575" s="185" t="s">
        <v>2037</v>
      </c>
      <c r="D575" s="187" t="s">
        <v>274</v>
      </c>
      <c r="E575" s="188" t="s">
        <v>2038</v>
      </c>
      <c r="F575" s="189" t="s">
        <v>56</v>
      </c>
      <c r="G575" s="190">
        <v>8.5</v>
      </c>
      <c r="H575" s="191">
        <v>0</v>
      </c>
      <c r="I575" s="374">
        <f t="shared" si="15"/>
        <v>0</v>
      </c>
      <c r="J575" s="144"/>
      <c r="K575" s="355"/>
      <c r="L575" s="145"/>
      <c r="M575" s="146"/>
    </row>
    <row r="576" spans="1:13" ht="56.25">
      <c r="A576" s="185"/>
      <c r="B576" s="186"/>
      <c r="C576" s="185" t="s">
        <v>540</v>
      </c>
      <c r="D576" s="187" t="s">
        <v>276</v>
      </c>
      <c r="E576" s="188" t="s">
        <v>2039</v>
      </c>
      <c r="F576" s="189" t="s">
        <v>56</v>
      </c>
      <c r="G576" s="190">
        <v>80</v>
      </c>
      <c r="H576" s="191">
        <v>0</v>
      </c>
      <c r="I576" s="374">
        <f t="shared" si="15"/>
        <v>0</v>
      </c>
      <c r="J576" s="144"/>
      <c r="K576" s="355"/>
      <c r="L576" s="145"/>
      <c r="M576" s="146"/>
    </row>
    <row r="577" spans="1:13" ht="56.25">
      <c r="A577" s="185"/>
      <c r="B577" s="186"/>
      <c r="C577" s="185" t="s">
        <v>542</v>
      </c>
      <c r="D577" s="187" t="s">
        <v>278</v>
      </c>
      <c r="E577" s="188" t="s">
        <v>2040</v>
      </c>
      <c r="F577" s="189" t="s">
        <v>56</v>
      </c>
      <c r="G577" s="190">
        <v>20</v>
      </c>
      <c r="H577" s="191">
        <v>0</v>
      </c>
      <c r="I577" s="374">
        <f t="shared" si="15"/>
        <v>0</v>
      </c>
      <c r="J577" s="144"/>
      <c r="K577" s="355"/>
      <c r="L577" s="145"/>
      <c r="M577" s="146"/>
    </row>
    <row r="578" spans="1:13">
      <c r="A578" s="378">
        <v>4</v>
      </c>
      <c r="B578" s="378"/>
      <c r="C578" s="378"/>
      <c r="D578" s="379"/>
      <c r="E578" s="380" t="s">
        <v>232</v>
      </c>
      <c r="F578" s="380"/>
      <c r="G578" s="380"/>
      <c r="H578" s="383"/>
      <c r="I578" s="384">
        <f>SUM(I579:I585)</f>
        <v>0</v>
      </c>
      <c r="J578" s="144"/>
      <c r="K578" s="355"/>
      <c r="L578" s="145"/>
      <c r="M578" s="146"/>
    </row>
    <row r="579" spans="1:13" ht="33.75">
      <c r="A579" s="185"/>
      <c r="B579" s="186"/>
      <c r="C579" s="185" t="s">
        <v>544</v>
      </c>
      <c r="D579" s="187" t="s">
        <v>14</v>
      </c>
      <c r="E579" s="188" t="s">
        <v>2041</v>
      </c>
      <c r="F579" s="189" t="s">
        <v>76</v>
      </c>
      <c r="G579" s="190">
        <v>5</v>
      </c>
      <c r="H579" s="191">
        <v>0</v>
      </c>
      <c r="I579" s="374">
        <f t="shared" si="15"/>
        <v>0</v>
      </c>
      <c r="J579" s="144"/>
      <c r="K579" s="355"/>
      <c r="L579" s="145"/>
      <c r="M579" s="146"/>
    </row>
    <row r="580" spans="1:13" ht="45">
      <c r="A580" s="185"/>
      <c r="B580" s="186"/>
      <c r="C580" s="185" t="s">
        <v>546</v>
      </c>
      <c r="D580" s="187" t="s">
        <v>15</v>
      </c>
      <c r="E580" s="188" t="s">
        <v>2042</v>
      </c>
      <c r="F580" s="189" t="s">
        <v>76</v>
      </c>
      <c r="G580" s="190">
        <v>36</v>
      </c>
      <c r="H580" s="191">
        <v>0</v>
      </c>
      <c r="I580" s="374">
        <f t="shared" si="15"/>
        <v>0</v>
      </c>
      <c r="J580" s="144"/>
      <c r="K580" s="355"/>
      <c r="L580" s="145"/>
      <c r="M580" s="146"/>
    </row>
    <row r="581" spans="1:13" ht="33.75">
      <c r="A581" s="185"/>
      <c r="B581" s="186"/>
      <c r="C581" s="185" t="s">
        <v>550</v>
      </c>
      <c r="D581" s="187" t="s">
        <v>16</v>
      </c>
      <c r="E581" s="188" t="s">
        <v>2043</v>
      </c>
      <c r="F581" s="189" t="s">
        <v>56</v>
      </c>
      <c r="G581" s="190">
        <v>81</v>
      </c>
      <c r="H581" s="191">
        <v>0</v>
      </c>
      <c r="I581" s="374">
        <f t="shared" si="15"/>
        <v>0</v>
      </c>
      <c r="J581" s="144"/>
      <c r="K581" s="355"/>
      <c r="L581" s="145"/>
      <c r="M581" s="146"/>
    </row>
    <row r="582" spans="1:13">
      <c r="A582" s="185"/>
      <c r="B582" s="186"/>
      <c r="C582" s="185" t="s">
        <v>552</v>
      </c>
      <c r="D582" s="187" t="s">
        <v>17</v>
      </c>
      <c r="E582" s="188" t="s">
        <v>553</v>
      </c>
      <c r="F582" s="189" t="s">
        <v>56</v>
      </c>
      <c r="G582" s="190">
        <v>81</v>
      </c>
      <c r="H582" s="191">
        <v>0</v>
      </c>
      <c r="I582" s="374">
        <f t="shared" si="15"/>
        <v>0</v>
      </c>
      <c r="J582" s="144"/>
      <c r="K582" s="355"/>
      <c r="L582" s="145"/>
      <c r="M582" s="146"/>
    </row>
    <row r="583" spans="1:13" ht="33.75">
      <c r="A583" s="185"/>
      <c r="B583" s="186"/>
      <c r="C583" s="185" t="s">
        <v>554</v>
      </c>
      <c r="D583" s="187" t="s">
        <v>179</v>
      </c>
      <c r="E583" s="188" t="s">
        <v>2044</v>
      </c>
      <c r="F583" s="189" t="s">
        <v>76</v>
      </c>
      <c r="G583" s="190">
        <v>33</v>
      </c>
      <c r="H583" s="191">
        <v>0</v>
      </c>
      <c r="I583" s="374">
        <f t="shared" si="15"/>
        <v>0</v>
      </c>
      <c r="J583" s="144"/>
      <c r="K583" s="355"/>
      <c r="L583" s="145"/>
      <c r="M583" s="146"/>
    </row>
    <row r="584" spans="1:13">
      <c r="A584" s="185"/>
      <c r="B584" s="186"/>
      <c r="C584" s="185" t="s">
        <v>556</v>
      </c>
      <c r="D584" s="187" t="s">
        <v>198</v>
      </c>
      <c r="E584" s="188" t="s">
        <v>557</v>
      </c>
      <c r="F584" s="189" t="s">
        <v>56</v>
      </c>
      <c r="G584" s="190">
        <v>22.5</v>
      </c>
      <c r="H584" s="191">
        <v>0</v>
      </c>
      <c r="I584" s="374">
        <f t="shared" si="15"/>
        <v>0</v>
      </c>
      <c r="J584" s="144"/>
      <c r="K584" s="355"/>
      <c r="L584" s="145"/>
      <c r="M584" s="146"/>
    </row>
    <row r="585" spans="1:13">
      <c r="A585" s="185"/>
      <c r="B585" s="186"/>
      <c r="C585" s="185" t="s">
        <v>558</v>
      </c>
      <c r="D585" s="187" t="s">
        <v>214</v>
      </c>
      <c r="E585" s="188" t="s">
        <v>559</v>
      </c>
      <c r="F585" s="189" t="s">
        <v>56</v>
      </c>
      <c r="G585" s="190">
        <v>22.5</v>
      </c>
      <c r="H585" s="191">
        <v>0</v>
      </c>
      <c r="I585" s="374">
        <f t="shared" si="15"/>
        <v>0</v>
      </c>
      <c r="J585" s="144"/>
      <c r="K585" s="355"/>
      <c r="L585" s="145"/>
      <c r="M585" s="146"/>
    </row>
    <row r="586" spans="1:13">
      <c r="A586" s="378">
        <v>4</v>
      </c>
      <c r="B586" s="378"/>
      <c r="C586" s="378"/>
      <c r="D586" s="379"/>
      <c r="E586" s="380" t="s">
        <v>234</v>
      </c>
      <c r="F586" s="380"/>
      <c r="G586" s="380"/>
      <c r="H586" s="383"/>
      <c r="I586" s="384">
        <f>SUM(I587:I589)</f>
        <v>0</v>
      </c>
      <c r="J586" s="144"/>
      <c r="K586" s="355"/>
      <c r="L586" s="145"/>
      <c r="M586" s="146"/>
    </row>
    <row r="587" spans="1:13" ht="45">
      <c r="A587" s="185"/>
      <c r="B587" s="186"/>
      <c r="C587" s="185" t="s">
        <v>2045</v>
      </c>
      <c r="D587" s="187" t="s">
        <v>14</v>
      </c>
      <c r="E587" s="188" t="s">
        <v>2046</v>
      </c>
      <c r="F587" s="189" t="s">
        <v>58</v>
      </c>
      <c r="G587" s="190">
        <v>4</v>
      </c>
      <c r="H587" s="191">
        <v>0</v>
      </c>
      <c r="I587" s="374">
        <f t="shared" si="15"/>
        <v>0</v>
      </c>
      <c r="J587" s="144"/>
      <c r="K587" s="355"/>
      <c r="L587" s="145"/>
      <c r="M587" s="146"/>
    </row>
    <row r="588" spans="1:13" ht="33.75">
      <c r="A588" s="185"/>
      <c r="B588" s="186"/>
      <c r="C588" s="185" t="s">
        <v>2047</v>
      </c>
      <c r="D588" s="187" t="s">
        <v>15</v>
      </c>
      <c r="E588" s="188" t="s">
        <v>2048</v>
      </c>
      <c r="F588" s="189" t="s">
        <v>58</v>
      </c>
      <c r="G588" s="190">
        <v>9.5</v>
      </c>
      <c r="H588" s="191">
        <v>0</v>
      </c>
      <c r="I588" s="374">
        <f t="shared" si="15"/>
        <v>0</v>
      </c>
      <c r="J588" s="144"/>
      <c r="K588" s="355"/>
      <c r="L588" s="145"/>
      <c r="M588" s="146"/>
    </row>
    <row r="589" spans="1:13" ht="22.5">
      <c r="A589" s="185"/>
      <c r="B589" s="186"/>
      <c r="C589" s="185" t="s">
        <v>2049</v>
      </c>
      <c r="D589" s="187" t="s">
        <v>16</v>
      </c>
      <c r="E589" s="188" t="s">
        <v>2050</v>
      </c>
      <c r="F589" s="189" t="s">
        <v>7</v>
      </c>
      <c r="G589" s="190">
        <v>2</v>
      </c>
      <c r="H589" s="191">
        <v>0</v>
      </c>
      <c r="I589" s="374">
        <f t="shared" si="15"/>
        <v>0</v>
      </c>
      <c r="J589" s="144"/>
      <c r="K589" s="355"/>
      <c r="L589" s="145"/>
      <c r="M589" s="146"/>
    </row>
    <row r="590" spans="1:13">
      <c r="A590" s="378">
        <v>4</v>
      </c>
      <c r="B590" s="378"/>
      <c r="C590" s="378"/>
      <c r="D590" s="379"/>
      <c r="E590" s="380" t="s">
        <v>236</v>
      </c>
      <c r="F590" s="380"/>
      <c r="G590" s="380"/>
      <c r="H590" s="383"/>
      <c r="I590" s="384">
        <f>SUM(I591:I617)</f>
        <v>0</v>
      </c>
      <c r="J590" s="144"/>
      <c r="K590" s="355"/>
      <c r="L590" s="145"/>
      <c r="M590" s="146"/>
    </row>
    <row r="591" spans="1:13" ht="33.75">
      <c r="A591" s="185"/>
      <c r="B591" s="186"/>
      <c r="C591" s="185" t="s">
        <v>570</v>
      </c>
      <c r="D591" s="187" t="s">
        <v>14</v>
      </c>
      <c r="E591" s="188" t="s">
        <v>2051</v>
      </c>
      <c r="F591" s="189" t="s">
        <v>7</v>
      </c>
      <c r="G591" s="190">
        <v>1</v>
      </c>
      <c r="H591" s="191">
        <v>0</v>
      </c>
      <c r="I591" s="374">
        <f t="shared" si="15"/>
        <v>0</v>
      </c>
      <c r="J591" s="144"/>
      <c r="K591" s="355"/>
      <c r="L591" s="145"/>
      <c r="M591" s="146"/>
    </row>
    <row r="592" spans="1:13">
      <c r="A592" s="185"/>
      <c r="B592" s="186"/>
      <c r="C592" s="185" t="s">
        <v>572</v>
      </c>
      <c r="D592" s="187" t="s">
        <v>15</v>
      </c>
      <c r="E592" s="188" t="s">
        <v>2052</v>
      </c>
      <c r="F592" s="189" t="s">
        <v>56</v>
      </c>
      <c r="G592" s="190">
        <v>4</v>
      </c>
      <c r="H592" s="191">
        <v>0</v>
      </c>
      <c r="I592" s="374">
        <f t="shared" si="15"/>
        <v>0</v>
      </c>
      <c r="J592" s="144"/>
      <c r="K592" s="355"/>
      <c r="L592" s="145"/>
      <c r="M592" s="146"/>
    </row>
    <row r="593" spans="1:13">
      <c r="A593" s="185"/>
      <c r="B593" s="186"/>
      <c r="C593" s="185" t="s">
        <v>2053</v>
      </c>
      <c r="D593" s="187" t="s">
        <v>16</v>
      </c>
      <c r="E593" s="188" t="s">
        <v>2054</v>
      </c>
      <c r="F593" s="189" t="s">
        <v>56</v>
      </c>
      <c r="G593" s="190">
        <v>13.2</v>
      </c>
      <c r="H593" s="191">
        <v>0</v>
      </c>
      <c r="I593" s="374">
        <f t="shared" si="15"/>
        <v>0</v>
      </c>
      <c r="J593" s="144"/>
      <c r="K593" s="355"/>
      <c r="L593" s="145"/>
      <c r="M593" s="146"/>
    </row>
    <row r="594" spans="1:13">
      <c r="A594" s="185"/>
      <c r="B594" s="186"/>
      <c r="C594" s="185" t="s">
        <v>573</v>
      </c>
      <c r="D594" s="187" t="s">
        <v>17</v>
      </c>
      <c r="E594" s="188" t="s">
        <v>2055</v>
      </c>
      <c r="F594" s="189" t="s">
        <v>56</v>
      </c>
      <c r="G594" s="190">
        <v>15.3</v>
      </c>
      <c r="H594" s="191">
        <v>0</v>
      </c>
      <c r="I594" s="374">
        <f t="shared" si="15"/>
        <v>0</v>
      </c>
      <c r="J594" s="144"/>
      <c r="K594" s="355"/>
      <c r="L594" s="145"/>
      <c r="M594" s="146"/>
    </row>
    <row r="595" spans="1:13" ht="22.5">
      <c r="A595" s="185"/>
      <c r="B595" s="186"/>
      <c r="C595" s="185" t="s">
        <v>577</v>
      </c>
      <c r="D595" s="187" t="s">
        <v>179</v>
      </c>
      <c r="E595" s="188" t="s">
        <v>2056</v>
      </c>
      <c r="F595" s="189" t="s">
        <v>78</v>
      </c>
      <c r="G595" s="190">
        <v>1486</v>
      </c>
      <c r="H595" s="191">
        <v>0</v>
      </c>
      <c r="I595" s="374">
        <f t="shared" si="15"/>
        <v>0</v>
      </c>
      <c r="J595" s="144"/>
      <c r="K595" s="355"/>
      <c r="L595" s="145"/>
      <c r="M595" s="146"/>
    </row>
    <row r="596" spans="1:13" ht="22.5">
      <c r="A596" s="185"/>
      <c r="B596" s="186"/>
      <c r="C596" s="185" t="s">
        <v>2057</v>
      </c>
      <c r="D596" s="187" t="s">
        <v>198</v>
      </c>
      <c r="E596" s="188" t="s">
        <v>2058</v>
      </c>
      <c r="F596" s="189" t="s">
        <v>7</v>
      </c>
      <c r="G596" s="190">
        <v>1</v>
      </c>
      <c r="H596" s="191">
        <v>0</v>
      </c>
      <c r="I596" s="374">
        <f t="shared" si="15"/>
        <v>0</v>
      </c>
      <c r="J596" s="144"/>
      <c r="K596" s="355"/>
      <c r="L596" s="145"/>
      <c r="M596" s="146"/>
    </row>
    <row r="597" spans="1:13">
      <c r="A597" s="185"/>
      <c r="B597" s="186"/>
      <c r="C597" s="185" t="s">
        <v>2059</v>
      </c>
      <c r="D597" s="187" t="s">
        <v>214</v>
      </c>
      <c r="E597" s="188" t="s">
        <v>2060</v>
      </c>
      <c r="F597" s="189" t="s">
        <v>76</v>
      </c>
      <c r="G597" s="190">
        <v>1.5</v>
      </c>
      <c r="H597" s="191">
        <v>0</v>
      </c>
      <c r="I597" s="374">
        <f t="shared" si="15"/>
        <v>0</v>
      </c>
      <c r="J597" s="144"/>
      <c r="K597" s="355"/>
      <c r="L597" s="145"/>
      <c r="M597" s="146"/>
    </row>
    <row r="598" spans="1:13" ht="22.5">
      <c r="A598" s="185"/>
      <c r="B598" s="186"/>
      <c r="C598" s="185" t="s">
        <v>583</v>
      </c>
      <c r="D598" s="187" t="s">
        <v>216</v>
      </c>
      <c r="E598" s="188" t="s">
        <v>2061</v>
      </c>
      <c r="F598" s="189" t="s">
        <v>76</v>
      </c>
      <c r="G598" s="190">
        <v>14.1</v>
      </c>
      <c r="H598" s="191">
        <v>0</v>
      </c>
      <c r="I598" s="374">
        <f t="shared" si="15"/>
        <v>0</v>
      </c>
      <c r="J598" s="144"/>
      <c r="K598" s="355"/>
      <c r="L598" s="145"/>
      <c r="M598" s="146"/>
    </row>
    <row r="599" spans="1:13" ht="22.5">
      <c r="A599" s="185"/>
      <c r="B599" s="186"/>
      <c r="C599" s="185" t="s">
        <v>585</v>
      </c>
      <c r="D599" s="187" t="s">
        <v>231</v>
      </c>
      <c r="E599" s="188" t="s">
        <v>2062</v>
      </c>
      <c r="F599" s="189" t="s">
        <v>76</v>
      </c>
      <c r="G599" s="190">
        <v>14.1</v>
      </c>
      <c r="H599" s="191">
        <v>0</v>
      </c>
      <c r="I599" s="374">
        <f t="shared" si="15"/>
        <v>0</v>
      </c>
      <c r="J599" s="144"/>
      <c r="K599" s="355"/>
      <c r="L599" s="145"/>
      <c r="M599" s="146"/>
    </row>
    <row r="600" spans="1:13" ht="22.5">
      <c r="A600" s="185"/>
      <c r="B600" s="186"/>
      <c r="C600" s="185" t="s">
        <v>587</v>
      </c>
      <c r="D600" s="187" t="s">
        <v>260</v>
      </c>
      <c r="E600" s="188" t="s">
        <v>2063</v>
      </c>
      <c r="F600" s="189" t="s">
        <v>76</v>
      </c>
      <c r="G600" s="190">
        <v>14.1</v>
      </c>
      <c r="H600" s="191">
        <v>0</v>
      </c>
      <c r="I600" s="374">
        <f t="shared" si="15"/>
        <v>0</v>
      </c>
      <c r="J600" s="144"/>
      <c r="K600" s="355"/>
      <c r="L600" s="145"/>
      <c r="M600" s="146"/>
    </row>
    <row r="601" spans="1:13" ht="33.75">
      <c r="A601" s="185"/>
      <c r="B601" s="186"/>
      <c r="C601" s="185" t="s">
        <v>2064</v>
      </c>
      <c r="D601" s="187" t="s">
        <v>261</v>
      </c>
      <c r="E601" s="188" t="s">
        <v>2065</v>
      </c>
      <c r="F601" s="189" t="s">
        <v>58</v>
      </c>
      <c r="G601" s="190">
        <v>8</v>
      </c>
      <c r="H601" s="191">
        <v>0</v>
      </c>
      <c r="I601" s="374">
        <f t="shared" si="15"/>
        <v>0</v>
      </c>
      <c r="J601" s="144"/>
      <c r="K601" s="355"/>
      <c r="L601" s="145"/>
      <c r="M601" s="146"/>
    </row>
    <row r="602" spans="1:13" ht="22.5">
      <c r="A602" s="185"/>
      <c r="B602" s="186"/>
      <c r="C602" s="185" t="s">
        <v>2066</v>
      </c>
      <c r="D602" s="187" t="s">
        <v>272</v>
      </c>
      <c r="E602" s="188" t="s">
        <v>2067</v>
      </c>
      <c r="F602" s="189" t="s">
        <v>58</v>
      </c>
      <c r="G602" s="190">
        <v>8.6</v>
      </c>
      <c r="H602" s="191">
        <v>0</v>
      </c>
      <c r="I602" s="374">
        <f t="shared" si="15"/>
        <v>0</v>
      </c>
      <c r="J602" s="144"/>
      <c r="K602" s="355"/>
      <c r="L602" s="145"/>
      <c r="M602" s="146"/>
    </row>
    <row r="603" spans="1:13" ht="45">
      <c r="A603" s="185"/>
      <c r="B603" s="186"/>
      <c r="C603" s="185" t="s">
        <v>591</v>
      </c>
      <c r="D603" s="187" t="s">
        <v>274</v>
      </c>
      <c r="E603" s="188" t="s">
        <v>2068</v>
      </c>
      <c r="F603" s="189" t="s">
        <v>58</v>
      </c>
      <c r="G603" s="190">
        <v>82.8</v>
      </c>
      <c r="H603" s="191">
        <v>0</v>
      </c>
      <c r="I603" s="374">
        <f t="shared" si="15"/>
        <v>0</v>
      </c>
      <c r="J603" s="144"/>
      <c r="K603" s="355"/>
      <c r="L603" s="145"/>
      <c r="M603" s="146"/>
    </row>
    <row r="604" spans="1:13" ht="33.75">
      <c r="A604" s="185"/>
      <c r="B604" s="186"/>
      <c r="C604" s="185" t="s">
        <v>593</v>
      </c>
      <c r="D604" s="187" t="s">
        <v>276</v>
      </c>
      <c r="E604" s="188" t="s">
        <v>2069</v>
      </c>
      <c r="F604" s="189" t="s">
        <v>76</v>
      </c>
      <c r="G604" s="190">
        <v>1.5</v>
      </c>
      <c r="H604" s="191">
        <v>0</v>
      </c>
      <c r="I604" s="374">
        <f t="shared" si="15"/>
        <v>0</v>
      </c>
      <c r="J604" s="144"/>
      <c r="K604" s="355"/>
      <c r="L604" s="145"/>
      <c r="M604" s="146"/>
    </row>
    <row r="605" spans="1:13">
      <c r="A605" s="185"/>
      <c r="B605" s="186"/>
      <c r="C605" s="185" t="s">
        <v>595</v>
      </c>
      <c r="D605" s="187" t="s">
        <v>278</v>
      </c>
      <c r="E605" s="188" t="s">
        <v>2070</v>
      </c>
      <c r="F605" s="189" t="s">
        <v>56</v>
      </c>
      <c r="G605" s="190">
        <v>3</v>
      </c>
      <c r="H605" s="191">
        <v>0</v>
      </c>
      <c r="I605" s="374">
        <f t="shared" si="15"/>
        <v>0</v>
      </c>
      <c r="J605" s="144"/>
      <c r="K605" s="355"/>
      <c r="L605" s="145"/>
      <c r="M605" s="146"/>
    </row>
    <row r="606" spans="1:13" ht="56.25">
      <c r="A606" s="185"/>
      <c r="B606" s="186"/>
      <c r="C606" s="185" t="s">
        <v>650</v>
      </c>
      <c r="D606" s="187" t="s">
        <v>281</v>
      </c>
      <c r="E606" s="188" t="s">
        <v>2071</v>
      </c>
      <c r="F606" s="189" t="s">
        <v>58</v>
      </c>
      <c r="G606" s="190">
        <v>18</v>
      </c>
      <c r="H606" s="191">
        <v>0</v>
      </c>
      <c r="I606" s="374">
        <f t="shared" si="15"/>
        <v>0</v>
      </c>
      <c r="J606" s="144"/>
      <c r="K606" s="355"/>
      <c r="L606" s="145"/>
      <c r="M606" s="146"/>
    </row>
    <row r="607" spans="1:13" ht="78.75">
      <c r="A607" s="185"/>
      <c r="B607" s="186"/>
      <c r="C607" s="185" t="s">
        <v>597</v>
      </c>
      <c r="D607" s="187" t="s">
        <v>283</v>
      </c>
      <c r="E607" s="188" t="s">
        <v>2072</v>
      </c>
      <c r="F607" s="189" t="s">
        <v>58</v>
      </c>
      <c r="G607" s="190">
        <v>9</v>
      </c>
      <c r="H607" s="191">
        <v>0</v>
      </c>
      <c r="I607" s="374">
        <f t="shared" si="15"/>
        <v>0</v>
      </c>
      <c r="J607" s="144"/>
      <c r="K607" s="355"/>
      <c r="L607" s="145"/>
      <c r="M607" s="146"/>
    </row>
    <row r="608" spans="1:13" ht="45">
      <c r="A608" s="185"/>
      <c r="B608" s="186"/>
      <c r="C608" s="185" t="s">
        <v>653</v>
      </c>
      <c r="D608" s="187" t="s">
        <v>285</v>
      </c>
      <c r="E608" s="188" t="s">
        <v>2073</v>
      </c>
      <c r="F608" s="189" t="s">
        <v>56</v>
      </c>
      <c r="G608" s="190">
        <v>56.5</v>
      </c>
      <c r="H608" s="191">
        <v>0</v>
      </c>
      <c r="I608" s="374">
        <f t="shared" si="15"/>
        <v>0</v>
      </c>
      <c r="J608" s="144"/>
      <c r="K608" s="355"/>
      <c r="L608" s="145"/>
      <c r="M608" s="146"/>
    </row>
    <row r="609" spans="1:13" ht="67.5">
      <c r="A609" s="185"/>
      <c r="B609" s="186"/>
      <c r="C609" s="185" t="s">
        <v>2074</v>
      </c>
      <c r="D609" s="187" t="s">
        <v>287</v>
      </c>
      <c r="E609" s="188" t="s">
        <v>2075</v>
      </c>
      <c r="F609" s="189" t="s">
        <v>56</v>
      </c>
      <c r="G609" s="190">
        <v>8.5</v>
      </c>
      <c r="H609" s="191">
        <v>0</v>
      </c>
      <c r="I609" s="374">
        <f t="shared" si="15"/>
        <v>0</v>
      </c>
      <c r="J609" s="144"/>
      <c r="K609" s="355"/>
      <c r="L609" s="145"/>
      <c r="M609" s="146"/>
    </row>
    <row r="610" spans="1:13" ht="56.25">
      <c r="A610" s="185"/>
      <c r="B610" s="186"/>
      <c r="C610" s="185" t="s">
        <v>654</v>
      </c>
      <c r="D610" s="187" t="s">
        <v>289</v>
      </c>
      <c r="E610" s="188" t="s">
        <v>2076</v>
      </c>
      <c r="F610" s="189" t="s">
        <v>56</v>
      </c>
      <c r="G610" s="190">
        <v>12</v>
      </c>
      <c r="H610" s="191">
        <v>0</v>
      </c>
      <c r="I610" s="374">
        <f t="shared" si="15"/>
        <v>0</v>
      </c>
      <c r="J610" s="144"/>
      <c r="K610" s="355"/>
      <c r="L610" s="145"/>
      <c r="M610" s="146"/>
    </row>
    <row r="611" spans="1:13" ht="56.25">
      <c r="A611" s="185"/>
      <c r="B611" s="186"/>
      <c r="C611" s="185" t="s">
        <v>2077</v>
      </c>
      <c r="D611" s="187" t="s">
        <v>290</v>
      </c>
      <c r="E611" s="188" t="s">
        <v>2078</v>
      </c>
      <c r="F611" s="189" t="s">
        <v>56</v>
      </c>
      <c r="G611" s="190">
        <v>8</v>
      </c>
      <c r="H611" s="191">
        <v>0</v>
      </c>
      <c r="I611" s="374">
        <f t="shared" si="15"/>
        <v>0</v>
      </c>
      <c r="J611" s="144"/>
      <c r="K611" s="355"/>
      <c r="L611" s="145"/>
      <c r="M611" s="146"/>
    </row>
    <row r="612" spans="1:13" ht="33.75">
      <c r="A612" s="185"/>
      <c r="B612" s="186"/>
      <c r="C612" s="185" t="s">
        <v>690</v>
      </c>
      <c r="D612" s="187" t="s">
        <v>292</v>
      </c>
      <c r="E612" s="188" t="s">
        <v>2079</v>
      </c>
      <c r="F612" s="189" t="s">
        <v>7</v>
      </c>
      <c r="G612" s="190">
        <v>144</v>
      </c>
      <c r="H612" s="191">
        <v>0</v>
      </c>
      <c r="I612" s="374">
        <f t="shared" si="15"/>
        <v>0</v>
      </c>
      <c r="J612" s="144"/>
      <c r="K612" s="355"/>
      <c r="L612" s="145"/>
      <c r="M612" s="146"/>
    </row>
    <row r="613" spans="1:13" ht="33.75">
      <c r="A613" s="185"/>
      <c r="B613" s="186"/>
      <c r="C613" s="185" t="s">
        <v>691</v>
      </c>
      <c r="D613" s="187" t="s">
        <v>293</v>
      </c>
      <c r="E613" s="188" t="s">
        <v>2080</v>
      </c>
      <c r="F613" s="189" t="s">
        <v>7</v>
      </c>
      <c r="G613" s="190">
        <v>144</v>
      </c>
      <c r="H613" s="191">
        <v>0</v>
      </c>
      <c r="I613" s="374">
        <f t="shared" si="15"/>
        <v>0</v>
      </c>
      <c r="J613" s="144"/>
      <c r="K613" s="355"/>
      <c r="L613" s="145"/>
      <c r="M613" s="146"/>
    </row>
    <row r="614" spans="1:13" ht="22.5">
      <c r="A614" s="185"/>
      <c r="B614" s="186"/>
      <c r="C614" s="185" t="s">
        <v>599</v>
      </c>
      <c r="D614" s="187" t="s">
        <v>295</v>
      </c>
      <c r="E614" s="188" t="s">
        <v>600</v>
      </c>
      <c r="F614" s="189" t="s">
        <v>58</v>
      </c>
      <c r="G614" s="190">
        <v>17.86</v>
      </c>
      <c r="H614" s="191">
        <v>0</v>
      </c>
      <c r="I614" s="374">
        <f t="shared" si="15"/>
        <v>0</v>
      </c>
      <c r="J614" s="144"/>
      <c r="K614" s="355"/>
      <c r="L614" s="145"/>
      <c r="M614" s="146"/>
    </row>
    <row r="615" spans="1:13" ht="22.5">
      <c r="A615" s="185"/>
      <c r="B615" s="186"/>
      <c r="C615" s="185" t="s">
        <v>601</v>
      </c>
      <c r="D615" s="187" t="s">
        <v>296</v>
      </c>
      <c r="E615" s="188" t="s">
        <v>477</v>
      </c>
      <c r="F615" s="189" t="s">
        <v>7</v>
      </c>
      <c r="G615" s="190">
        <v>4</v>
      </c>
      <c r="H615" s="191">
        <v>0</v>
      </c>
      <c r="I615" s="374">
        <f t="shared" si="15"/>
        <v>0</v>
      </c>
      <c r="J615" s="144"/>
      <c r="K615" s="355"/>
      <c r="L615" s="145"/>
      <c r="M615" s="146"/>
    </row>
    <row r="616" spans="1:13" ht="22.5">
      <c r="A616" s="185"/>
      <c r="B616" s="186"/>
      <c r="C616" s="185" t="s">
        <v>2081</v>
      </c>
      <c r="D616" s="187" t="s">
        <v>298</v>
      </c>
      <c r="E616" s="188" t="s">
        <v>480</v>
      </c>
      <c r="F616" s="189" t="s">
        <v>56</v>
      </c>
      <c r="G616" s="190">
        <v>20.5</v>
      </c>
      <c r="H616" s="191">
        <v>0</v>
      </c>
      <c r="I616" s="374">
        <f t="shared" si="15"/>
        <v>0</v>
      </c>
      <c r="J616" s="144"/>
      <c r="K616" s="355"/>
      <c r="L616" s="145"/>
      <c r="M616" s="146"/>
    </row>
    <row r="617" spans="1:13" ht="22.5">
      <c r="A617" s="185"/>
      <c r="B617" s="186"/>
      <c r="C617" s="185" t="s">
        <v>2082</v>
      </c>
      <c r="D617" s="187" t="s">
        <v>332</v>
      </c>
      <c r="E617" s="188" t="s">
        <v>2083</v>
      </c>
      <c r="F617" s="189" t="s">
        <v>56</v>
      </c>
      <c r="G617" s="190">
        <v>30</v>
      </c>
      <c r="H617" s="191">
        <v>0</v>
      </c>
      <c r="I617" s="374">
        <f t="shared" si="15"/>
        <v>0</v>
      </c>
      <c r="J617" s="144"/>
      <c r="K617" s="355"/>
      <c r="L617" s="145"/>
      <c r="M617" s="146"/>
    </row>
    <row r="618" spans="1:13">
      <c r="A618" s="378">
        <v>4</v>
      </c>
      <c r="B618" s="378"/>
      <c r="C618" s="378"/>
      <c r="D618" s="379"/>
      <c r="E618" s="380" t="s">
        <v>622</v>
      </c>
      <c r="F618" s="380"/>
      <c r="G618" s="380"/>
      <c r="H618" s="383"/>
      <c r="I618" s="384">
        <f>SUM(I619:I619)</f>
        <v>0</v>
      </c>
      <c r="J618" s="144"/>
      <c r="K618" s="355"/>
      <c r="L618" s="145"/>
      <c r="M618" s="146"/>
    </row>
    <row r="619" spans="1:13" s="213" customFormat="1" ht="22.5">
      <c r="A619" s="185"/>
      <c r="B619" s="186"/>
      <c r="C619" s="185" t="s">
        <v>2084</v>
      </c>
      <c r="D619" s="187" t="s">
        <v>14</v>
      </c>
      <c r="E619" s="188" t="s">
        <v>4529</v>
      </c>
      <c r="F619" s="189" t="s">
        <v>7</v>
      </c>
      <c r="G619" s="190">
        <v>1</v>
      </c>
      <c r="H619" s="191">
        <v>0</v>
      </c>
      <c r="I619" s="374">
        <f t="shared" si="15"/>
        <v>0</v>
      </c>
      <c r="J619" s="144"/>
      <c r="K619" s="355"/>
      <c r="L619" s="145"/>
      <c r="M619" s="146"/>
    </row>
    <row r="620" spans="1:13">
      <c r="A620" s="170">
        <v>2</v>
      </c>
      <c r="B620" s="171" t="str">
        <f>IF(TRIM(H620)&lt;&gt;"",COUNTA($H$8:H620),"")</f>
        <v/>
      </c>
      <c r="C620" s="170"/>
      <c r="D620" s="172"/>
      <c r="E620" s="24" t="s">
        <v>2085</v>
      </c>
      <c r="F620" s="173"/>
      <c r="G620" s="215"/>
      <c r="H620" s="373"/>
      <c r="I620" s="175">
        <f>I621+I636+I644+I648+I671</f>
        <v>0</v>
      </c>
      <c r="J620" s="144"/>
      <c r="K620" s="355"/>
      <c r="L620" s="145"/>
      <c r="M620" s="146"/>
    </row>
    <row r="621" spans="1:13">
      <c r="A621" s="178">
        <v>4</v>
      </c>
      <c r="B621" s="179"/>
      <c r="C621" s="178"/>
      <c r="D621" s="180"/>
      <c r="E621" s="181" t="s">
        <v>501</v>
      </c>
      <c r="F621" s="182"/>
      <c r="G621" s="216"/>
      <c r="H621" s="184"/>
      <c r="I621" s="184">
        <f>SUM(I622:I635)</f>
        <v>0</v>
      </c>
      <c r="J621" s="144"/>
      <c r="K621" s="355"/>
      <c r="L621" s="145"/>
      <c r="M621" s="146"/>
    </row>
    <row r="622" spans="1:13" ht="22.5">
      <c r="A622" s="185"/>
      <c r="B622" s="186"/>
      <c r="C622" s="185" t="s">
        <v>520</v>
      </c>
      <c r="D622" s="187" t="s">
        <v>14</v>
      </c>
      <c r="E622" s="188" t="s">
        <v>521</v>
      </c>
      <c r="F622" s="189" t="s">
        <v>7</v>
      </c>
      <c r="G622" s="190">
        <v>1</v>
      </c>
      <c r="H622" s="191">
        <v>0</v>
      </c>
      <c r="I622" s="374">
        <f t="shared" ref="I622:I672" si="16">IF(ISNUMBER(G622),ROUND(G622*H622,2),"")</f>
        <v>0</v>
      </c>
      <c r="J622" s="144"/>
      <c r="K622" s="355"/>
      <c r="L622" s="145"/>
      <c r="M622" s="146"/>
    </row>
    <row r="623" spans="1:13" ht="22.5">
      <c r="A623" s="185"/>
      <c r="B623" s="186"/>
      <c r="C623" s="185" t="s">
        <v>522</v>
      </c>
      <c r="D623" s="187" t="s">
        <v>15</v>
      </c>
      <c r="E623" s="188" t="s">
        <v>2030</v>
      </c>
      <c r="F623" s="189" t="s">
        <v>7</v>
      </c>
      <c r="G623" s="190">
        <v>1</v>
      </c>
      <c r="H623" s="191">
        <v>0</v>
      </c>
      <c r="I623" s="374">
        <f t="shared" si="16"/>
        <v>0</v>
      </c>
      <c r="J623" s="144"/>
      <c r="K623" s="355"/>
      <c r="L623" s="145"/>
      <c r="M623" s="146"/>
    </row>
    <row r="624" spans="1:13" ht="22.5">
      <c r="A624" s="185"/>
      <c r="B624" s="186"/>
      <c r="C624" s="185" t="s">
        <v>524</v>
      </c>
      <c r="D624" s="187" t="s">
        <v>16</v>
      </c>
      <c r="E624" s="188" t="s">
        <v>787</v>
      </c>
      <c r="F624" s="189" t="s">
        <v>56</v>
      </c>
      <c r="G624" s="190">
        <v>60</v>
      </c>
      <c r="H624" s="191">
        <v>0</v>
      </c>
      <c r="I624" s="374">
        <f t="shared" si="16"/>
        <v>0</v>
      </c>
      <c r="J624" s="144"/>
      <c r="K624" s="355"/>
      <c r="L624" s="145"/>
      <c r="M624" s="146"/>
    </row>
    <row r="625" spans="1:13">
      <c r="A625" s="185"/>
      <c r="B625" s="186"/>
      <c r="C625" s="185" t="s">
        <v>526</v>
      </c>
      <c r="D625" s="187" t="s">
        <v>17</v>
      </c>
      <c r="E625" s="188" t="s">
        <v>1958</v>
      </c>
      <c r="F625" s="189" t="s">
        <v>605</v>
      </c>
      <c r="G625" s="190">
        <v>10</v>
      </c>
      <c r="H625" s="191">
        <v>0</v>
      </c>
      <c r="I625" s="374">
        <f t="shared" si="16"/>
        <v>0</v>
      </c>
      <c r="J625" s="144"/>
      <c r="K625" s="355"/>
      <c r="L625" s="145"/>
      <c r="M625" s="146"/>
    </row>
    <row r="626" spans="1:13">
      <c r="A626" s="185"/>
      <c r="B626" s="186"/>
      <c r="C626" s="185" t="s">
        <v>528</v>
      </c>
      <c r="D626" s="187" t="s">
        <v>179</v>
      </c>
      <c r="E626" s="188" t="s">
        <v>2031</v>
      </c>
      <c r="F626" s="189" t="s">
        <v>58</v>
      </c>
      <c r="G626" s="190">
        <v>17.2</v>
      </c>
      <c r="H626" s="191">
        <v>0</v>
      </c>
      <c r="I626" s="374">
        <f t="shared" si="16"/>
        <v>0</v>
      </c>
      <c r="J626" s="144"/>
      <c r="K626" s="355"/>
      <c r="L626" s="145"/>
      <c r="M626" s="146"/>
    </row>
    <row r="627" spans="1:13" ht="33.75">
      <c r="A627" s="185"/>
      <c r="B627" s="186"/>
      <c r="C627" s="185" t="s">
        <v>2032</v>
      </c>
      <c r="D627" s="187" t="s">
        <v>198</v>
      </c>
      <c r="E627" s="188" t="s">
        <v>2033</v>
      </c>
      <c r="F627" s="189" t="s">
        <v>56</v>
      </c>
      <c r="G627" s="190">
        <v>13.5</v>
      </c>
      <c r="H627" s="191">
        <v>0</v>
      </c>
      <c r="I627" s="374">
        <f t="shared" si="16"/>
        <v>0</v>
      </c>
      <c r="J627" s="144"/>
      <c r="K627" s="355"/>
      <c r="L627" s="145"/>
      <c r="M627" s="146"/>
    </row>
    <row r="628" spans="1:13" ht="22.5">
      <c r="A628" s="185"/>
      <c r="B628" s="186"/>
      <c r="C628" s="185" t="s">
        <v>682</v>
      </c>
      <c r="D628" s="187" t="s">
        <v>214</v>
      </c>
      <c r="E628" s="188" t="s">
        <v>2034</v>
      </c>
      <c r="F628" s="189" t="s">
        <v>76</v>
      </c>
      <c r="G628" s="190">
        <v>7.4</v>
      </c>
      <c r="H628" s="191">
        <v>0</v>
      </c>
      <c r="I628" s="374">
        <f t="shared" si="16"/>
        <v>0</v>
      </c>
      <c r="J628" s="144"/>
      <c r="K628" s="355"/>
      <c r="L628" s="145"/>
      <c r="M628" s="146"/>
    </row>
    <row r="629" spans="1:13" s="229" customFormat="1" ht="33.75">
      <c r="A629" s="185"/>
      <c r="B629" s="186"/>
      <c r="C629" s="185" t="s">
        <v>534</v>
      </c>
      <c r="D629" s="187" t="s">
        <v>216</v>
      </c>
      <c r="E629" s="188" t="s">
        <v>535</v>
      </c>
      <c r="F629" s="189" t="s">
        <v>58</v>
      </c>
      <c r="G629" s="190">
        <v>11</v>
      </c>
      <c r="H629" s="191">
        <v>0</v>
      </c>
      <c r="I629" s="374">
        <f t="shared" si="16"/>
        <v>0</v>
      </c>
      <c r="J629" s="230"/>
      <c r="K629" s="355"/>
      <c r="L629" s="231"/>
      <c r="M629" s="232"/>
    </row>
    <row r="630" spans="1:13" s="229" customFormat="1" ht="22.5">
      <c r="A630" s="185"/>
      <c r="B630" s="186"/>
      <c r="C630" s="185" t="s">
        <v>536</v>
      </c>
      <c r="D630" s="187" t="s">
        <v>231</v>
      </c>
      <c r="E630" s="188" t="s">
        <v>537</v>
      </c>
      <c r="F630" s="189" t="s">
        <v>58</v>
      </c>
      <c r="G630" s="190">
        <v>11</v>
      </c>
      <c r="H630" s="191">
        <v>0</v>
      </c>
      <c r="I630" s="374">
        <f t="shared" si="16"/>
        <v>0</v>
      </c>
      <c r="J630" s="230"/>
      <c r="K630" s="355"/>
      <c r="L630" s="231"/>
      <c r="M630" s="232"/>
    </row>
    <row r="631" spans="1:13" ht="22.5">
      <c r="A631" s="185"/>
      <c r="B631" s="186"/>
      <c r="C631" s="185" t="s">
        <v>538</v>
      </c>
      <c r="D631" s="187" t="s">
        <v>260</v>
      </c>
      <c r="E631" s="188" t="s">
        <v>539</v>
      </c>
      <c r="F631" s="189" t="s">
        <v>58</v>
      </c>
      <c r="G631" s="190">
        <v>15</v>
      </c>
      <c r="H631" s="191">
        <v>0</v>
      </c>
      <c r="I631" s="374">
        <f t="shared" si="16"/>
        <v>0</v>
      </c>
      <c r="J631" s="144"/>
      <c r="K631" s="355"/>
      <c r="L631" s="145"/>
      <c r="M631" s="146"/>
    </row>
    <row r="632" spans="1:13" ht="56.25">
      <c r="A632" s="185"/>
      <c r="B632" s="186"/>
      <c r="C632" s="185" t="s">
        <v>2035</v>
      </c>
      <c r="D632" s="187" t="s">
        <v>261</v>
      </c>
      <c r="E632" s="188" t="s">
        <v>2036</v>
      </c>
      <c r="F632" s="189" t="s">
        <v>56</v>
      </c>
      <c r="G632" s="190">
        <v>77.599999999999994</v>
      </c>
      <c r="H632" s="191">
        <v>0</v>
      </c>
      <c r="I632" s="374">
        <f t="shared" si="16"/>
        <v>0</v>
      </c>
      <c r="J632" s="144"/>
      <c r="K632" s="355"/>
      <c r="L632" s="145"/>
      <c r="M632" s="146"/>
    </row>
    <row r="633" spans="1:13" ht="45">
      <c r="A633" s="185"/>
      <c r="B633" s="186"/>
      <c r="C633" s="185" t="s">
        <v>2037</v>
      </c>
      <c r="D633" s="187" t="s">
        <v>272</v>
      </c>
      <c r="E633" s="188" t="s">
        <v>2038</v>
      </c>
      <c r="F633" s="189" t="s">
        <v>56</v>
      </c>
      <c r="G633" s="190">
        <v>11.6</v>
      </c>
      <c r="H633" s="191">
        <v>0</v>
      </c>
      <c r="I633" s="374">
        <f t="shared" si="16"/>
        <v>0</v>
      </c>
      <c r="J633" s="144"/>
      <c r="K633" s="355"/>
      <c r="L633" s="145"/>
      <c r="M633" s="146"/>
    </row>
    <row r="634" spans="1:13" ht="56.25">
      <c r="A634" s="185"/>
      <c r="B634" s="186"/>
      <c r="C634" s="185" t="s">
        <v>540</v>
      </c>
      <c r="D634" s="187" t="s">
        <v>274</v>
      </c>
      <c r="E634" s="188" t="s">
        <v>2039</v>
      </c>
      <c r="F634" s="189" t="s">
        <v>56</v>
      </c>
      <c r="G634" s="190">
        <v>51.3</v>
      </c>
      <c r="H634" s="191">
        <v>0</v>
      </c>
      <c r="I634" s="374">
        <f t="shared" si="16"/>
        <v>0</v>
      </c>
      <c r="J634" s="144"/>
      <c r="K634" s="355"/>
      <c r="L634" s="145"/>
      <c r="M634" s="146"/>
    </row>
    <row r="635" spans="1:13" ht="56.25">
      <c r="A635" s="185"/>
      <c r="B635" s="186"/>
      <c r="C635" s="185" t="s">
        <v>542</v>
      </c>
      <c r="D635" s="187" t="s">
        <v>276</v>
      </c>
      <c r="E635" s="188" t="s">
        <v>2040</v>
      </c>
      <c r="F635" s="189" t="s">
        <v>56</v>
      </c>
      <c r="G635" s="190">
        <v>37.9</v>
      </c>
      <c r="H635" s="191">
        <v>0</v>
      </c>
      <c r="I635" s="374">
        <f t="shared" si="16"/>
        <v>0</v>
      </c>
      <c r="J635" s="144"/>
      <c r="K635" s="355"/>
      <c r="L635" s="145"/>
      <c r="M635" s="146"/>
    </row>
    <row r="636" spans="1:13">
      <c r="A636" s="378">
        <v>4</v>
      </c>
      <c r="B636" s="378"/>
      <c r="C636" s="378"/>
      <c r="D636" s="379"/>
      <c r="E636" s="380" t="s">
        <v>232</v>
      </c>
      <c r="F636" s="380"/>
      <c r="G636" s="380"/>
      <c r="H636" s="383"/>
      <c r="I636" s="384">
        <f>SUM(I637:I643)</f>
        <v>0</v>
      </c>
      <c r="J636" s="144"/>
      <c r="K636" s="355"/>
      <c r="L636" s="145"/>
      <c r="M636" s="146"/>
    </row>
    <row r="637" spans="1:13" ht="33.75">
      <c r="A637" s="185"/>
      <c r="B637" s="186"/>
      <c r="C637" s="185" t="s">
        <v>544</v>
      </c>
      <c r="D637" s="187" t="s">
        <v>14</v>
      </c>
      <c r="E637" s="188" t="s">
        <v>2041</v>
      </c>
      <c r="F637" s="189" t="s">
        <v>76</v>
      </c>
      <c r="G637" s="190">
        <v>12</v>
      </c>
      <c r="H637" s="191">
        <v>0</v>
      </c>
      <c r="I637" s="374">
        <f t="shared" si="16"/>
        <v>0</v>
      </c>
      <c r="J637" s="144"/>
      <c r="K637" s="355"/>
      <c r="L637" s="145"/>
      <c r="M637" s="146"/>
    </row>
    <row r="638" spans="1:13" ht="45">
      <c r="A638" s="185"/>
      <c r="B638" s="186"/>
      <c r="C638" s="185" t="s">
        <v>546</v>
      </c>
      <c r="D638" s="187" t="s">
        <v>15</v>
      </c>
      <c r="E638" s="188" t="s">
        <v>2042</v>
      </c>
      <c r="F638" s="189" t="s">
        <v>76</v>
      </c>
      <c r="G638" s="190">
        <v>20</v>
      </c>
      <c r="H638" s="191">
        <v>0</v>
      </c>
      <c r="I638" s="374">
        <f t="shared" si="16"/>
        <v>0</v>
      </c>
      <c r="J638" s="144"/>
      <c r="K638" s="355"/>
      <c r="L638" s="145"/>
      <c r="M638" s="146"/>
    </row>
    <row r="639" spans="1:13" ht="33.75">
      <c r="A639" s="185"/>
      <c r="B639" s="186"/>
      <c r="C639" s="185" t="s">
        <v>550</v>
      </c>
      <c r="D639" s="187" t="s">
        <v>16</v>
      </c>
      <c r="E639" s="188" t="s">
        <v>2043</v>
      </c>
      <c r="F639" s="189" t="s">
        <v>56</v>
      </c>
      <c r="G639" s="190">
        <v>77.5</v>
      </c>
      <c r="H639" s="191">
        <v>0</v>
      </c>
      <c r="I639" s="374">
        <f t="shared" si="16"/>
        <v>0</v>
      </c>
      <c r="J639" s="144"/>
      <c r="K639" s="355"/>
      <c r="L639" s="145"/>
      <c r="M639" s="146"/>
    </row>
    <row r="640" spans="1:13">
      <c r="A640" s="185"/>
      <c r="B640" s="186"/>
      <c r="C640" s="185" t="s">
        <v>552</v>
      </c>
      <c r="D640" s="187" t="s">
        <v>17</v>
      </c>
      <c r="E640" s="188" t="s">
        <v>553</v>
      </c>
      <c r="F640" s="189" t="s">
        <v>56</v>
      </c>
      <c r="G640" s="190">
        <v>77.5</v>
      </c>
      <c r="H640" s="191">
        <v>0</v>
      </c>
      <c r="I640" s="374">
        <f t="shared" si="16"/>
        <v>0</v>
      </c>
      <c r="J640" s="144"/>
      <c r="K640" s="355"/>
      <c r="L640" s="145"/>
      <c r="M640" s="146"/>
    </row>
    <row r="641" spans="1:13" ht="33.75">
      <c r="A641" s="185"/>
      <c r="B641" s="186"/>
      <c r="C641" s="185" t="s">
        <v>554</v>
      </c>
      <c r="D641" s="187" t="s">
        <v>179</v>
      </c>
      <c r="E641" s="188" t="s">
        <v>2044</v>
      </c>
      <c r="F641" s="189" t="s">
        <v>76</v>
      </c>
      <c r="G641" s="190">
        <v>18</v>
      </c>
      <c r="H641" s="191">
        <v>0</v>
      </c>
      <c r="I641" s="374">
        <f t="shared" si="16"/>
        <v>0</v>
      </c>
      <c r="J641" s="144"/>
      <c r="K641" s="355"/>
      <c r="L641" s="145"/>
      <c r="M641" s="146"/>
    </row>
    <row r="642" spans="1:13">
      <c r="A642" s="185"/>
      <c r="B642" s="186"/>
      <c r="C642" s="185" t="s">
        <v>556</v>
      </c>
      <c r="D642" s="187" t="s">
        <v>198</v>
      </c>
      <c r="E642" s="188" t="s">
        <v>557</v>
      </c>
      <c r="F642" s="189" t="s">
        <v>56</v>
      </c>
      <c r="G642" s="190">
        <v>54</v>
      </c>
      <c r="H642" s="191">
        <v>0</v>
      </c>
      <c r="I642" s="374">
        <f t="shared" si="16"/>
        <v>0</v>
      </c>
      <c r="J642" s="144"/>
      <c r="K642" s="355"/>
      <c r="L642" s="145"/>
      <c r="M642" s="146"/>
    </row>
    <row r="643" spans="1:13">
      <c r="A643" s="185"/>
      <c r="B643" s="186"/>
      <c r="C643" s="185" t="s">
        <v>558</v>
      </c>
      <c r="D643" s="187" t="s">
        <v>214</v>
      </c>
      <c r="E643" s="188" t="s">
        <v>559</v>
      </c>
      <c r="F643" s="189" t="s">
        <v>56</v>
      </c>
      <c r="G643" s="190">
        <v>54</v>
      </c>
      <c r="H643" s="191">
        <v>0</v>
      </c>
      <c r="I643" s="374">
        <f t="shared" si="16"/>
        <v>0</v>
      </c>
      <c r="J643" s="144"/>
      <c r="K643" s="355"/>
      <c r="L643" s="145"/>
      <c r="M643" s="146"/>
    </row>
    <row r="644" spans="1:13">
      <c r="A644" s="378">
        <v>4</v>
      </c>
      <c r="B644" s="378"/>
      <c r="C644" s="378"/>
      <c r="D644" s="379"/>
      <c r="E644" s="380" t="s">
        <v>234</v>
      </c>
      <c r="F644" s="380"/>
      <c r="G644" s="380"/>
      <c r="H644" s="383"/>
      <c r="I644" s="384">
        <f>SUM(I645:I647)</f>
        <v>0</v>
      </c>
      <c r="J644" s="144"/>
      <c r="K644" s="355"/>
      <c r="L644" s="145"/>
      <c r="M644" s="146"/>
    </row>
    <row r="645" spans="1:13" ht="33.75">
      <c r="A645" s="185"/>
      <c r="B645" s="186"/>
      <c r="C645" s="185" t="s">
        <v>2047</v>
      </c>
      <c r="D645" s="187" t="s">
        <v>14</v>
      </c>
      <c r="E645" s="188" t="s">
        <v>2048</v>
      </c>
      <c r="F645" s="189" t="s">
        <v>58</v>
      </c>
      <c r="G645" s="190">
        <v>23.4</v>
      </c>
      <c r="H645" s="191">
        <v>0</v>
      </c>
      <c r="I645" s="374">
        <f t="shared" si="16"/>
        <v>0</v>
      </c>
      <c r="J645" s="144"/>
      <c r="K645" s="355"/>
      <c r="L645" s="145"/>
      <c r="M645" s="146"/>
    </row>
    <row r="646" spans="1:13" ht="22.5">
      <c r="A646" s="185"/>
      <c r="B646" s="186"/>
      <c r="C646" s="185" t="s">
        <v>2086</v>
      </c>
      <c r="D646" s="187" t="s">
        <v>15</v>
      </c>
      <c r="E646" s="188" t="s">
        <v>2087</v>
      </c>
      <c r="F646" s="189" t="s">
        <v>7</v>
      </c>
      <c r="G646" s="190">
        <v>2</v>
      </c>
      <c r="H646" s="191">
        <v>0</v>
      </c>
      <c r="I646" s="374">
        <f t="shared" si="16"/>
        <v>0</v>
      </c>
      <c r="J646" s="144"/>
      <c r="K646" s="355"/>
      <c r="L646" s="145"/>
      <c r="M646" s="146"/>
    </row>
    <row r="647" spans="1:13" ht="22.5">
      <c r="A647" s="185"/>
      <c r="B647" s="186"/>
      <c r="C647" s="185" t="s">
        <v>568</v>
      </c>
      <c r="D647" s="187" t="s">
        <v>16</v>
      </c>
      <c r="E647" s="188" t="s">
        <v>630</v>
      </c>
      <c r="F647" s="189" t="s">
        <v>7</v>
      </c>
      <c r="G647" s="190">
        <v>2</v>
      </c>
      <c r="H647" s="191">
        <v>0</v>
      </c>
      <c r="I647" s="374">
        <f t="shared" si="16"/>
        <v>0</v>
      </c>
      <c r="J647" s="144"/>
      <c r="K647" s="355"/>
      <c r="L647" s="145"/>
      <c r="M647" s="146"/>
    </row>
    <row r="648" spans="1:13">
      <c r="A648" s="378">
        <v>4</v>
      </c>
      <c r="B648" s="378"/>
      <c r="C648" s="378"/>
      <c r="D648" s="379"/>
      <c r="E648" s="380" t="s">
        <v>236</v>
      </c>
      <c r="F648" s="380"/>
      <c r="G648" s="380"/>
      <c r="H648" s="383"/>
      <c r="I648" s="384">
        <f>SUM(I649:I670)</f>
        <v>0</v>
      </c>
      <c r="J648" s="144"/>
      <c r="K648" s="355"/>
      <c r="L648" s="145"/>
      <c r="M648" s="146"/>
    </row>
    <row r="649" spans="1:13" ht="33.75">
      <c r="A649" s="185"/>
      <c r="B649" s="186"/>
      <c r="C649" s="185" t="s">
        <v>570</v>
      </c>
      <c r="D649" s="187" t="s">
        <v>14</v>
      </c>
      <c r="E649" s="188" t="s">
        <v>2051</v>
      </c>
      <c r="F649" s="189" t="s">
        <v>7</v>
      </c>
      <c r="G649" s="190">
        <v>1</v>
      </c>
      <c r="H649" s="191">
        <v>0</v>
      </c>
      <c r="I649" s="374">
        <f t="shared" si="16"/>
        <v>0</v>
      </c>
      <c r="J649" s="144"/>
      <c r="K649" s="355"/>
      <c r="L649" s="145"/>
      <c r="M649" s="146"/>
    </row>
    <row r="650" spans="1:13">
      <c r="A650" s="185"/>
      <c r="B650" s="186"/>
      <c r="C650" s="185" t="s">
        <v>572</v>
      </c>
      <c r="D650" s="187" t="s">
        <v>15</v>
      </c>
      <c r="E650" s="188" t="s">
        <v>2052</v>
      </c>
      <c r="F650" s="189" t="s">
        <v>56</v>
      </c>
      <c r="G650" s="190">
        <v>4.4000000000000004</v>
      </c>
      <c r="H650" s="191">
        <v>0</v>
      </c>
      <c r="I650" s="374">
        <f t="shared" si="16"/>
        <v>0</v>
      </c>
      <c r="J650" s="144"/>
      <c r="K650" s="355"/>
      <c r="L650" s="145"/>
      <c r="M650" s="146"/>
    </row>
    <row r="651" spans="1:13">
      <c r="A651" s="185"/>
      <c r="B651" s="186"/>
      <c r="C651" s="185" t="s">
        <v>2053</v>
      </c>
      <c r="D651" s="187" t="s">
        <v>16</v>
      </c>
      <c r="E651" s="188" t="s">
        <v>2054</v>
      </c>
      <c r="F651" s="189" t="s">
        <v>56</v>
      </c>
      <c r="G651" s="190">
        <v>2.8</v>
      </c>
      <c r="H651" s="191">
        <v>0</v>
      </c>
      <c r="I651" s="374">
        <f t="shared" si="16"/>
        <v>0</v>
      </c>
      <c r="J651" s="144"/>
      <c r="K651" s="355"/>
      <c r="L651" s="145"/>
      <c r="M651" s="146"/>
    </row>
    <row r="652" spans="1:13">
      <c r="A652" s="185"/>
      <c r="B652" s="186"/>
      <c r="C652" s="185" t="s">
        <v>573</v>
      </c>
      <c r="D652" s="187" t="s">
        <v>17</v>
      </c>
      <c r="E652" s="188" t="s">
        <v>2055</v>
      </c>
      <c r="F652" s="189" t="s">
        <v>56</v>
      </c>
      <c r="G652" s="190">
        <v>29.7</v>
      </c>
      <c r="H652" s="191">
        <v>0</v>
      </c>
      <c r="I652" s="374">
        <f t="shared" si="16"/>
        <v>0</v>
      </c>
      <c r="J652" s="144"/>
      <c r="K652" s="355"/>
      <c r="L652" s="145"/>
      <c r="M652" s="146"/>
    </row>
    <row r="653" spans="1:13" ht="22.5">
      <c r="A653" s="185"/>
      <c r="B653" s="186"/>
      <c r="C653" s="185" t="s">
        <v>577</v>
      </c>
      <c r="D653" s="187" t="s">
        <v>179</v>
      </c>
      <c r="E653" s="188" t="s">
        <v>2056</v>
      </c>
      <c r="F653" s="189" t="s">
        <v>78</v>
      </c>
      <c r="G653" s="190">
        <v>1361</v>
      </c>
      <c r="H653" s="191">
        <v>0</v>
      </c>
      <c r="I653" s="374">
        <f t="shared" si="16"/>
        <v>0</v>
      </c>
      <c r="J653" s="144"/>
      <c r="K653" s="355"/>
      <c r="L653" s="145"/>
      <c r="M653" s="146"/>
    </row>
    <row r="654" spans="1:13" ht="22.5">
      <c r="A654" s="185"/>
      <c r="B654" s="186"/>
      <c r="C654" s="185" t="s">
        <v>2057</v>
      </c>
      <c r="D654" s="187" t="s">
        <v>198</v>
      </c>
      <c r="E654" s="188" t="s">
        <v>2058</v>
      </c>
      <c r="F654" s="189" t="s">
        <v>7</v>
      </c>
      <c r="G654" s="190">
        <v>1</v>
      </c>
      <c r="H654" s="191">
        <v>0</v>
      </c>
      <c r="I654" s="374">
        <f t="shared" si="16"/>
        <v>0</v>
      </c>
      <c r="J654" s="144"/>
      <c r="K654" s="355"/>
      <c r="L654" s="145"/>
      <c r="M654" s="146"/>
    </row>
    <row r="655" spans="1:13">
      <c r="A655" s="185"/>
      <c r="B655" s="186"/>
      <c r="C655" s="185" t="s">
        <v>2059</v>
      </c>
      <c r="D655" s="187" t="s">
        <v>214</v>
      </c>
      <c r="E655" s="188" t="s">
        <v>2060</v>
      </c>
      <c r="F655" s="189" t="s">
        <v>76</v>
      </c>
      <c r="G655" s="190">
        <v>1</v>
      </c>
      <c r="H655" s="191">
        <v>0</v>
      </c>
      <c r="I655" s="374">
        <f t="shared" si="16"/>
        <v>0</v>
      </c>
      <c r="J655" s="144"/>
      <c r="K655" s="355"/>
      <c r="L655" s="145"/>
      <c r="M655" s="146"/>
    </row>
    <row r="656" spans="1:13" ht="22.5">
      <c r="A656" s="185"/>
      <c r="B656" s="186"/>
      <c r="C656" s="185" t="s">
        <v>583</v>
      </c>
      <c r="D656" s="187" t="s">
        <v>216</v>
      </c>
      <c r="E656" s="188" t="s">
        <v>2061</v>
      </c>
      <c r="F656" s="189" t="s">
        <v>76</v>
      </c>
      <c r="G656" s="190">
        <v>9</v>
      </c>
      <c r="H656" s="191">
        <v>0</v>
      </c>
      <c r="I656" s="374">
        <f t="shared" si="16"/>
        <v>0</v>
      </c>
      <c r="J656" s="144"/>
      <c r="K656" s="355"/>
      <c r="L656" s="145"/>
      <c r="M656" s="146"/>
    </row>
    <row r="657" spans="1:13" ht="22.5">
      <c r="A657" s="185"/>
      <c r="B657" s="186"/>
      <c r="C657" s="185" t="s">
        <v>585</v>
      </c>
      <c r="D657" s="187" t="s">
        <v>231</v>
      </c>
      <c r="E657" s="188" t="s">
        <v>2062</v>
      </c>
      <c r="F657" s="189" t="s">
        <v>76</v>
      </c>
      <c r="G657" s="190">
        <v>9</v>
      </c>
      <c r="H657" s="191">
        <v>0</v>
      </c>
      <c r="I657" s="374">
        <f t="shared" si="16"/>
        <v>0</v>
      </c>
      <c r="J657" s="144"/>
      <c r="K657" s="355"/>
      <c r="L657" s="145"/>
      <c r="M657" s="146"/>
    </row>
    <row r="658" spans="1:13" ht="22.5">
      <c r="A658" s="185"/>
      <c r="B658" s="186"/>
      <c r="C658" s="185" t="s">
        <v>587</v>
      </c>
      <c r="D658" s="187" t="s">
        <v>260</v>
      </c>
      <c r="E658" s="188" t="s">
        <v>2063</v>
      </c>
      <c r="F658" s="189" t="s">
        <v>76</v>
      </c>
      <c r="G658" s="190">
        <v>9</v>
      </c>
      <c r="H658" s="191">
        <v>0</v>
      </c>
      <c r="I658" s="374">
        <f t="shared" si="16"/>
        <v>0</v>
      </c>
      <c r="J658" s="144"/>
      <c r="K658" s="355"/>
      <c r="L658" s="145"/>
      <c r="M658" s="146"/>
    </row>
    <row r="659" spans="1:13" ht="45">
      <c r="A659" s="185"/>
      <c r="B659" s="186"/>
      <c r="C659" s="185" t="s">
        <v>591</v>
      </c>
      <c r="D659" s="187" t="s">
        <v>261</v>
      </c>
      <c r="E659" s="188" t="s">
        <v>2068</v>
      </c>
      <c r="F659" s="189" t="s">
        <v>58</v>
      </c>
      <c r="G659" s="190">
        <v>98.5</v>
      </c>
      <c r="H659" s="191">
        <v>0</v>
      </c>
      <c r="I659" s="374">
        <f t="shared" si="16"/>
        <v>0</v>
      </c>
      <c r="J659" s="144"/>
      <c r="K659" s="355"/>
      <c r="L659" s="145"/>
      <c r="M659" s="146"/>
    </row>
    <row r="660" spans="1:13" ht="33.75">
      <c r="A660" s="185"/>
      <c r="B660" s="186"/>
      <c r="C660" s="185" t="s">
        <v>593</v>
      </c>
      <c r="D660" s="187" t="s">
        <v>272</v>
      </c>
      <c r="E660" s="188" t="s">
        <v>2069</v>
      </c>
      <c r="F660" s="189" t="s">
        <v>76</v>
      </c>
      <c r="G660" s="190">
        <v>3.8</v>
      </c>
      <c r="H660" s="191">
        <v>0</v>
      </c>
      <c r="I660" s="374">
        <f t="shared" si="16"/>
        <v>0</v>
      </c>
      <c r="J660" s="144"/>
      <c r="K660" s="355"/>
      <c r="L660" s="145"/>
      <c r="M660" s="146"/>
    </row>
    <row r="661" spans="1:13">
      <c r="A661" s="185"/>
      <c r="B661" s="186"/>
      <c r="C661" s="185" t="s">
        <v>595</v>
      </c>
      <c r="D661" s="187" t="s">
        <v>274</v>
      </c>
      <c r="E661" s="188" t="s">
        <v>2070</v>
      </c>
      <c r="F661" s="189" t="s">
        <v>56</v>
      </c>
      <c r="G661" s="190">
        <v>17</v>
      </c>
      <c r="H661" s="191">
        <v>0</v>
      </c>
      <c r="I661" s="374">
        <f t="shared" si="16"/>
        <v>0</v>
      </c>
      <c r="J661" s="144"/>
      <c r="K661" s="355"/>
      <c r="L661" s="145"/>
      <c r="M661" s="146"/>
    </row>
    <row r="662" spans="1:13" ht="45">
      <c r="A662" s="185"/>
      <c r="B662" s="186"/>
      <c r="C662" s="185" t="s">
        <v>653</v>
      </c>
      <c r="D662" s="187" t="s">
        <v>276</v>
      </c>
      <c r="E662" s="188" t="s">
        <v>2073</v>
      </c>
      <c r="F662" s="189" t="s">
        <v>56</v>
      </c>
      <c r="G662" s="190">
        <v>77.599999999999994</v>
      </c>
      <c r="H662" s="191">
        <v>0</v>
      </c>
      <c r="I662" s="374">
        <f t="shared" si="16"/>
        <v>0</v>
      </c>
      <c r="J662" s="144"/>
      <c r="K662" s="355"/>
      <c r="L662" s="145"/>
      <c r="M662" s="146"/>
    </row>
    <row r="663" spans="1:13" ht="67.5">
      <c r="A663" s="185"/>
      <c r="B663" s="186"/>
      <c r="C663" s="185" t="s">
        <v>2074</v>
      </c>
      <c r="D663" s="187" t="s">
        <v>278</v>
      </c>
      <c r="E663" s="188" t="s">
        <v>2075</v>
      </c>
      <c r="F663" s="189" t="s">
        <v>56</v>
      </c>
      <c r="G663" s="190">
        <v>11.6</v>
      </c>
      <c r="H663" s="191">
        <v>0</v>
      </c>
      <c r="I663" s="374">
        <f t="shared" si="16"/>
        <v>0</v>
      </c>
      <c r="J663" s="144"/>
      <c r="K663" s="355"/>
      <c r="L663" s="145"/>
      <c r="M663" s="146"/>
    </row>
    <row r="664" spans="1:13" ht="56.25">
      <c r="A664" s="185"/>
      <c r="B664" s="186"/>
      <c r="C664" s="185" t="s">
        <v>654</v>
      </c>
      <c r="D664" s="187" t="s">
        <v>281</v>
      </c>
      <c r="E664" s="188" t="s">
        <v>2076</v>
      </c>
      <c r="F664" s="189" t="s">
        <v>56</v>
      </c>
      <c r="G664" s="190">
        <v>7.7</v>
      </c>
      <c r="H664" s="191">
        <v>0</v>
      </c>
      <c r="I664" s="374">
        <f t="shared" si="16"/>
        <v>0</v>
      </c>
      <c r="J664" s="144"/>
      <c r="K664" s="355"/>
      <c r="L664" s="145"/>
      <c r="M664" s="146"/>
    </row>
    <row r="665" spans="1:13" ht="33.75">
      <c r="A665" s="185"/>
      <c r="B665" s="186"/>
      <c r="C665" s="185" t="s">
        <v>690</v>
      </c>
      <c r="D665" s="187" t="s">
        <v>283</v>
      </c>
      <c r="E665" s="188" t="s">
        <v>2079</v>
      </c>
      <c r="F665" s="189" t="s">
        <v>7</v>
      </c>
      <c r="G665" s="190">
        <v>242</v>
      </c>
      <c r="H665" s="191">
        <v>0</v>
      </c>
      <c r="I665" s="374">
        <f t="shared" si="16"/>
        <v>0</v>
      </c>
      <c r="J665" s="144"/>
      <c r="K665" s="355"/>
      <c r="L665" s="145"/>
      <c r="M665" s="146"/>
    </row>
    <row r="666" spans="1:13" ht="33.75">
      <c r="A666" s="185"/>
      <c r="B666" s="186"/>
      <c r="C666" s="185" t="s">
        <v>691</v>
      </c>
      <c r="D666" s="187" t="s">
        <v>285</v>
      </c>
      <c r="E666" s="188" t="s">
        <v>2080</v>
      </c>
      <c r="F666" s="189" t="s">
        <v>7</v>
      </c>
      <c r="G666" s="190">
        <v>242</v>
      </c>
      <c r="H666" s="191">
        <v>0</v>
      </c>
      <c r="I666" s="374">
        <f t="shared" si="16"/>
        <v>0</v>
      </c>
      <c r="J666" s="144"/>
      <c r="K666" s="355"/>
      <c r="L666" s="145"/>
      <c r="M666" s="146"/>
    </row>
    <row r="667" spans="1:13" ht="22.5">
      <c r="A667" s="185"/>
      <c r="B667" s="186"/>
      <c r="C667" s="185" t="s">
        <v>599</v>
      </c>
      <c r="D667" s="187" t="s">
        <v>287</v>
      </c>
      <c r="E667" s="188" t="s">
        <v>600</v>
      </c>
      <c r="F667" s="189" t="s">
        <v>58</v>
      </c>
      <c r="G667" s="190">
        <v>19.8</v>
      </c>
      <c r="H667" s="191">
        <v>0</v>
      </c>
      <c r="I667" s="374">
        <f t="shared" si="16"/>
        <v>0</v>
      </c>
      <c r="J667" s="144"/>
      <c r="K667" s="355"/>
      <c r="L667" s="145"/>
      <c r="M667" s="146"/>
    </row>
    <row r="668" spans="1:13" ht="22.5">
      <c r="A668" s="185"/>
      <c r="B668" s="186"/>
      <c r="C668" s="185" t="s">
        <v>601</v>
      </c>
      <c r="D668" s="187" t="s">
        <v>289</v>
      </c>
      <c r="E668" s="188" t="s">
        <v>477</v>
      </c>
      <c r="F668" s="189" t="s">
        <v>7</v>
      </c>
      <c r="G668" s="190">
        <v>4</v>
      </c>
      <c r="H668" s="191">
        <v>0</v>
      </c>
      <c r="I668" s="374">
        <f t="shared" si="16"/>
        <v>0</v>
      </c>
      <c r="J668" s="144"/>
      <c r="K668" s="355"/>
      <c r="L668" s="145"/>
      <c r="M668" s="146"/>
    </row>
    <row r="669" spans="1:13" ht="22.5">
      <c r="A669" s="185"/>
      <c r="B669" s="186"/>
      <c r="C669" s="185" t="s">
        <v>2081</v>
      </c>
      <c r="D669" s="187" t="s">
        <v>290</v>
      </c>
      <c r="E669" s="188" t="s">
        <v>480</v>
      </c>
      <c r="F669" s="189" t="s">
        <v>56</v>
      </c>
      <c r="G669" s="190">
        <v>18</v>
      </c>
      <c r="H669" s="191">
        <v>0</v>
      </c>
      <c r="I669" s="374">
        <f t="shared" si="16"/>
        <v>0</v>
      </c>
      <c r="J669" s="144"/>
      <c r="K669" s="355"/>
      <c r="L669" s="145"/>
      <c r="M669" s="146"/>
    </row>
    <row r="670" spans="1:13" ht="22.5">
      <c r="A670" s="185"/>
      <c r="B670" s="186"/>
      <c r="C670" s="185" t="s">
        <v>2082</v>
      </c>
      <c r="D670" s="187" t="s">
        <v>292</v>
      </c>
      <c r="E670" s="188" t="s">
        <v>2083</v>
      </c>
      <c r="F670" s="189" t="s">
        <v>56</v>
      </c>
      <c r="G670" s="190">
        <v>36</v>
      </c>
      <c r="H670" s="191">
        <v>0</v>
      </c>
      <c r="I670" s="374">
        <f t="shared" si="16"/>
        <v>0</v>
      </c>
      <c r="J670" s="144"/>
      <c r="K670" s="355"/>
      <c r="L670" s="145"/>
      <c r="M670" s="146"/>
    </row>
    <row r="671" spans="1:13">
      <c r="A671" s="378">
        <v>4</v>
      </c>
      <c r="B671" s="378"/>
      <c r="C671" s="378"/>
      <c r="D671" s="379"/>
      <c r="E671" s="380" t="s">
        <v>622</v>
      </c>
      <c r="F671" s="380"/>
      <c r="G671" s="380"/>
      <c r="H671" s="383"/>
      <c r="I671" s="384">
        <f>SUM(I672:I672)</f>
        <v>0</v>
      </c>
      <c r="J671" s="144"/>
      <c r="K671" s="355"/>
      <c r="L671" s="145"/>
      <c r="M671" s="146"/>
    </row>
    <row r="672" spans="1:13" ht="22.5">
      <c r="A672" s="185"/>
      <c r="B672" s="186"/>
      <c r="C672" s="185" t="s">
        <v>2084</v>
      </c>
      <c r="D672" s="187" t="s">
        <v>14</v>
      </c>
      <c r="E672" s="188" t="s">
        <v>4529</v>
      </c>
      <c r="F672" s="189" t="s">
        <v>7</v>
      </c>
      <c r="G672" s="190">
        <v>1</v>
      </c>
      <c r="H672" s="191">
        <v>0</v>
      </c>
      <c r="I672" s="374">
        <f t="shared" si="16"/>
        <v>0</v>
      </c>
      <c r="J672" s="144"/>
      <c r="K672" s="355"/>
      <c r="L672" s="145"/>
      <c r="M672" s="146"/>
    </row>
    <row r="673" spans="1:13">
      <c r="A673" s="170">
        <v>2</v>
      </c>
      <c r="B673" s="171" t="str">
        <f>IF(TRIM(H673)&lt;&gt;"",COUNTA($H$8:H673),"")</f>
        <v/>
      </c>
      <c r="C673" s="170"/>
      <c r="D673" s="172"/>
      <c r="E673" s="24" t="s">
        <v>2088</v>
      </c>
      <c r="F673" s="173"/>
      <c r="G673" s="215"/>
      <c r="H673" s="373"/>
      <c r="I673" s="175">
        <f>I674+I688+I697+I700+I724</f>
        <v>0</v>
      </c>
      <c r="J673" s="144"/>
      <c r="K673" s="355"/>
      <c r="L673" s="145"/>
      <c r="M673" s="146"/>
    </row>
    <row r="674" spans="1:13">
      <c r="A674" s="178">
        <v>4</v>
      </c>
      <c r="B674" s="179"/>
      <c r="C674" s="178"/>
      <c r="D674" s="180"/>
      <c r="E674" s="181" t="s">
        <v>501</v>
      </c>
      <c r="F674" s="182"/>
      <c r="G674" s="216"/>
      <c r="H674" s="184"/>
      <c r="I674" s="184">
        <f>SUM(I675:I687)</f>
        <v>0</v>
      </c>
      <c r="J674" s="144"/>
      <c r="K674" s="355"/>
      <c r="L674" s="145"/>
      <c r="M674" s="146"/>
    </row>
    <row r="675" spans="1:13" ht="22.5">
      <c r="A675" s="185"/>
      <c r="B675" s="186"/>
      <c r="C675" s="185" t="s">
        <v>520</v>
      </c>
      <c r="D675" s="187" t="s">
        <v>14</v>
      </c>
      <c r="E675" s="188" t="s">
        <v>521</v>
      </c>
      <c r="F675" s="189" t="s">
        <v>7</v>
      </c>
      <c r="G675" s="190">
        <v>1</v>
      </c>
      <c r="H675" s="191">
        <v>0</v>
      </c>
      <c r="I675" s="374">
        <f t="shared" ref="I675:I725" si="17">IF(ISNUMBER(G675),ROUND(G675*H675,2),"")</f>
        <v>0</v>
      </c>
      <c r="J675" s="144"/>
      <c r="K675" s="355"/>
      <c r="L675" s="145"/>
      <c r="M675" s="146"/>
    </row>
    <row r="676" spans="1:13" ht="22.5">
      <c r="A676" s="185"/>
      <c r="B676" s="186"/>
      <c r="C676" s="185" t="s">
        <v>522</v>
      </c>
      <c r="D676" s="187" t="s">
        <v>15</v>
      </c>
      <c r="E676" s="188" t="s">
        <v>2030</v>
      </c>
      <c r="F676" s="189" t="s">
        <v>7</v>
      </c>
      <c r="G676" s="190">
        <v>1</v>
      </c>
      <c r="H676" s="191">
        <v>0</v>
      </c>
      <c r="I676" s="374">
        <f t="shared" si="17"/>
        <v>0</v>
      </c>
      <c r="J676" s="144"/>
      <c r="K676" s="355"/>
      <c r="L676" s="145"/>
      <c r="M676" s="146"/>
    </row>
    <row r="677" spans="1:13" ht="22.5">
      <c r="A677" s="185"/>
      <c r="B677" s="186"/>
      <c r="C677" s="185" t="s">
        <v>524</v>
      </c>
      <c r="D677" s="187" t="s">
        <v>16</v>
      </c>
      <c r="E677" s="188" t="s">
        <v>787</v>
      </c>
      <c r="F677" s="189" t="s">
        <v>56</v>
      </c>
      <c r="G677" s="190">
        <v>52</v>
      </c>
      <c r="H677" s="191">
        <v>0</v>
      </c>
      <c r="I677" s="374">
        <f t="shared" si="17"/>
        <v>0</v>
      </c>
      <c r="J677" s="144"/>
      <c r="K677" s="355"/>
      <c r="L677" s="145"/>
      <c r="M677" s="146"/>
    </row>
    <row r="678" spans="1:13">
      <c r="A678" s="185"/>
      <c r="B678" s="186"/>
      <c r="C678" s="185" t="s">
        <v>526</v>
      </c>
      <c r="D678" s="187" t="s">
        <v>17</v>
      </c>
      <c r="E678" s="188" t="s">
        <v>1958</v>
      </c>
      <c r="F678" s="189" t="s">
        <v>605</v>
      </c>
      <c r="G678" s="190">
        <v>12</v>
      </c>
      <c r="H678" s="191">
        <v>0</v>
      </c>
      <c r="I678" s="374">
        <f t="shared" si="17"/>
        <v>0</v>
      </c>
      <c r="J678" s="144"/>
      <c r="K678" s="355"/>
      <c r="L678" s="145"/>
      <c r="M678" s="146"/>
    </row>
    <row r="679" spans="1:13">
      <c r="A679" s="185"/>
      <c r="B679" s="186"/>
      <c r="C679" s="185" t="s">
        <v>528</v>
      </c>
      <c r="D679" s="187" t="s">
        <v>179</v>
      </c>
      <c r="E679" s="188" t="s">
        <v>2031</v>
      </c>
      <c r="F679" s="189" t="s">
        <v>58</v>
      </c>
      <c r="G679" s="190">
        <v>9.6999999999999993</v>
      </c>
      <c r="H679" s="191">
        <v>0</v>
      </c>
      <c r="I679" s="374">
        <f t="shared" si="17"/>
        <v>0</v>
      </c>
      <c r="J679" s="144"/>
      <c r="K679" s="355"/>
      <c r="L679" s="145"/>
      <c r="M679" s="146"/>
    </row>
    <row r="680" spans="1:13" ht="33.75">
      <c r="A680" s="185"/>
      <c r="B680" s="186"/>
      <c r="C680" s="185" t="s">
        <v>2032</v>
      </c>
      <c r="D680" s="187" t="s">
        <v>198</v>
      </c>
      <c r="E680" s="188" t="s">
        <v>2033</v>
      </c>
      <c r="F680" s="189" t="s">
        <v>56</v>
      </c>
      <c r="G680" s="190">
        <v>19.5</v>
      </c>
      <c r="H680" s="191">
        <v>0</v>
      </c>
      <c r="I680" s="374">
        <f t="shared" si="17"/>
        <v>0</v>
      </c>
      <c r="J680" s="144"/>
      <c r="K680" s="355"/>
      <c r="L680" s="145"/>
      <c r="M680" s="146"/>
    </row>
    <row r="681" spans="1:13" ht="22.5">
      <c r="A681" s="185"/>
      <c r="B681" s="186"/>
      <c r="C681" s="185" t="s">
        <v>682</v>
      </c>
      <c r="D681" s="187" t="s">
        <v>214</v>
      </c>
      <c r="E681" s="188" t="s">
        <v>2034</v>
      </c>
      <c r="F681" s="189" t="s">
        <v>76</v>
      </c>
      <c r="G681" s="190">
        <v>5.75</v>
      </c>
      <c r="H681" s="191">
        <v>0</v>
      </c>
      <c r="I681" s="374">
        <f t="shared" si="17"/>
        <v>0</v>
      </c>
      <c r="J681" s="144"/>
      <c r="K681" s="355"/>
      <c r="L681" s="145"/>
      <c r="M681" s="146"/>
    </row>
    <row r="682" spans="1:13" ht="33.75">
      <c r="A682" s="185"/>
      <c r="B682" s="186"/>
      <c r="C682" s="185" t="s">
        <v>534</v>
      </c>
      <c r="D682" s="187" t="s">
        <v>216</v>
      </c>
      <c r="E682" s="188" t="s">
        <v>535</v>
      </c>
      <c r="F682" s="189" t="s">
        <v>58</v>
      </c>
      <c r="G682" s="190">
        <v>14</v>
      </c>
      <c r="H682" s="191">
        <v>0</v>
      </c>
      <c r="I682" s="374">
        <f t="shared" si="17"/>
        <v>0</v>
      </c>
      <c r="J682" s="144"/>
      <c r="K682" s="355"/>
      <c r="L682" s="145"/>
      <c r="M682" s="146"/>
    </row>
    <row r="683" spans="1:13" ht="22.5">
      <c r="A683" s="185"/>
      <c r="B683" s="186"/>
      <c r="C683" s="185" t="s">
        <v>536</v>
      </c>
      <c r="D683" s="187" t="s">
        <v>231</v>
      </c>
      <c r="E683" s="188" t="s">
        <v>537</v>
      </c>
      <c r="F683" s="189" t="s">
        <v>58</v>
      </c>
      <c r="G683" s="190">
        <v>14</v>
      </c>
      <c r="H683" s="191">
        <v>0</v>
      </c>
      <c r="I683" s="374">
        <f t="shared" si="17"/>
        <v>0</v>
      </c>
      <c r="J683" s="144"/>
      <c r="K683" s="355"/>
      <c r="L683" s="145"/>
      <c r="M683" s="146"/>
    </row>
    <row r="684" spans="1:13" ht="56.25">
      <c r="A684" s="185"/>
      <c r="B684" s="186"/>
      <c r="C684" s="185" t="s">
        <v>2035</v>
      </c>
      <c r="D684" s="187" t="s">
        <v>260</v>
      </c>
      <c r="E684" s="188" t="s">
        <v>2036</v>
      </c>
      <c r="F684" s="189" t="s">
        <v>56</v>
      </c>
      <c r="G684" s="190">
        <v>82</v>
      </c>
      <c r="H684" s="191">
        <v>0</v>
      </c>
      <c r="I684" s="374">
        <f t="shared" si="17"/>
        <v>0</v>
      </c>
      <c r="J684" s="144"/>
      <c r="K684" s="355"/>
      <c r="L684" s="145"/>
      <c r="M684" s="146"/>
    </row>
    <row r="685" spans="1:13" ht="45">
      <c r="A685" s="185"/>
      <c r="B685" s="186"/>
      <c r="C685" s="185" t="s">
        <v>2037</v>
      </c>
      <c r="D685" s="187" t="s">
        <v>261</v>
      </c>
      <c r="E685" s="188" t="s">
        <v>2038</v>
      </c>
      <c r="F685" s="189" t="s">
        <v>56</v>
      </c>
      <c r="G685" s="190">
        <v>12</v>
      </c>
      <c r="H685" s="191">
        <v>0</v>
      </c>
      <c r="I685" s="374">
        <f t="shared" si="17"/>
        <v>0</v>
      </c>
      <c r="J685" s="144"/>
      <c r="K685" s="355"/>
      <c r="L685" s="145"/>
      <c r="M685" s="146"/>
    </row>
    <row r="686" spans="1:13" ht="56.25">
      <c r="A686" s="185"/>
      <c r="B686" s="186"/>
      <c r="C686" s="185" t="s">
        <v>540</v>
      </c>
      <c r="D686" s="187" t="s">
        <v>272</v>
      </c>
      <c r="E686" s="188" t="s">
        <v>2039</v>
      </c>
      <c r="F686" s="189" t="s">
        <v>56</v>
      </c>
      <c r="G686" s="190">
        <v>32</v>
      </c>
      <c r="H686" s="191">
        <v>0</v>
      </c>
      <c r="I686" s="374">
        <f t="shared" si="17"/>
        <v>0</v>
      </c>
      <c r="J686" s="144"/>
      <c r="K686" s="355"/>
      <c r="L686" s="145"/>
      <c r="M686" s="146"/>
    </row>
    <row r="687" spans="1:13" ht="56.25">
      <c r="A687" s="185"/>
      <c r="B687" s="186"/>
      <c r="C687" s="185" t="s">
        <v>542</v>
      </c>
      <c r="D687" s="187" t="s">
        <v>274</v>
      </c>
      <c r="E687" s="188" t="s">
        <v>2040</v>
      </c>
      <c r="F687" s="189" t="s">
        <v>56</v>
      </c>
      <c r="G687" s="190">
        <v>21</v>
      </c>
      <c r="H687" s="191">
        <v>0</v>
      </c>
      <c r="I687" s="374">
        <f t="shared" si="17"/>
        <v>0</v>
      </c>
      <c r="J687" s="144"/>
      <c r="K687" s="355"/>
      <c r="L687" s="145"/>
      <c r="M687" s="146"/>
    </row>
    <row r="688" spans="1:13">
      <c r="A688" s="378">
        <v>4</v>
      </c>
      <c r="B688" s="378"/>
      <c r="C688" s="378"/>
      <c r="D688" s="379"/>
      <c r="E688" s="380" t="s">
        <v>232</v>
      </c>
      <c r="F688" s="380"/>
      <c r="G688" s="380"/>
      <c r="H688" s="383"/>
      <c r="I688" s="384">
        <f>SUM(I689:I696)</f>
        <v>0</v>
      </c>
      <c r="J688" s="144"/>
      <c r="K688" s="355"/>
      <c r="L688" s="145"/>
      <c r="M688" s="146"/>
    </row>
    <row r="689" spans="1:13" ht="33.75">
      <c r="A689" s="185"/>
      <c r="B689" s="186"/>
      <c r="C689" s="185" t="s">
        <v>544</v>
      </c>
      <c r="D689" s="187" t="s">
        <v>14</v>
      </c>
      <c r="E689" s="188" t="s">
        <v>2041</v>
      </c>
      <c r="F689" s="189" t="s">
        <v>76</v>
      </c>
      <c r="G689" s="190">
        <v>6.5</v>
      </c>
      <c r="H689" s="191">
        <v>0</v>
      </c>
      <c r="I689" s="374">
        <f t="shared" si="17"/>
        <v>0</v>
      </c>
      <c r="J689" s="144"/>
      <c r="K689" s="355"/>
      <c r="L689" s="145"/>
      <c r="M689" s="146"/>
    </row>
    <row r="690" spans="1:13" ht="45">
      <c r="A690" s="185"/>
      <c r="B690" s="186"/>
      <c r="C690" s="185" t="s">
        <v>546</v>
      </c>
      <c r="D690" s="187" t="s">
        <v>15</v>
      </c>
      <c r="E690" s="188" t="s">
        <v>2042</v>
      </c>
      <c r="F690" s="189" t="s">
        <v>76</v>
      </c>
      <c r="G690" s="190">
        <v>42</v>
      </c>
      <c r="H690" s="191">
        <v>0</v>
      </c>
      <c r="I690" s="374">
        <f t="shared" si="17"/>
        <v>0</v>
      </c>
      <c r="J690" s="144"/>
      <c r="K690" s="355"/>
      <c r="L690" s="145"/>
      <c r="M690" s="146"/>
    </row>
    <row r="691" spans="1:13" ht="33.75">
      <c r="A691" s="185"/>
      <c r="B691" s="186"/>
      <c r="C691" s="185" t="s">
        <v>550</v>
      </c>
      <c r="D691" s="187" t="s">
        <v>16</v>
      </c>
      <c r="E691" s="188" t="s">
        <v>2043</v>
      </c>
      <c r="F691" s="189" t="s">
        <v>56</v>
      </c>
      <c r="G691" s="190">
        <v>85</v>
      </c>
      <c r="H691" s="191">
        <v>0</v>
      </c>
      <c r="I691" s="374">
        <f t="shared" si="17"/>
        <v>0</v>
      </c>
      <c r="J691" s="144"/>
      <c r="K691" s="355"/>
      <c r="L691" s="145"/>
      <c r="M691" s="146"/>
    </row>
    <row r="692" spans="1:13">
      <c r="A692" s="185"/>
      <c r="B692" s="186"/>
      <c r="C692" s="185" t="s">
        <v>552</v>
      </c>
      <c r="D692" s="187" t="s">
        <v>17</v>
      </c>
      <c r="E692" s="188" t="s">
        <v>553</v>
      </c>
      <c r="F692" s="189" t="s">
        <v>56</v>
      </c>
      <c r="G692" s="190">
        <v>85</v>
      </c>
      <c r="H692" s="191">
        <v>0</v>
      </c>
      <c r="I692" s="374">
        <f t="shared" si="17"/>
        <v>0</v>
      </c>
      <c r="J692" s="144"/>
      <c r="K692" s="355"/>
      <c r="L692" s="145"/>
      <c r="M692" s="146"/>
    </row>
    <row r="693" spans="1:13" ht="33.75">
      <c r="A693" s="185"/>
      <c r="B693" s="186"/>
      <c r="C693" s="185" t="s">
        <v>554</v>
      </c>
      <c r="D693" s="187" t="s">
        <v>179</v>
      </c>
      <c r="E693" s="188" t="s">
        <v>2044</v>
      </c>
      <c r="F693" s="189" t="s">
        <v>76</v>
      </c>
      <c r="G693" s="190">
        <v>48</v>
      </c>
      <c r="H693" s="191">
        <v>0</v>
      </c>
      <c r="I693" s="374">
        <f t="shared" si="17"/>
        <v>0</v>
      </c>
      <c r="J693" s="144"/>
      <c r="K693" s="355"/>
      <c r="L693" s="145"/>
      <c r="M693" s="146"/>
    </row>
    <row r="694" spans="1:13">
      <c r="A694" s="185"/>
      <c r="B694" s="186"/>
      <c r="C694" s="185" t="s">
        <v>556</v>
      </c>
      <c r="D694" s="187" t="s">
        <v>198</v>
      </c>
      <c r="E694" s="188" t="s">
        <v>557</v>
      </c>
      <c r="F694" s="189" t="s">
        <v>56</v>
      </c>
      <c r="G694" s="190">
        <v>52</v>
      </c>
      <c r="H694" s="191">
        <v>0</v>
      </c>
      <c r="I694" s="374">
        <f t="shared" si="17"/>
        <v>0</v>
      </c>
      <c r="J694" s="144"/>
      <c r="K694" s="355"/>
      <c r="L694" s="145"/>
      <c r="M694" s="146"/>
    </row>
    <row r="695" spans="1:13">
      <c r="A695" s="185"/>
      <c r="B695" s="186"/>
      <c r="C695" s="185" t="s">
        <v>558</v>
      </c>
      <c r="D695" s="187" t="s">
        <v>214</v>
      </c>
      <c r="E695" s="188" t="s">
        <v>559</v>
      </c>
      <c r="F695" s="189" t="s">
        <v>56</v>
      </c>
      <c r="G695" s="190">
        <v>52</v>
      </c>
      <c r="H695" s="191">
        <v>0</v>
      </c>
      <c r="I695" s="374">
        <f t="shared" si="17"/>
        <v>0</v>
      </c>
      <c r="J695" s="144"/>
      <c r="K695" s="355"/>
      <c r="L695" s="145"/>
      <c r="M695" s="146"/>
    </row>
    <row r="696" spans="1:13" ht="22.5">
      <c r="A696" s="185"/>
      <c r="B696" s="186"/>
      <c r="C696" s="185" t="s">
        <v>2089</v>
      </c>
      <c r="D696" s="187" t="s">
        <v>216</v>
      </c>
      <c r="E696" s="188" t="s">
        <v>2090</v>
      </c>
      <c r="F696" s="189" t="s">
        <v>56</v>
      </c>
      <c r="G696" s="190">
        <v>15</v>
      </c>
      <c r="H696" s="191">
        <v>0</v>
      </c>
      <c r="I696" s="374">
        <f t="shared" si="17"/>
        <v>0</v>
      </c>
      <c r="J696" s="144"/>
      <c r="K696" s="355"/>
      <c r="L696" s="145"/>
      <c r="M696" s="146"/>
    </row>
    <row r="697" spans="1:13">
      <c r="A697" s="378">
        <v>4</v>
      </c>
      <c r="B697" s="378"/>
      <c r="C697" s="378"/>
      <c r="D697" s="379"/>
      <c r="E697" s="380" t="s">
        <v>234</v>
      </c>
      <c r="F697" s="380"/>
      <c r="G697" s="380"/>
      <c r="H697" s="383"/>
      <c r="I697" s="384">
        <f>SUM(I698:I699)</f>
        <v>0</v>
      </c>
      <c r="J697" s="144"/>
      <c r="K697" s="355"/>
      <c r="L697" s="145"/>
      <c r="M697" s="146"/>
    </row>
    <row r="698" spans="1:13" ht="45">
      <c r="A698" s="185"/>
      <c r="B698" s="186"/>
      <c r="C698" s="185" t="s">
        <v>2045</v>
      </c>
      <c r="D698" s="187" t="s">
        <v>14</v>
      </c>
      <c r="E698" s="188" t="s">
        <v>2046</v>
      </c>
      <c r="F698" s="189" t="s">
        <v>58</v>
      </c>
      <c r="G698" s="190">
        <v>15</v>
      </c>
      <c r="H698" s="191">
        <v>0</v>
      </c>
      <c r="I698" s="374">
        <f t="shared" si="17"/>
        <v>0</v>
      </c>
      <c r="J698" s="144"/>
      <c r="K698" s="355"/>
      <c r="L698" s="145"/>
      <c r="M698" s="146"/>
    </row>
    <row r="699" spans="1:13" ht="22.5">
      <c r="A699" s="185"/>
      <c r="B699" s="186"/>
      <c r="C699" s="185" t="s">
        <v>2049</v>
      </c>
      <c r="D699" s="187" t="s">
        <v>15</v>
      </c>
      <c r="E699" s="188" t="s">
        <v>2050</v>
      </c>
      <c r="F699" s="189" t="s">
        <v>7</v>
      </c>
      <c r="G699" s="190">
        <v>5</v>
      </c>
      <c r="H699" s="191">
        <v>0</v>
      </c>
      <c r="I699" s="374">
        <f t="shared" si="17"/>
        <v>0</v>
      </c>
      <c r="J699" s="144"/>
      <c r="K699" s="355"/>
      <c r="L699" s="145"/>
      <c r="M699" s="146"/>
    </row>
    <row r="700" spans="1:13">
      <c r="A700" s="378">
        <v>4</v>
      </c>
      <c r="B700" s="378"/>
      <c r="C700" s="378"/>
      <c r="D700" s="379"/>
      <c r="E700" s="380" t="s">
        <v>236</v>
      </c>
      <c r="F700" s="380"/>
      <c r="G700" s="380"/>
      <c r="H700" s="383"/>
      <c r="I700" s="384">
        <f>SUM(I701:I723)</f>
        <v>0</v>
      </c>
      <c r="J700" s="144"/>
      <c r="K700" s="355"/>
      <c r="L700" s="145"/>
      <c r="M700" s="146"/>
    </row>
    <row r="701" spans="1:13" ht="33.75">
      <c r="A701" s="185"/>
      <c r="B701" s="186"/>
      <c r="C701" s="185" t="s">
        <v>570</v>
      </c>
      <c r="D701" s="187" t="s">
        <v>14</v>
      </c>
      <c r="E701" s="188" t="s">
        <v>2051</v>
      </c>
      <c r="F701" s="189" t="s">
        <v>7</v>
      </c>
      <c r="G701" s="190">
        <v>1</v>
      </c>
      <c r="H701" s="191">
        <v>0</v>
      </c>
      <c r="I701" s="374">
        <f t="shared" si="17"/>
        <v>0</v>
      </c>
      <c r="J701" s="144"/>
      <c r="K701" s="355"/>
      <c r="L701" s="145"/>
      <c r="M701" s="146"/>
    </row>
    <row r="702" spans="1:13">
      <c r="A702" s="185"/>
      <c r="B702" s="186"/>
      <c r="C702" s="185" t="s">
        <v>572</v>
      </c>
      <c r="D702" s="187" t="s">
        <v>15</v>
      </c>
      <c r="E702" s="188" t="s">
        <v>2052</v>
      </c>
      <c r="F702" s="189" t="s">
        <v>56</v>
      </c>
      <c r="G702" s="190">
        <v>5</v>
      </c>
      <c r="H702" s="191">
        <v>0</v>
      </c>
      <c r="I702" s="374">
        <f t="shared" si="17"/>
        <v>0</v>
      </c>
      <c r="J702" s="144"/>
      <c r="K702" s="355"/>
      <c r="L702" s="145"/>
      <c r="M702" s="146"/>
    </row>
    <row r="703" spans="1:13">
      <c r="A703" s="185"/>
      <c r="B703" s="186"/>
      <c r="C703" s="185" t="s">
        <v>573</v>
      </c>
      <c r="D703" s="187" t="s">
        <v>16</v>
      </c>
      <c r="E703" s="188" t="s">
        <v>2055</v>
      </c>
      <c r="F703" s="189" t="s">
        <v>56</v>
      </c>
      <c r="G703" s="190">
        <v>46</v>
      </c>
      <c r="H703" s="191">
        <v>0</v>
      </c>
      <c r="I703" s="374">
        <f t="shared" si="17"/>
        <v>0</v>
      </c>
      <c r="J703" s="144"/>
      <c r="K703" s="355"/>
      <c r="L703" s="145"/>
      <c r="M703" s="146"/>
    </row>
    <row r="704" spans="1:13" ht="22.5">
      <c r="A704" s="185"/>
      <c r="B704" s="186"/>
      <c r="C704" s="185" t="s">
        <v>577</v>
      </c>
      <c r="D704" s="187" t="s">
        <v>17</v>
      </c>
      <c r="E704" s="188" t="s">
        <v>2056</v>
      </c>
      <c r="F704" s="189" t="s">
        <v>78</v>
      </c>
      <c r="G704" s="190">
        <v>1747</v>
      </c>
      <c r="H704" s="191">
        <v>0</v>
      </c>
      <c r="I704" s="374">
        <f t="shared" si="17"/>
        <v>0</v>
      </c>
      <c r="J704" s="144"/>
      <c r="K704" s="355"/>
      <c r="L704" s="145"/>
      <c r="M704" s="146"/>
    </row>
    <row r="705" spans="1:13" ht="22.5">
      <c r="A705" s="185"/>
      <c r="B705" s="186"/>
      <c r="C705" s="185" t="s">
        <v>2057</v>
      </c>
      <c r="D705" s="187" t="s">
        <v>179</v>
      </c>
      <c r="E705" s="188" t="s">
        <v>2058</v>
      </c>
      <c r="F705" s="189" t="s">
        <v>7</v>
      </c>
      <c r="G705" s="190">
        <v>1</v>
      </c>
      <c r="H705" s="191">
        <v>0</v>
      </c>
      <c r="I705" s="374">
        <f t="shared" si="17"/>
        <v>0</v>
      </c>
      <c r="J705" s="144"/>
      <c r="K705" s="355"/>
      <c r="L705" s="145"/>
      <c r="M705" s="146"/>
    </row>
    <row r="706" spans="1:13">
      <c r="A706" s="185"/>
      <c r="B706" s="186"/>
      <c r="C706" s="185" t="s">
        <v>2059</v>
      </c>
      <c r="D706" s="187" t="s">
        <v>198</v>
      </c>
      <c r="E706" s="188" t="s">
        <v>2060</v>
      </c>
      <c r="F706" s="189" t="s">
        <v>76</v>
      </c>
      <c r="G706" s="190">
        <v>1</v>
      </c>
      <c r="H706" s="191">
        <v>0</v>
      </c>
      <c r="I706" s="374">
        <f t="shared" si="17"/>
        <v>0</v>
      </c>
      <c r="J706" s="144"/>
      <c r="K706" s="355"/>
      <c r="L706" s="145"/>
      <c r="M706" s="146"/>
    </row>
    <row r="707" spans="1:13" ht="33.75">
      <c r="A707" s="185"/>
      <c r="B707" s="186"/>
      <c r="C707" s="185" t="s">
        <v>2091</v>
      </c>
      <c r="D707" s="187" t="s">
        <v>214</v>
      </c>
      <c r="E707" s="188" t="s">
        <v>2092</v>
      </c>
      <c r="F707" s="189" t="s">
        <v>76</v>
      </c>
      <c r="G707" s="190">
        <v>5.2</v>
      </c>
      <c r="H707" s="191">
        <v>0</v>
      </c>
      <c r="I707" s="374">
        <f t="shared" si="17"/>
        <v>0</v>
      </c>
      <c r="J707" s="144"/>
      <c r="K707" s="355"/>
      <c r="L707" s="145"/>
      <c r="M707" s="146"/>
    </row>
    <row r="708" spans="1:13" ht="22.5">
      <c r="A708" s="185"/>
      <c r="B708" s="186"/>
      <c r="C708" s="185" t="s">
        <v>583</v>
      </c>
      <c r="D708" s="187" t="s">
        <v>216</v>
      </c>
      <c r="E708" s="188" t="s">
        <v>2093</v>
      </c>
      <c r="F708" s="189" t="s">
        <v>76</v>
      </c>
      <c r="G708" s="190">
        <v>14</v>
      </c>
      <c r="H708" s="191">
        <v>0</v>
      </c>
      <c r="I708" s="374">
        <f t="shared" si="17"/>
        <v>0</v>
      </c>
      <c r="J708" s="144"/>
      <c r="K708" s="355"/>
      <c r="L708" s="145"/>
      <c r="M708" s="146"/>
    </row>
    <row r="709" spans="1:13" ht="22.5">
      <c r="A709" s="185"/>
      <c r="B709" s="186"/>
      <c r="C709" s="185" t="s">
        <v>585</v>
      </c>
      <c r="D709" s="187" t="s">
        <v>231</v>
      </c>
      <c r="E709" s="188" t="s">
        <v>2062</v>
      </c>
      <c r="F709" s="189" t="s">
        <v>76</v>
      </c>
      <c r="G709" s="190">
        <v>14</v>
      </c>
      <c r="H709" s="191">
        <v>0</v>
      </c>
      <c r="I709" s="374">
        <f t="shared" si="17"/>
        <v>0</v>
      </c>
      <c r="J709" s="144"/>
      <c r="K709" s="355"/>
      <c r="L709" s="145"/>
      <c r="M709" s="146"/>
    </row>
    <row r="710" spans="1:13" ht="22.5">
      <c r="A710" s="185"/>
      <c r="B710" s="186"/>
      <c r="C710" s="185" t="s">
        <v>587</v>
      </c>
      <c r="D710" s="187" t="s">
        <v>260</v>
      </c>
      <c r="E710" s="188" t="s">
        <v>2063</v>
      </c>
      <c r="F710" s="189" t="s">
        <v>76</v>
      </c>
      <c r="G710" s="190">
        <v>14</v>
      </c>
      <c r="H710" s="191">
        <v>0</v>
      </c>
      <c r="I710" s="374">
        <f t="shared" si="17"/>
        <v>0</v>
      </c>
      <c r="J710" s="144"/>
      <c r="K710" s="355"/>
      <c r="L710" s="145"/>
      <c r="M710" s="146"/>
    </row>
    <row r="711" spans="1:13" ht="45">
      <c r="A711" s="185"/>
      <c r="B711" s="186"/>
      <c r="C711" s="185" t="s">
        <v>591</v>
      </c>
      <c r="D711" s="187" t="s">
        <v>261</v>
      </c>
      <c r="E711" s="188" t="s">
        <v>2068</v>
      </c>
      <c r="F711" s="189" t="s">
        <v>58</v>
      </c>
      <c r="G711" s="190">
        <v>53</v>
      </c>
      <c r="H711" s="191">
        <v>0</v>
      </c>
      <c r="I711" s="374">
        <f t="shared" si="17"/>
        <v>0</v>
      </c>
      <c r="J711" s="144"/>
      <c r="K711" s="355"/>
      <c r="L711" s="145"/>
      <c r="M711" s="146"/>
    </row>
    <row r="712" spans="1:13" ht="33.75">
      <c r="A712" s="185"/>
      <c r="B712" s="186"/>
      <c r="C712" s="185" t="s">
        <v>593</v>
      </c>
      <c r="D712" s="187" t="s">
        <v>272</v>
      </c>
      <c r="E712" s="188" t="s">
        <v>2069</v>
      </c>
      <c r="F712" s="189" t="s">
        <v>76</v>
      </c>
      <c r="G712" s="190">
        <v>2</v>
      </c>
      <c r="H712" s="191">
        <v>0</v>
      </c>
      <c r="I712" s="374">
        <f t="shared" si="17"/>
        <v>0</v>
      </c>
      <c r="J712" s="144"/>
      <c r="K712" s="355"/>
      <c r="L712" s="145"/>
      <c r="M712" s="146"/>
    </row>
    <row r="713" spans="1:13">
      <c r="A713" s="185"/>
      <c r="B713" s="186"/>
      <c r="C713" s="185" t="s">
        <v>595</v>
      </c>
      <c r="D713" s="187" t="s">
        <v>274</v>
      </c>
      <c r="E713" s="188" t="s">
        <v>2070</v>
      </c>
      <c r="F713" s="189" t="s">
        <v>56</v>
      </c>
      <c r="G713" s="190">
        <v>12</v>
      </c>
      <c r="H713" s="191">
        <v>0</v>
      </c>
      <c r="I713" s="374">
        <f t="shared" si="17"/>
        <v>0</v>
      </c>
      <c r="J713" s="144"/>
      <c r="K713" s="355"/>
      <c r="L713" s="145"/>
      <c r="M713" s="146"/>
    </row>
    <row r="714" spans="1:13" ht="45">
      <c r="A714" s="185"/>
      <c r="B714" s="186"/>
      <c r="C714" s="185" t="s">
        <v>653</v>
      </c>
      <c r="D714" s="187" t="s">
        <v>276</v>
      </c>
      <c r="E714" s="188" t="s">
        <v>2073</v>
      </c>
      <c r="F714" s="189" t="s">
        <v>56</v>
      </c>
      <c r="G714" s="190">
        <v>82</v>
      </c>
      <c r="H714" s="191">
        <v>0</v>
      </c>
      <c r="I714" s="374">
        <f t="shared" si="17"/>
        <v>0</v>
      </c>
      <c r="J714" s="144"/>
      <c r="K714" s="355"/>
      <c r="L714" s="145"/>
      <c r="M714" s="146"/>
    </row>
    <row r="715" spans="1:13" ht="67.5">
      <c r="A715" s="185"/>
      <c r="B715" s="186"/>
      <c r="C715" s="185" t="s">
        <v>2074</v>
      </c>
      <c r="D715" s="187" t="s">
        <v>278</v>
      </c>
      <c r="E715" s="188" t="s">
        <v>2075</v>
      </c>
      <c r="F715" s="189" t="s">
        <v>56</v>
      </c>
      <c r="G715" s="190">
        <v>12</v>
      </c>
      <c r="H715" s="191">
        <v>0</v>
      </c>
      <c r="I715" s="374">
        <f t="shared" si="17"/>
        <v>0</v>
      </c>
      <c r="J715" s="144"/>
      <c r="K715" s="355"/>
      <c r="L715" s="145"/>
      <c r="M715" s="146"/>
    </row>
    <row r="716" spans="1:13" ht="56.25">
      <c r="A716" s="185"/>
      <c r="B716" s="186"/>
      <c r="C716" s="185" t="s">
        <v>654</v>
      </c>
      <c r="D716" s="187" t="s">
        <v>281</v>
      </c>
      <c r="E716" s="188" t="s">
        <v>2076</v>
      </c>
      <c r="F716" s="189" t="s">
        <v>56</v>
      </c>
      <c r="G716" s="190">
        <v>5</v>
      </c>
      <c r="H716" s="191">
        <v>0</v>
      </c>
      <c r="I716" s="374">
        <f t="shared" si="17"/>
        <v>0</v>
      </c>
      <c r="J716" s="144"/>
      <c r="K716" s="355"/>
      <c r="L716" s="145"/>
      <c r="M716" s="146"/>
    </row>
    <row r="717" spans="1:13" ht="56.25">
      <c r="A717" s="185"/>
      <c r="B717" s="186"/>
      <c r="C717" s="185" t="s">
        <v>2077</v>
      </c>
      <c r="D717" s="187" t="s">
        <v>283</v>
      </c>
      <c r="E717" s="188" t="s">
        <v>2078</v>
      </c>
      <c r="F717" s="189" t="s">
        <v>56</v>
      </c>
      <c r="G717" s="190">
        <v>2</v>
      </c>
      <c r="H717" s="191">
        <v>0</v>
      </c>
      <c r="I717" s="374">
        <f t="shared" si="17"/>
        <v>0</v>
      </c>
      <c r="J717" s="144"/>
      <c r="K717" s="355"/>
      <c r="L717" s="145"/>
      <c r="M717" s="146"/>
    </row>
    <row r="718" spans="1:13" ht="33.75">
      <c r="A718" s="185"/>
      <c r="B718" s="186"/>
      <c r="C718" s="185" t="s">
        <v>690</v>
      </c>
      <c r="D718" s="187" t="s">
        <v>285</v>
      </c>
      <c r="E718" s="188" t="s">
        <v>2079</v>
      </c>
      <c r="F718" s="189" t="s">
        <v>7</v>
      </c>
      <c r="G718" s="190">
        <v>164</v>
      </c>
      <c r="H718" s="191">
        <v>0</v>
      </c>
      <c r="I718" s="374">
        <f t="shared" si="17"/>
        <v>0</v>
      </c>
      <c r="J718" s="144"/>
      <c r="K718" s="355"/>
      <c r="L718" s="145"/>
      <c r="M718" s="146"/>
    </row>
    <row r="719" spans="1:13" ht="33.75">
      <c r="A719" s="185"/>
      <c r="B719" s="186"/>
      <c r="C719" s="185" t="s">
        <v>691</v>
      </c>
      <c r="D719" s="187" t="s">
        <v>287</v>
      </c>
      <c r="E719" s="188" t="s">
        <v>2080</v>
      </c>
      <c r="F719" s="189" t="s">
        <v>7</v>
      </c>
      <c r="G719" s="190">
        <v>164</v>
      </c>
      <c r="H719" s="191">
        <v>0</v>
      </c>
      <c r="I719" s="374">
        <f t="shared" si="17"/>
        <v>0</v>
      </c>
      <c r="J719" s="144"/>
      <c r="K719" s="355"/>
      <c r="L719" s="145"/>
      <c r="M719" s="146"/>
    </row>
    <row r="720" spans="1:13" ht="22.5">
      <c r="A720" s="185"/>
      <c r="B720" s="186"/>
      <c r="C720" s="185" t="s">
        <v>599</v>
      </c>
      <c r="D720" s="187" t="s">
        <v>289</v>
      </c>
      <c r="E720" s="188" t="s">
        <v>600</v>
      </c>
      <c r="F720" s="189" t="s">
        <v>58</v>
      </c>
      <c r="G720" s="190">
        <v>24</v>
      </c>
      <c r="H720" s="191">
        <v>0</v>
      </c>
      <c r="I720" s="374">
        <f t="shared" si="17"/>
        <v>0</v>
      </c>
      <c r="J720" s="144"/>
      <c r="K720" s="355"/>
      <c r="L720" s="145"/>
      <c r="M720" s="146"/>
    </row>
    <row r="721" spans="1:13" ht="22.5">
      <c r="A721" s="185"/>
      <c r="B721" s="186"/>
      <c r="C721" s="185" t="s">
        <v>601</v>
      </c>
      <c r="D721" s="187" t="s">
        <v>290</v>
      </c>
      <c r="E721" s="188" t="s">
        <v>477</v>
      </c>
      <c r="F721" s="189" t="s">
        <v>7</v>
      </c>
      <c r="G721" s="190">
        <v>4</v>
      </c>
      <c r="H721" s="191">
        <v>0</v>
      </c>
      <c r="I721" s="374">
        <f t="shared" si="17"/>
        <v>0</v>
      </c>
      <c r="J721" s="144"/>
      <c r="K721" s="355"/>
      <c r="L721" s="145"/>
      <c r="M721" s="146"/>
    </row>
    <row r="722" spans="1:13" ht="22.5">
      <c r="A722" s="185"/>
      <c r="B722" s="186"/>
      <c r="C722" s="185" t="s">
        <v>2081</v>
      </c>
      <c r="D722" s="187" t="s">
        <v>292</v>
      </c>
      <c r="E722" s="188" t="s">
        <v>480</v>
      </c>
      <c r="F722" s="189" t="s">
        <v>56</v>
      </c>
      <c r="G722" s="190">
        <v>48</v>
      </c>
      <c r="H722" s="191">
        <v>0</v>
      </c>
      <c r="I722" s="374">
        <f t="shared" si="17"/>
        <v>0</v>
      </c>
      <c r="J722" s="144"/>
      <c r="K722" s="355"/>
      <c r="L722" s="145"/>
      <c r="M722" s="146"/>
    </row>
    <row r="723" spans="1:13" ht="22.5">
      <c r="A723" s="185"/>
      <c r="B723" s="186"/>
      <c r="C723" s="185" t="s">
        <v>2082</v>
      </c>
      <c r="D723" s="187" t="s">
        <v>293</v>
      </c>
      <c r="E723" s="188" t="s">
        <v>2083</v>
      </c>
      <c r="F723" s="189" t="s">
        <v>56</v>
      </c>
      <c r="G723" s="190">
        <v>25.5</v>
      </c>
      <c r="H723" s="191">
        <v>0</v>
      </c>
      <c r="I723" s="374">
        <f t="shared" si="17"/>
        <v>0</v>
      </c>
      <c r="J723" s="144"/>
      <c r="K723" s="355"/>
      <c r="L723" s="145"/>
      <c r="M723" s="146"/>
    </row>
    <row r="724" spans="1:13">
      <c r="A724" s="378">
        <v>4</v>
      </c>
      <c r="B724" s="378"/>
      <c r="C724" s="378"/>
      <c r="D724" s="379"/>
      <c r="E724" s="380" t="s">
        <v>622</v>
      </c>
      <c r="F724" s="380"/>
      <c r="G724" s="380"/>
      <c r="H724" s="383"/>
      <c r="I724" s="384">
        <f>SUM(I725:I725)</f>
        <v>0</v>
      </c>
      <c r="J724" s="144"/>
      <c r="K724" s="355"/>
      <c r="L724" s="145"/>
      <c r="M724" s="146"/>
    </row>
    <row r="725" spans="1:13" ht="22.5">
      <c r="A725" s="185"/>
      <c r="B725" s="186"/>
      <c r="C725" s="185" t="s">
        <v>2084</v>
      </c>
      <c r="D725" s="187" t="s">
        <v>14</v>
      </c>
      <c r="E725" s="188" t="s">
        <v>4529</v>
      </c>
      <c r="F725" s="189" t="s">
        <v>7</v>
      </c>
      <c r="G725" s="190">
        <v>1</v>
      </c>
      <c r="H725" s="191">
        <v>0</v>
      </c>
      <c r="I725" s="374">
        <f t="shared" si="17"/>
        <v>0</v>
      </c>
      <c r="J725" s="144"/>
      <c r="K725" s="355"/>
      <c r="L725" s="145"/>
      <c r="M725" s="146"/>
    </row>
    <row r="726" spans="1:13">
      <c r="A726" s="170">
        <v>2</v>
      </c>
      <c r="B726" s="171" t="str">
        <f>IF(TRIM(H726)&lt;&gt;"",COUNTA($H$8:H726),"")</f>
        <v/>
      </c>
      <c r="C726" s="170"/>
      <c r="D726" s="172"/>
      <c r="E726" s="24" t="s">
        <v>2094</v>
      </c>
      <c r="F726" s="173"/>
      <c r="G726" s="215"/>
      <c r="H726" s="373"/>
      <c r="I726" s="175">
        <f>I727+I740+I748+I750+I773</f>
        <v>0</v>
      </c>
      <c r="J726" s="144"/>
      <c r="K726" s="355"/>
      <c r="L726" s="145"/>
      <c r="M726" s="146"/>
    </row>
    <row r="727" spans="1:13">
      <c r="A727" s="178">
        <v>4</v>
      </c>
      <c r="B727" s="179"/>
      <c r="C727" s="178"/>
      <c r="D727" s="180"/>
      <c r="E727" s="181" t="s">
        <v>501</v>
      </c>
      <c r="F727" s="182"/>
      <c r="G727" s="216"/>
      <c r="H727" s="184"/>
      <c r="I727" s="184">
        <f>SUM(I728:I739)</f>
        <v>0</v>
      </c>
      <c r="J727" s="144"/>
      <c r="K727" s="355"/>
      <c r="L727" s="145"/>
      <c r="M727" s="146"/>
    </row>
    <row r="728" spans="1:13" ht="22.5">
      <c r="A728" s="185"/>
      <c r="B728" s="186"/>
      <c r="C728" s="185" t="s">
        <v>520</v>
      </c>
      <c r="D728" s="187" t="s">
        <v>14</v>
      </c>
      <c r="E728" s="188" t="s">
        <v>521</v>
      </c>
      <c r="F728" s="189" t="s">
        <v>7</v>
      </c>
      <c r="G728" s="190">
        <v>1</v>
      </c>
      <c r="H728" s="191">
        <v>0</v>
      </c>
      <c r="I728" s="374">
        <f t="shared" ref="I728:I774" si="18">IF(ISNUMBER(G728),ROUND(G728*H728,2),"")</f>
        <v>0</v>
      </c>
      <c r="J728" s="144"/>
      <c r="K728" s="355"/>
      <c r="L728" s="145"/>
      <c r="M728" s="146"/>
    </row>
    <row r="729" spans="1:13" ht="22.5">
      <c r="A729" s="185"/>
      <c r="B729" s="186"/>
      <c r="C729" s="185" t="s">
        <v>522</v>
      </c>
      <c r="D729" s="187" t="s">
        <v>15</v>
      </c>
      <c r="E729" s="188" t="s">
        <v>2030</v>
      </c>
      <c r="F729" s="189" t="s">
        <v>7</v>
      </c>
      <c r="G729" s="190">
        <v>1</v>
      </c>
      <c r="H729" s="191">
        <v>0</v>
      </c>
      <c r="I729" s="374">
        <f t="shared" si="18"/>
        <v>0</v>
      </c>
      <c r="J729" s="144"/>
      <c r="K729" s="355"/>
      <c r="L729" s="145"/>
      <c r="M729" s="146"/>
    </row>
    <row r="730" spans="1:13" ht="22.5">
      <c r="A730" s="185"/>
      <c r="B730" s="186"/>
      <c r="C730" s="185" t="s">
        <v>524</v>
      </c>
      <c r="D730" s="187" t="s">
        <v>16</v>
      </c>
      <c r="E730" s="188" t="s">
        <v>787</v>
      </c>
      <c r="F730" s="189" t="s">
        <v>56</v>
      </c>
      <c r="G730" s="190">
        <v>75</v>
      </c>
      <c r="H730" s="191">
        <v>0</v>
      </c>
      <c r="I730" s="374">
        <f t="shared" si="18"/>
        <v>0</v>
      </c>
      <c r="J730" s="144"/>
      <c r="K730" s="355"/>
      <c r="L730" s="145"/>
      <c r="M730" s="146"/>
    </row>
    <row r="731" spans="1:13">
      <c r="A731" s="185"/>
      <c r="B731" s="186"/>
      <c r="C731" s="185" t="s">
        <v>526</v>
      </c>
      <c r="D731" s="187" t="s">
        <v>17</v>
      </c>
      <c r="E731" s="188" t="s">
        <v>1958</v>
      </c>
      <c r="F731" s="189" t="s">
        <v>605</v>
      </c>
      <c r="G731" s="190">
        <v>14</v>
      </c>
      <c r="H731" s="191">
        <v>0</v>
      </c>
      <c r="I731" s="374">
        <f t="shared" si="18"/>
        <v>0</v>
      </c>
      <c r="J731" s="144"/>
      <c r="K731" s="355"/>
      <c r="L731" s="145"/>
      <c r="M731" s="146"/>
    </row>
    <row r="732" spans="1:13">
      <c r="A732" s="185"/>
      <c r="B732" s="186"/>
      <c r="C732" s="185" t="s">
        <v>528</v>
      </c>
      <c r="D732" s="187" t="s">
        <v>179</v>
      </c>
      <c r="E732" s="188" t="s">
        <v>2031</v>
      </c>
      <c r="F732" s="189" t="s">
        <v>58</v>
      </c>
      <c r="G732" s="190">
        <v>21.3</v>
      </c>
      <c r="H732" s="191">
        <v>0</v>
      </c>
      <c r="I732" s="374">
        <f t="shared" si="18"/>
        <v>0</v>
      </c>
      <c r="J732" s="144"/>
      <c r="K732" s="355"/>
      <c r="L732" s="145"/>
      <c r="M732" s="146"/>
    </row>
    <row r="733" spans="1:13" ht="33.75">
      <c r="A733" s="185"/>
      <c r="B733" s="186"/>
      <c r="C733" s="185" t="s">
        <v>2032</v>
      </c>
      <c r="D733" s="187" t="s">
        <v>198</v>
      </c>
      <c r="E733" s="188" t="s">
        <v>2033</v>
      </c>
      <c r="F733" s="189" t="s">
        <v>56</v>
      </c>
      <c r="G733" s="190">
        <v>34</v>
      </c>
      <c r="H733" s="191">
        <v>0</v>
      </c>
      <c r="I733" s="374">
        <f t="shared" si="18"/>
        <v>0</v>
      </c>
      <c r="J733" s="144"/>
      <c r="K733" s="355"/>
      <c r="L733" s="145"/>
      <c r="M733" s="146"/>
    </row>
    <row r="734" spans="1:13" ht="22.5">
      <c r="A734" s="185"/>
      <c r="B734" s="186"/>
      <c r="C734" s="185" t="s">
        <v>682</v>
      </c>
      <c r="D734" s="187" t="s">
        <v>214</v>
      </c>
      <c r="E734" s="188" t="s">
        <v>2034</v>
      </c>
      <c r="F734" s="189" t="s">
        <v>76</v>
      </c>
      <c r="G734" s="190">
        <v>7.4</v>
      </c>
      <c r="H734" s="191">
        <v>0</v>
      </c>
      <c r="I734" s="374">
        <f t="shared" si="18"/>
        <v>0</v>
      </c>
      <c r="J734" s="144"/>
      <c r="K734" s="355"/>
      <c r="L734" s="145"/>
      <c r="M734" s="146"/>
    </row>
    <row r="735" spans="1:13" s="229" customFormat="1" ht="33.75">
      <c r="A735" s="185"/>
      <c r="B735" s="186"/>
      <c r="C735" s="185" t="s">
        <v>534</v>
      </c>
      <c r="D735" s="187" t="s">
        <v>216</v>
      </c>
      <c r="E735" s="188" t="s">
        <v>535</v>
      </c>
      <c r="F735" s="189" t="s">
        <v>58</v>
      </c>
      <c r="G735" s="190">
        <v>18</v>
      </c>
      <c r="H735" s="191">
        <v>0</v>
      </c>
      <c r="I735" s="374">
        <f t="shared" si="18"/>
        <v>0</v>
      </c>
      <c r="J735" s="230"/>
      <c r="K735" s="355"/>
      <c r="L735" s="231"/>
      <c r="M735" s="232"/>
    </row>
    <row r="736" spans="1:13" s="229" customFormat="1" ht="22.5">
      <c r="A736" s="185"/>
      <c r="B736" s="186"/>
      <c r="C736" s="185" t="s">
        <v>536</v>
      </c>
      <c r="D736" s="187" t="s">
        <v>231</v>
      </c>
      <c r="E736" s="188" t="s">
        <v>537</v>
      </c>
      <c r="F736" s="189" t="s">
        <v>58</v>
      </c>
      <c r="G736" s="190">
        <v>18</v>
      </c>
      <c r="H736" s="191">
        <v>0</v>
      </c>
      <c r="I736" s="374">
        <f t="shared" si="18"/>
        <v>0</v>
      </c>
      <c r="J736" s="230"/>
      <c r="K736" s="355"/>
      <c r="L736" s="231"/>
      <c r="M736" s="232"/>
    </row>
    <row r="737" spans="1:13" ht="22.5">
      <c r="A737" s="185"/>
      <c r="B737" s="186"/>
      <c r="C737" s="185" t="s">
        <v>538</v>
      </c>
      <c r="D737" s="187" t="s">
        <v>260</v>
      </c>
      <c r="E737" s="188" t="s">
        <v>539</v>
      </c>
      <c r="F737" s="189" t="s">
        <v>58</v>
      </c>
      <c r="G737" s="190">
        <v>10.8</v>
      </c>
      <c r="H737" s="191">
        <v>0</v>
      </c>
      <c r="I737" s="374">
        <f t="shared" si="18"/>
        <v>0</v>
      </c>
      <c r="J737" s="144"/>
      <c r="K737" s="355"/>
      <c r="L737" s="145"/>
      <c r="M737" s="146"/>
    </row>
    <row r="738" spans="1:13" ht="56.25">
      <c r="A738" s="185"/>
      <c r="B738" s="186"/>
      <c r="C738" s="185" t="s">
        <v>540</v>
      </c>
      <c r="D738" s="187" t="s">
        <v>261</v>
      </c>
      <c r="E738" s="188" t="s">
        <v>2039</v>
      </c>
      <c r="F738" s="189" t="s">
        <v>56</v>
      </c>
      <c r="G738" s="190">
        <v>152.1</v>
      </c>
      <c r="H738" s="191">
        <v>0</v>
      </c>
      <c r="I738" s="374">
        <f t="shared" si="18"/>
        <v>0</v>
      </c>
      <c r="J738" s="144"/>
      <c r="K738" s="355"/>
      <c r="L738" s="145"/>
      <c r="M738" s="146"/>
    </row>
    <row r="739" spans="1:13" ht="56.25">
      <c r="A739" s="185"/>
      <c r="B739" s="186"/>
      <c r="C739" s="185" t="s">
        <v>542</v>
      </c>
      <c r="D739" s="187" t="s">
        <v>272</v>
      </c>
      <c r="E739" s="188" t="s">
        <v>2040</v>
      </c>
      <c r="F739" s="189" t="s">
        <v>56</v>
      </c>
      <c r="G739" s="190">
        <v>63.9</v>
      </c>
      <c r="H739" s="191">
        <v>0</v>
      </c>
      <c r="I739" s="374">
        <f t="shared" si="18"/>
        <v>0</v>
      </c>
      <c r="J739" s="144"/>
      <c r="K739" s="355"/>
      <c r="L739" s="145"/>
      <c r="M739" s="146"/>
    </row>
    <row r="740" spans="1:13">
      <c r="A740" s="378">
        <v>4</v>
      </c>
      <c r="B740" s="378"/>
      <c r="C740" s="378"/>
      <c r="D740" s="379"/>
      <c r="E740" s="380" t="s">
        <v>232</v>
      </c>
      <c r="F740" s="380"/>
      <c r="G740" s="380"/>
      <c r="H740" s="383"/>
      <c r="I740" s="384">
        <f>SUM(I741:I747)</f>
        <v>0</v>
      </c>
      <c r="J740" s="144"/>
      <c r="K740" s="355"/>
      <c r="L740" s="145"/>
      <c r="M740" s="146"/>
    </row>
    <row r="741" spans="1:13" ht="33.75">
      <c r="A741" s="185"/>
      <c r="B741" s="186"/>
      <c r="C741" s="185" t="s">
        <v>544</v>
      </c>
      <c r="D741" s="187" t="s">
        <v>14</v>
      </c>
      <c r="E741" s="188" t="s">
        <v>2041</v>
      </c>
      <c r="F741" s="189" t="s">
        <v>76</v>
      </c>
      <c r="G741" s="190">
        <v>14.5</v>
      </c>
      <c r="H741" s="191">
        <v>0</v>
      </c>
      <c r="I741" s="374">
        <f t="shared" si="18"/>
        <v>0</v>
      </c>
      <c r="J741" s="144"/>
      <c r="K741" s="355"/>
      <c r="L741" s="145"/>
      <c r="M741" s="146"/>
    </row>
    <row r="742" spans="1:13" ht="45">
      <c r="A742" s="185"/>
      <c r="B742" s="186"/>
      <c r="C742" s="185" t="s">
        <v>546</v>
      </c>
      <c r="D742" s="187" t="s">
        <v>15</v>
      </c>
      <c r="E742" s="188" t="s">
        <v>2042</v>
      </c>
      <c r="F742" s="189" t="s">
        <v>76</v>
      </c>
      <c r="G742" s="190">
        <v>123</v>
      </c>
      <c r="H742" s="191">
        <v>0</v>
      </c>
      <c r="I742" s="374">
        <f t="shared" si="18"/>
        <v>0</v>
      </c>
      <c r="J742" s="144"/>
      <c r="K742" s="355"/>
      <c r="L742" s="145"/>
      <c r="M742" s="146"/>
    </row>
    <row r="743" spans="1:13" ht="33.75">
      <c r="A743" s="185"/>
      <c r="B743" s="186"/>
      <c r="C743" s="185" t="s">
        <v>550</v>
      </c>
      <c r="D743" s="187" t="s">
        <v>16</v>
      </c>
      <c r="E743" s="188" t="s">
        <v>2043</v>
      </c>
      <c r="F743" s="189" t="s">
        <v>56</v>
      </c>
      <c r="G743" s="190">
        <v>64</v>
      </c>
      <c r="H743" s="191">
        <v>0</v>
      </c>
      <c r="I743" s="374">
        <f t="shared" si="18"/>
        <v>0</v>
      </c>
      <c r="J743" s="144"/>
      <c r="K743" s="355"/>
      <c r="L743" s="145"/>
      <c r="M743" s="146"/>
    </row>
    <row r="744" spans="1:13">
      <c r="A744" s="185"/>
      <c r="B744" s="186"/>
      <c r="C744" s="185" t="s">
        <v>552</v>
      </c>
      <c r="D744" s="187" t="s">
        <v>17</v>
      </c>
      <c r="E744" s="188" t="s">
        <v>553</v>
      </c>
      <c r="F744" s="189" t="s">
        <v>56</v>
      </c>
      <c r="G744" s="190">
        <v>64</v>
      </c>
      <c r="H744" s="191">
        <v>0</v>
      </c>
      <c r="I744" s="374">
        <f t="shared" si="18"/>
        <v>0</v>
      </c>
      <c r="J744" s="144"/>
      <c r="K744" s="355"/>
      <c r="L744" s="145"/>
      <c r="M744" s="146"/>
    </row>
    <row r="745" spans="1:13" ht="33.75">
      <c r="A745" s="185"/>
      <c r="B745" s="186"/>
      <c r="C745" s="185" t="s">
        <v>554</v>
      </c>
      <c r="D745" s="187" t="s">
        <v>179</v>
      </c>
      <c r="E745" s="188" t="s">
        <v>2044</v>
      </c>
      <c r="F745" s="189" t="s">
        <v>76</v>
      </c>
      <c r="G745" s="190">
        <v>113</v>
      </c>
      <c r="H745" s="191">
        <v>0</v>
      </c>
      <c r="I745" s="374">
        <f t="shared" si="18"/>
        <v>0</v>
      </c>
      <c r="J745" s="144"/>
      <c r="K745" s="355"/>
      <c r="L745" s="145"/>
      <c r="M745" s="146"/>
    </row>
    <row r="746" spans="1:13">
      <c r="A746" s="185"/>
      <c r="B746" s="186"/>
      <c r="C746" s="185" t="s">
        <v>556</v>
      </c>
      <c r="D746" s="187" t="s">
        <v>198</v>
      </c>
      <c r="E746" s="188" t="s">
        <v>557</v>
      </c>
      <c r="F746" s="189" t="s">
        <v>56</v>
      </c>
      <c r="G746" s="190">
        <v>72</v>
      </c>
      <c r="H746" s="191">
        <v>0</v>
      </c>
      <c r="I746" s="374">
        <f t="shared" si="18"/>
        <v>0</v>
      </c>
      <c r="J746" s="144"/>
      <c r="K746" s="355"/>
      <c r="L746" s="145"/>
      <c r="M746" s="146"/>
    </row>
    <row r="747" spans="1:13">
      <c r="A747" s="185"/>
      <c r="B747" s="186"/>
      <c r="C747" s="185" t="s">
        <v>558</v>
      </c>
      <c r="D747" s="187" t="s">
        <v>214</v>
      </c>
      <c r="E747" s="188" t="s">
        <v>559</v>
      </c>
      <c r="F747" s="189" t="s">
        <v>56</v>
      </c>
      <c r="G747" s="190">
        <v>72</v>
      </c>
      <c r="H747" s="191">
        <v>0</v>
      </c>
      <c r="I747" s="374">
        <f t="shared" si="18"/>
        <v>0</v>
      </c>
      <c r="J747" s="144"/>
      <c r="K747" s="355"/>
      <c r="L747" s="145"/>
      <c r="M747" s="146"/>
    </row>
    <row r="748" spans="1:13">
      <c r="A748" s="378">
        <v>4</v>
      </c>
      <c r="B748" s="378"/>
      <c r="C748" s="378"/>
      <c r="D748" s="379"/>
      <c r="E748" s="380" t="s">
        <v>234</v>
      </c>
      <c r="F748" s="380"/>
      <c r="G748" s="380"/>
      <c r="H748" s="383"/>
      <c r="I748" s="384">
        <f>SUM(I749)</f>
        <v>0</v>
      </c>
      <c r="J748" s="144"/>
      <c r="K748" s="355"/>
      <c r="L748" s="145"/>
      <c r="M748" s="146"/>
    </row>
    <row r="749" spans="1:13" ht="22.5">
      <c r="A749" s="185"/>
      <c r="B749" s="186"/>
      <c r="C749" s="185" t="s">
        <v>2049</v>
      </c>
      <c r="D749" s="187" t="s">
        <v>14</v>
      </c>
      <c r="E749" s="188" t="s">
        <v>2050</v>
      </c>
      <c r="F749" s="189" t="s">
        <v>7</v>
      </c>
      <c r="G749" s="190">
        <v>6</v>
      </c>
      <c r="H749" s="191">
        <v>0</v>
      </c>
      <c r="I749" s="374">
        <f t="shared" si="18"/>
        <v>0</v>
      </c>
      <c r="J749" s="144"/>
      <c r="K749" s="355"/>
      <c r="L749" s="145"/>
      <c r="M749" s="146"/>
    </row>
    <row r="750" spans="1:13">
      <c r="A750" s="378">
        <v>4</v>
      </c>
      <c r="B750" s="378"/>
      <c r="C750" s="378"/>
      <c r="D750" s="379"/>
      <c r="E750" s="380" t="s">
        <v>236</v>
      </c>
      <c r="F750" s="380"/>
      <c r="G750" s="380"/>
      <c r="H750" s="383"/>
      <c r="I750" s="384">
        <f>SUM(I751:I772)</f>
        <v>0</v>
      </c>
      <c r="J750" s="144"/>
      <c r="K750" s="355"/>
      <c r="L750" s="145"/>
      <c r="M750" s="146"/>
    </row>
    <row r="751" spans="1:13" ht="33.75">
      <c r="A751" s="185"/>
      <c r="B751" s="186"/>
      <c r="C751" s="185" t="s">
        <v>570</v>
      </c>
      <c r="D751" s="187" t="s">
        <v>14</v>
      </c>
      <c r="E751" s="188" t="s">
        <v>2051</v>
      </c>
      <c r="F751" s="189" t="s">
        <v>7</v>
      </c>
      <c r="G751" s="190">
        <v>1</v>
      </c>
      <c r="H751" s="191">
        <v>0</v>
      </c>
      <c r="I751" s="374">
        <f t="shared" si="18"/>
        <v>0</v>
      </c>
      <c r="J751" s="144"/>
      <c r="K751" s="355"/>
      <c r="L751" s="145"/>
      <c r="M751" s="146"/>
    </row>
    <row r="752" spans="1:13">
      <c r="A752" s="185"/>
      <c r="B752" s="186"/>
      <c r="C752" s="185" t="s">
        <v>572</v>
      </c>
      <c r="D752" s="187" t="s">
        <v>15</v>
      </c>
      <c r="E752" s="188" t="s">
        <v>2052</v>
      </c>
      <c r="F752" s="189" t="s">
        <v>56</v>
      </c>
      <c r="G752" s="190">
        <v>39</v>
      </c>
      <c r="H752" s="191">
        <v>0</v>
      </c>
      <c r="I752" s="374">
        <f t="shared" si="18"/>
        <v>0</v>
      </c>
      <c r="J752" s="144"/>
      <c r="K752" s="355"/>
      <c r="L752" s="145"/>
      <c r="M752" s="146"/>
    </row>
    <row r="753" spans="1:13">
      <c r="A753" s="185"/>
      <c r="B753" s="186"/>
      <c r="C753" s="185" t="s">
        <v>2053</v>
      </c>
      <c r="D753" s="187" t="s">
        <v>16</v>
      </c>
      <c r="E753" s="188" t="s">
        <v>2054</v>
      </c>
      <c r="F753" s="189" t="s">
        <v>56</v>
      </c>
      <c r="G753" s="190">
        <v>28.9</v>
      </c>
      <c r="H753" s="191">
        <v>0</v>
      </c>
      <c r="I753" s="374">
        <f t="shared" si="18"/>
        <v>0</v>
      </c>
      <c r="J753" s="144"/>
      <c r="K753" s="355"/>
      <c r="L753" s="145"/>
      <c r="M753" s="146"/>
    </row>
    <row r="754" spans="1:13">
      <c r="A754" s="185"/>
      <c r="B754" s="186"/>
      <c r="C754" s="185" t="s">
        <v>573</v>
      </c>
      <c r="D754" s="187" t="s">
        <v>17</v>
      </c>
      <c r="E754" s="188" t="s">
        <v>2055</v>
      </c>
      <c r="F754" s="189" t="s">
        <v>56</v>
      </c>
      <c r="G754" s="190">
        <v>52.6</v>
      </c>
      <c r="H754" s="191">
        <v>0</v>
      </c>
      <c r="I754" s="374">
        <f t="shared" si="18"/>
        <v>0</v>
      </c>
      <c r="J754" s="144"/>
      <c r="K754" s="355"/>
      <c r="L754" s="145"/>
      <c r="M754" s="146"/>
    </row>
    <row r="755" spans="1:13" ht="22.5">
      <c r="A755" s="185"/>
      <c r="B755" s="186"/>
      <c r="C755" s="185" t="s">
        <v>577</v>
      </c>
      <c r="D755" s="187" t="s">
        <v>179</v>
      </c>
      <c r="E755" s="188" t="s">
        <v>2056</v>
      </c>
      <c r="F755" s="189" t="s">
        <v>78</v>
      </c>
      <c r="G755" s="190">
        <v>4684</v>
      </c>
      <c r="H755" s="191">
        <v>0</v>
      </c>
      <c r="I755" s="374">
        <f t="shared" si="18"/>
        <v>0</v>
      </c>
      <c r="J755" s="144"/>
      <c r="K755" s="355"/>
      <c r="L755" s="145"/>
      <c r="M755" s="146"/>
    </row>
    <row r="756" spans="1:13" ht="22.5">
      <c r="A756" s="185"/>
      <c r="B756" s="186"/>
      <c r="C756" s="185" t="s">
        <v>2057</v>
      </c>
      <c r="D756" s="187" t="s">
        <v>198</v>
      </c>
      <c r="E756" s="188" t="s">
        <v>2058</v>
      </c>
      <c r="F756" s="189" t="s">
        <v>7</v>
      </c>
      <c r="G756" s="190">
        <v>1</v>
      </c>
      <c r="H756" s="191">
        <v>0</v>
      </c>
      <c r="I756" s="374">
        <f t="shared" si="18"/>
        <v>0</v>
      </c>
      <c r="J756" s="144"/>
      <c r="K756" s="355"/>
      <c r="L756" s="145"/>
      <c r="M756" s="146"/>
    </row>
    <row r="757" spans="1:13">
      <c r="A757" s="185"/>
      <c r="B757" s="186"/>
      <c r="C757" s="185" t="s">
        <v>2059</v>
      </c>
      <c r="D757" s="187" t="s">
        <v>214</v>
      </c>
      <c r="E757" s="188" t="s">
        <v>2060</v>
      </c>
      <c r="F757" s="189" t="s">
        <v>76</v>
      </c>
      <c r="G757" s="190">
        <v>1.5</v>
      </c>
      <c r="H757" s="191">
        <v>0</v>
      </c>
      <c r="I757" s="374">
        <f t="shared" si="18"/>
        <v>0</v>
      </c>
      <c r="J757" s="144"/>
      <c r="K757" s="355"/>
      <c r="L757" s="145"/>
      <c r="M757" s="146"/>
    </row>
    <row r="758" spans="1:13" ht="33.75">
      <c r="A758" s="185"/>
      <c r="B758" s="186"/>
      <c r="C758" s="185" t="s">
        <v>2091</v>
      </c>
      <c r="D758" s="187" t="s">
        <v>216</v>
      </c>
      <c r="E758" s="188" t="s">
        <v>2092</v>
      </c>
      <c r="F758" s="189" t="s">
        <v>76</v>
      </c>
      <c r="G758" s="190">
        <v>1.2</v>
      </c>
      <c r="H758" s="191">
        <v>0</v>
      </c>
      <c r="I758" s="374">
        <f t="shared" si="18"/>
        <v>0</v>
      </c>
      <c r="J758" s="144"/>
      <c r="K758" s="355"/>
      <c r="L758" s="145"/>
      <c r="M758" s="146"/>
    </row>
    <row r="759" spans="1:13" ht="22.5">
      <c r="A759" s="185"/>
      <c r="B759" s="186"/>
      <c r="C759" s="185" t="s">
        <v>583</v>
      </c>
      <c r="D759" s="187" t="s">
        <v>231</v>
      </c>
      <c r="E759" s="188" t="s">
        <v>2061</v>
      </c>
      <c r="F759" s="189" t="s">
        <v>76</v>
      </c>
      <c r="G759" s="190">
        <v>36.5</v>
      </c>
      <c r="H759" s="191">
        <v>0</v>
      </c>
      <c r="I759" s="374">
        <f t="shared" si="18"/>
        <v>0</v>
      </c>
      <c r="J759" s="144"/>
      <c r="K759" s="355"/>
      <c r="L759" s="145"/>
      <c r="M759" s="146"/>
    </row>
    <row r="760" spans="1:13" ht="22.5">
      <c r="A760" s="185"/>
      <c r="B760" s="186"/>
      <c r="C760" s="185" t="s">
        <v>585</v>
      </c>
      <c r="D760" s="187" t="s">
        <v>260</v>
      </c>
      <c r="E760" s="188" t="s">
        <v>2062</v>
      </c>
      <c r="F760" s="189" t="s">
        <v>76</v>
      </c>
      <c r="G760" s="190">
        <v>36.5</v>
      </c>
      <c r="H760" s="191">
        <v>0</v>
      </c>
      <c r="I760" s="374">
        <f t="shared" si="18"/>
        <v>0</v>
      </c>
      <c r="J760" s="144"/>
      <c r="K760" s="355"/>
      <c r="L760" s="145"/>
      <c r="M760" s="146"/>
    </row>
    <row r="761" spans="1:13" ht="22.5">
      <c r="A761" s="185"/>
      <c r="B761" s="186"/>
      <c r="C761" s="185" t="s">
        <v>587</v>
      </c>
      <c r="D761" s="187" t="s">
        <v>261</v>
      </c>
      <c r="E761" s="188" t="s">
        <v>2063</v>
      </c>
      <c r="F761" s="189" t="s">
        <v>76</v>
      </c>
      <c r="G761" s="190">
        <v>36.5</v>
      </c>
      <c r="H761" s="191">
        <v>0</v>
      </c>
      <c r="I761" s="374">
        <f t="shared" si="18"/>
        <v>0</v>
      </c>
      <c r="J761" s="144"/>
      <c r="K761" s="355"/>
      <c r="L761" s="145"/>
      <c r="M761" s="146"/>
    </row>
    <row r="762" spans="1:13" ht="45">
      <c r="A762" s="185"/>
      <c r="B762" s="186"/>
      <c r="C762" s="185" t="s">
        <v>591</v>
      </c>
      <c r="D762" s="187" t="s">
        <v>272</v>
      </c>
      <c r="E762" s="188" t="s">
        <v>2068</v>
      </c>
      <c r="F762" s="189" t="s">
        <v>58</v>
      </c>
      <c r="G762" s="190">
        <v>214.8</v>
      </c>
      <c r="H762" s="191">
        <v>0</v>
      </c>
      <c r="I762" s="374">
        <f t="shared" si="18"/>
        <v>0</v>
      </c>
      <c r="J762" s="144"/>
      <c r="K762" s="355"/>
      <c r="L762" s="145"/>
      <c r="M762" s="146"/>
    </row>
    <row r="763" spans="1:13" ht="33.75">
      <c r="A763" s="185"/>
      <c r="B763" s="186"/>
      <c r="C763" s="185" t="s">
        <v>593</v>
      </c>
      <c r="D763" s="187" t="s">
        <v>274</v>
      </c>
      <c r="E763" s="188" t="s">
        <v>2069</v>
      </c>
      <c r="F763" s="189" t="s">
        <v>76</v>
      </c>
      <c r="G763" s="190">
        <v>2.2000000000000002</v>
      </c>
      <c r="H763" s="191">
        <v>0</v>
      </c>
      <c r="I763" s="374">
        <f t="shared" si="18"/>
        <v>0</v>
      </c>
      <c r="J763" s="144"/>
      <c r="K763" s="355"/>
      <c r="L763" s="145"/>
      <c r="M763" s="146"/>
    </row>
    <row r="764" spans="1:13">
      <c r="A764" s="185"/>
      <c r="B764" s="186"/>
      <c r="C764" s="185" t="s">
        <v>595</v>
      </c>
      <c r="D764" s="187" t="s">
        <v>276</v>
      </c>
      <c r="E764" s="188" t="s">
        <v>2070</v>
      </c>
      <c r="F764" s="189" t="s">
        <v>56</v>
      </c>
      <c r="G764" s="190">
        <v>17.5</v>
      </c>
      <c r="H764" s="191">
        <v>0</v>
      </c>
      <c r="I764" s="374">
        <f t="shared" si="18"/>
        <v>0</v>
      </c>
      <c r="J764" s="144"/>
      <c r="K764" s="355"/>
      <c r="L764" s="145"/>
      <c r="M764" s="146"/>
    </row>
    <row r="765" spans="1:13" ht="56.25">
      <c r="A765" s="185"/>
      <c r="B765" s="186"/>
      <c r="C765" s="185" t="s">
        <v>654</v>
      </c>
      <c r="D765" s="187" t="s">
        <v>278</v>
      </c>
      <c r="E765" s="188" t="s">
        <v>2076</v>
      </c>
      <c r="F765" s="189" t="s">
        <v>56</v>
      </c>
      <c r="G765" s="190">
        <v>22.8</v>
      </c>
      <c r="H765" s="191">
        <v>0</v>
      </c>
      <c r="I765" s="374">
        <f t="shared" si="18"/>
        <v>0</v>
      </c>
      <c r="J765" s="144"/>
      <c r="K765" s="355"/>
      <c r="L765" s="145"/>
      <c r="M765" s="146"/>
    </row>
    <row r="766" spans="1:13" ht="56.25">
      <c r="A766" s="185"/>
      <c r="B766" s="186"/>
      <c r="C766" s="185" t="s">
        <v>2077</v>
      </c>
      <c r="D766" s="187" t="s">
        <v>281</v>
      </c>
      <c r="E766" s="188" t="s">
        <v>2078</v>
      </c>
      <c r="F766" s="189" t="s">
        <v>56</v>
      </c>
      <c r="G766" s="190">
        <v>7.6</v>
      </c>
      <c r="H766" s="191">
        <v>0</v>
      </c>
      <c r="I766" s="374">
        <f t="shared" si="18"/>
        <v>0</v>
      </c>
      <c r="J766" s="144"/>
      <c r="K766" s="355"/>
      <c r="L766" s="145"/>
      <c r="M766" s="146"/>
    </row>
    <row r="767" spans="1:13" ht="33.75">
      <c r="A767" s="185"/>
      <c r="B767" s="186"/>
      <c r="C767" s="185" t="s">
        <v>690</v>
      </c>
      <c r="D767" s="187" t="s">
        <v>283</v>
      </c>
      <c r="E767" s="188" t="s">
        <v>2079</v>
      </c>
      <c r="F767" s="189" t="s">
        <v>7</v>
      </c>
      <c r="G767" s="190">
        <v>240</v>
      </c>
      <c r="H767" s="191">
        <v>0</v>
      </c>
      <c r="I767" s="374">
        <f t="shared" si="18"/>
        <v>0</v>
      </c>
      <c r="J767" s="144"/>
      <c r="K767" s="355"/>
      <c r="L767" s="145"/>
      <c r="M767" s="146"/>
    </row>
    <row r="768" spans="1:13" ht="33.75">
      <c r="A768" s="185"/>
      <c r="B768" s="186"/>
      <c r="C768" s="185" t="s">
        <v>691</v>
      </c>
      <c r="D768" s="187" t="s">
        <v>285</v>
      </c>
      <c r="E768" s="188" t="s">
        <v>2080</v>
      </c>
      <c r="F768" s="189" t="s">
        <v>7</v>
      </c>
      <c r="G768" s="190">
        <v>240</v>
      </c>
      <c r="H768" s="191">
        <v>0</v>
      </c>
      <c r="I768" s="374">
        <f t="shared" si="18"/>
        <v>0</v>
      </c>
      <c r="J768" s="144"/>
      <c r="K768" s="355"/>
      <c r="L768" s="145"/>
      <c r="M768" s="146"/>
    </row>
    <row r="769" spans="1:13" ht="22.5">
      <c r="A769" s="185"/>
      <c r="B769" s="186"/>
      <c r="C769" s="185" t="s">
        <v>599</v>
      </c>
      <c r="D769" s="187" t="s">
        <v>287</v>
      </c>
      <c r="E769" s="188" t="s">
        <v>600</v>
      </c>
      <c r="F769" s="189" t="s">
        <v>58</v>
      </c>
      <c r="G769" s="190">
        <v>21.12</v>
      </c>
      <c r="H769" s="191">
        <v>0</v>
      </c>
      <c r="I769" s="374">
        <f t="shared" si="18"/>
        <v>0</v>
      </c>
      <c r="J769" s="144"/>
      <c r="K769" s="355"/>
      <c r="L769" s="145"/>
      <c r="M769" s="146"/>
    </row>
    <row r="770" spans="1:13" ht="22.5">
      <c r="A770" s="185"/>
      <c r="B770" s="186"/>
      <c r="C770" s="185" t="s">
        <v>601</v>
      </c>
      <c r="D770" s="187" t="s">
        <v>289</v>
      </c>
      <c r="E770" s="188" t="s">
        <v>477</v>
      </c>
      <c r="F770" s="189" t="s">
        <v>7</v>
      </c>
      <c r="G770" s="190">
        <v>4</v>
      </c>
      <c r="H770" s="191">
        <v>0</v>
      </c>
      <c r="I770" s="374">
        <f t="shared" si="18"/>
        <v>0</v>
      </c>
      <c r="J770" s="144"/>
      <c r="K770" s="355"/>
      <c r="L770" s="145"/>
      <c r="M770" s="146"/>
    </row>
    <row r="771" spans="1:13" ht="22.5">
      <c r="A771" s="185"/>
      <c r="B771" s="186"/>
      <c r="C771" s="185" t="s">
        <v>2081</v>
      </c>
      <c r="D771" s="187" t="s">
        <v>290</v>
      </c>
      <c r="E771" s="188" t="s">
        <v>480</v>
      </c>
      <c r="F771" s="189" t="s">
        <v>56</v>
      </c>
      <c r="G771" s="190">
        <v>70</v>
      </c>
      <c r="H771" s="191">
        <v>0</v>
      </c>
      <c r="I771" s="374">
        <f t="shared" si="18"/>
        <v>0</v>
      </c>
      <c r="J771" s="144"/>
      <c r="K771" s="355"/>
      <c r="L771" s="145"/>
      <c r="M771" s="146"/>
    </row>
    <row r="772" spans="1:13" ht="22.5">
      <c r="A772" s="185"/>
      <c r="B772" s="186"/>
      <c r="C772" s="185" t="s">
        <v>2082</v>
      </c>
      <c r="D772" s="187" t="s">
        <v>292</v>
      </c>
      <c r="E772" s="188" t="s">
        <v>2083</v>
      </c>
      <c r="F772" s="189" t="s">
        <v>56</v>
      </c>
      <c r="G772" s="190">
        <v>27</v>
      </c>
      <c r="H772" s="191">
        <v>0</v>
      </c>
      <c r="I772" s="374">
        <f t="shared" si="18"/>
        <v>0</v>
      </c>
      <c r="J772" s="144"/>
      <c r="K772" s="355"/>
      <c r="L772" s="145"/>
      <c r="M772" s="146"/>
    </row>
    <row r="773" spans="1:13">
      <c r="A773" s="378">
        <v>4</v>
      </c>
      <c r="B773" s="378"/>
      <c r="C773" s="378"/>
      <c r="D773" s="379"/>
      <c r="E773" s="380" t="s">
        <v>622</v>
      </c>
      <c r="F773" s="380"/>
      <c r="G773" s="380"/>
      <c r="H773" s="383"/>
      <c r="I773" s="384">
        <f>SUM(I774:I774)</f>
        <v>0</v>
      </c>
      <c r="J773" s="144"/>
      <c r="K773" s="355"/>
      <c r="L773" s="145"/>
      <c r="M773" s="146"/>
    </row>
    <row r="774" spans="1:13" ht="22.5">
      <c r="A774" s="185"/>
      <c r="B774" s="186"/>
      <c r="C774" s="185" t="s">
        <v>2084</v>
      </c>
      <c r="D774" s="187" t="s">
        <v>14</v>
      </c>
      <c r="E774" s="188" t="s">
        <v>4529</v>
      </c>
      <c r="F774" s="189" t="s">
        <v>7</v>
      </c>
      <c r="G774" s="190">
        <v>1</v>
      </c>
      <c r="H774" s="191">
        <v>0</v>
      </c>
      <c r="I774" s="374">
        <f t="shared" si="18"/>
        <v>0</v>
      </c>
      <c r="J774" s="144"/>
      <c r="K774" s="355"/>
      <c r="L774" s="145"/>
      <c r="M774" s="146"/>
    </row>
    <row r="775" spans="1:13">
      <c r="A775" s="170">
        <v>2</v>
      </c>
      <c r="B775" s="171" t="str">
        <f>IF(TRIM(H775)&lt;&gt;"",COUNTA($H$8:H775),"")</f>
        <v/>
      </c>
      <c r="C775" s="170"/>
      <c r="D775" s="172"/>
      <c r="E775" s="24" t="s">
        <v>2095</v>
      </c>
      <c r="F775" s="173"/>
      <c r="G775" s="215"/>
      <c r="H775" s="373"/>
      <c r="I775" s="175">
        <f>I776+I790+I798+I801+I824</f>
        <v>0</v>
      </c>
      <c r="J775" s="144"/>
      <c r="K775" s="355"/>
      <c r="L775" s="145"/>
      <c r="M775" s="146"/>
    </row>
    <row r="776" spans="1:13">
      <c r="A776" s="178">
        <v>4</v>
      </c>
      <c r="B776" s="179"/>
      <c r="C776" s="178"/>
      <c r="D776" s="180"/>
      <c r="E776" s="181" t="s">
        <v>501</v>
      </c>
      <c r="F776" s="182"/>
      <c r="G776" s="216"/>
      <c r="H776" s="184"/>
      <c r="I776" s="184">
        <f>SUM(I777:I789)</f>
        <v>0</v>
      </c>
      <c r="J776" s="144"/>
      <c r="K776" s="355"/>
      <c r="L776" s="145"/>
      <c r="M776" s="146"/>
    </row>
    <row r="777" spans="1:13" ht="22.5">
      <c r="A777" s="185"/>
      <c r="B777" s="186"/>
      <c r="C777" s="185" t="s">
        <v>520</v>
      </c>
      <c r="D777" s="187" t="s">
        <v>14</v>
      </c>
      <c r="E777" s="188" t="s">
        <v>521</v>
      </c>
      <c r="F777" s="189" t="s">
        <v>7</v>
      </c>
      <c r="G777" s="190">
        <v>1</v>
      </c>
      <c r="H777" s="191">
        <v>0</v>
      </c>
      <c r="I777" s="374">
        <f>IF(ISNUMBER(G777),ROUND(G777*H777,2),"")</f>
        <v>0</v>
      </c>
      <c r="J777" s="144"/>
      <c r="K777" s="355"/>
      <c r="L777" s="145"/>
      <c r="M777" s="146"/>
    </row>
    <row r="778" spans="1:13" ht="22.5">
      <c r="A778" s="185"/>
      <c r="B778" s="186"/>
      <c r="C778" s="185" t="s">
        <v>522</v>
      </c>
      <c r="D778" s="187" t="s">
        <v>15</v>
      </c>
      <c r="E778" s="188" t="s">
        <v>2030</v>
      </c>
      <c r="F778" s="189" t="s">
        <v>7</v>
      </c>
      <c r="G778" s="190">
        <v>1</v>
      </c>
      <c r="H778" s="191">
        <v>0</v>
      </c>
      <c r="I778" s="374">
        <f t="shared" ref="I778:I825" si="19">IF(ISNUMBER(G778),ROUND(G778*H778,2),"")</f>
        <v>0</v>
      </c>
      <c r="J778" s="144"/>
      <c r="K778" s="355"/>
      <c r="L778" s="145"/>
      <c r="M778" s="146"/>
    </row>
    <row r="779" spans="1:13" ht="22.5">
      <c r="A779" s="185"/>
      <c r="B779" s="186"/>
      <c r="C779" s="185" t="s">
        <v>524</v>
      </c>
      <c r="D779" s="187" t="s">
        <v>16</v>
      </c>
      <c r="E779" s="188" t="s">
        <v>787</v>
      </c>
      <c r="F779" s="189" t="s">
        <v>56</v>
      </c>
      <c r="G779" s="190">
        <v>64</v>
      </c>
      <c r="H779" s="191">
        <v>0</v>
      </c>
      <c r="I779" s="374">
        <f t="shared" si="19"/>
        <v>0</v>
      </c>
      <c r="J779" s="144"/>
      <c r="K779" s="355"/>
      <c r="L779" s="145"/>
      <c r="M779" s="146"/>
    </row>
    <row r="780" spans="1:13">
      <c r="A780" s="185"/>
      <c r="B780" s="186"/>
      <c r="C780" s="185" t="s">
        <v>526</v>
      </c>
      <c r="D780" s="187" t="s">
        <v>17</v>
      </c>
      <c r="E780" s="188" t="s">
        <v>1958</v>
      </c>
      <c r="F780" s="189" t="s">
        <v>605</v>
      </c>
      <c r="G780" s="190">
        <v>14</v>
      </c>
      <c r="H780" s="191">
        <v>0</v>
      </c>
      <c r="I780" s="374">
        <f t="shared" si="19"/>
        <v>0</v>
      </c>
      <c r="J780" s="144"/>
      <c r="K780" s="355"/>
      <c r="L780" s="145"/>
      <c r="M780" s="146"/>
    </row>
    <row r="781" spans="1:13">
      <c r="A781" s="185"/>
      <c r="B781" s="186"/>
      <c r="C781" s="185" t="s">
        <v>528</v>
      </c>
      <c r="D781" s="187" t="s">
        <v>179</v>
      </c>
      <c r="E781" s="188" t="s">
        <v>2031</v>
      </c>
      <c r="F781" s="189" t="s">
        <v>58</v>
      </c>
      <c r="G781" s="190">
        <v>17.2</v>
      </c>
      <c r="H781" s="191">
        <v>0</v>
      </c>
      <c r="I781" s="374">
        <f t="shared" si="19"/>
        <v>0</v>
      </c>
      <c r="J781" s="144"/>
      <c r="K781" s="355"/>
      <c r="L781" s="145"/>
      <c r="M781" s="146"/>
    </row>
    <row r="782" spans="1:13" ht="33.75">
      <c r="A782" s="185"/>
      <c r="B782" s="186"/>
      <c r="C782" s="185" t="s">
        <v>2032</v>
      </c>
      <c r="D782" s="187" t="s">
        <v>198</v>
      </c>
      <c r="E782" s="188" t="s">
        <v>2033</v>
      </c>
      <c r="F782" s="189" t="s">
        <v>56</v>
      </c>
      <c r="G782" s="190">
        <v>31.5</v>
      </c>
      <c r="H782" s="191">
        <v>0</v>
      </c>
      <c r="I782" s="374">
        <f t="shared" si="19"/>
        <v>0</v>
      </c>
      <c r="J782" s="144"/>
      <c r="K782" s="355"/>
      <c r="L782" s="145"/>
      <c r="M782" s="146"/>
    </row>
    <row r="783" spans="1:13">
      <c r="A783" s="185"/>
      <c r="B783" s="186"/>
      <c r="C783" s="185" t="s">
        <v>1960</v>
      </c>
      <c r="D783" s="187" t="s">
        <v>214</v>
      </c>
      <c r="E783" s="188" t="s">
        <v>533</v>
      </c>
      <c r="F783" s="189" t="s">
        <v>76</v>
      </c>
      <c r="G783" s="190">
        <v>6.7</v>
      </c>
      <c r="H783" s="191">
        <v>0</v>
      </c>
      <c r="I783" s="374">
        <f t="shared" si="19"/>
        <v>0</v>
      </c>
      <c r="J783" s="144"/>
      <c r="K783" s="355"/>
      <c r="L783" s="145"/>
      <c r="M783" s="146"/>
    </row>
    <row r="784" spans="1:13" ht="22.5">
      <c r="A784" s="185"/>
      <c r="B784" s="186"/>
      <c r="C784" s="185" t="s">
        <v>682</v>
      </c>
      <c r="D784" s="187" t="s">
        <v>216</v>
      </c>
      <c r="E784" s="188" t="s">
        <v>2034</v>
      </c>
      <c r="F784" s="189" t="s">
        <v>76</v>
      </c>
      <c r="G784" s="190">
        <v>4</v>
      </c>
      <c r="H784" s="191">
        <v>0</v>
      </c>
      <c r="I784" s="374">
        <f t="shared" si="19"/>
        <v>0</v>
      </c>
      <c r="J784" s="144"/>
      <c r="K784" s="355"/>
      <c r="L784" s="145"/>
      <c r="M784" s="146"/>
    </row>
    <row r="785" spans="1:13" s="229" customFormat="1" ht="33.75">
      <c r="A785" s="185"/>
      <c r="B785" s="186"/>
      <c r="C785" s="185" t="s">
        <v>534</v>
      </c>
      <c r="D785" s="187" t="s">
        <v>231</v>
      </c>
      <c r="E785" s="188" t="s">
        <v>535</v>
      </c>
      <c r="F785" s="189" t="s">
        <v>58</v>
      </c>
      <c r="G785" s="190">
        <v>14.1</v>
      </c>
      <c r="H785" s="191">
        <v>0</v>
      </c>
      <c r="I785" s="374">
        <f t="shared" si="19"/>
        <v>0</v>
      </c>
      <c r="J785" s="230"/>
      <c r="K785" s="355"/>
      <c r="L785" s="231"/>
      <c r="M785" s="232"/>
    </row>
    <row r="786" spans="1:13" s="229" customFormat="1" ht="22.5">
      <c r="A786" s="185"/>
      <c r="B786" s="186"/>
      <c r="C786" s="185" t="s">
        <v>536</v>
      </c>
      <c r="D786" s="187" t="s">
        <v>260</v>
      </c>
      <c r="E786" s="188" t="s">
        <v>537</v>
      </c>
      <c r="F786" s="189" t="s">
        <v>58</v>
      </c>
      <c r="G786" s="190">
        <v>14.1</v>
      </c>
      <c r="H786" s="191">
        <v>0</v>
      </c>
      <c r="I786" s="374">
        <f t="shared" si="19"/>
        <v>0</v>
      </c>
      <c r="J786" s="230"/>
      <c r="K786" s="355"/>
      <c r="L786" s="231"/>
      <c r="M786" s="232"/>
    </row>
    <row r="787" spans="1:13" ht="22.5">
      <c r="A787" s="185"/>
      <c r="B787" s="186"/>
      <c r="C787" s="185" t="s">
        <v>538</v>
      </c>
      <c r="D787" s="187" t="s">
        <v>261</v>
      </c>
      <c r="E787" s="188" t="s">
        <v>539</v>
      </c>
      <c r="F787" s="189" t="s">
        <v>58</v>
      </c>
      <c r="G787" s="190">
        <v>7.2</v>
      </c>
      <c r="H787" s="191">
        <v>0</v>
      </c>
      <c r="I787" s="374">
        <f t="shared" si="19"/>
        <v>0</v>
      </c>
      <c r="J787" s="144"/>
      <c r="K787" s="355"/>
      <c r="L787" s="145"/>
      <c r="M787" s="146"/>
    </row>
    <row r="788" spans="1:13" ht="56.25">
      <c r="A788" s="185"/>
      <c r="B788" s="186"/>
      <c r="C788" s="185" t="s">
        <v>540</v>
      </c>
      <c r="D788" s="187" t="s">
        <v>272</v>
      </c>
      <c r="E788" s="188" t="s">
        <v>2039</v>
      </c>
      <c r="F788" s="189" t="s">
        <v>56</v>
      </c>
      <c r="G788" s="190">
        <v>99.1</v>
      </c>
      <c r="H788" s="191">
        <v>0</v>
      </c>
      <c r="I788" s="374">
        <f t="shared" si="19"/>
        <v>0</v>
      </c>
      <c r="J788" s="144"/>
      <c r="K788" s="355"/>
      <c r="L788" s="145"/>
      <c r="M788" s="146"/>
    </row>
    <row r="789" spans="1:13" ht="56.25">
      <c r="A789" s="185"/>
      <c r="B789" s="186"/>
      <c r="C789" s="185" t="s">
        <v>542</v>
      </c>
      <c r="D789" s="187" t="s">
        <v>274</v>
      </c>
      <c r="E789" s="188" t="s">
        <v>2040</v>
      </c>
      <c r="F789" s="189" t="s">
        <v>56</v>
      </c>
      <c r="G789" s="190">
        <v>27.2</v>
      </c>
      <c r="H789" s="191">
        <v>0</v>
      </c>
      <c r="I789" s="374">
        <f t="shared" si="19"/>
        <v>0</v>
      </c>
      <c r="J789" s="144"/>
      <c r="K789" s="355"/>
      <c r="L789" s="145"/>
      <c r="M789" s="146"/>
    </row>
    <row r="790" spans="1:13">
      <c r="A790" s="378">
        <v>4</v>
      </c>
      <c r="B790" s="378"/>
      <c r="C790" s="378"/>
      <c r="D790" s="379"/>
      <c r="E790" s="380" t="s">
        <v>232</v>
      </c>
      <c r="F790" s="380"/>
      <c r="G790" s="380"/>
      <c r="H790" s="383"/>
      <c r="I790" s="384">
        <f>SUM(I791:I797)</f>
        <v>0</v>
      </c>
      <c r="J790" s="144"/>
      <c r="K790" s="355"/>
      <c r="L790" s="145"/>
      <c r="M790" s="146"/>
    </row>
    <row r="791" spans="1:13" ht="33.75">
      <c r="A791" s="185"/>
      <c r="B791" s="186"/>
      <c r="C791" s="185" t="s">
        <v>544</v>
      </c>
      <c r="D791" s="187" t="s">
        <v>14</v>
      </c>
      <c r="E791" s="188" t="s">
        <v>2041</v>
      </c>
      <c r="F791" s="189" t="s">
        <v>76</v>
      </c>
      <c r="G791" s="190">
        <v>12</v>
      </c>
      <c r="H791" s="191">
        <v>0</v>
      </c>
      <c r="I791" s="374">
        <f t="shared" si="19"/>
        <v>0</v>
      </c>
      <c r="J791" s="144"/>
      <c r="K791" s="355"/>
      <c r="L791" s="145"/>
      <c r="M791" s="146"/>
    </row>
    <row r="792" spans="1:13" ht="45">
      <c r="A792" s="185"/>
      <c r="B792" s="186"/>
      <c r="C792" s="185" t="s">
        <v>546</v>
      </c>
      <c r="D792" s="187" t="s">
        <v>15</v>
      </c>
      <c r="E792" s="188" t="s">
        <v>2042</v>
      </c>
      <c r="F792" s="189" t="s">
        <v>76</v>
      </c>
      <c r="G792" s="190">
        <v>22</v>
      </c>
      <c r="H792" s="191">
        <v>0</v>
      </c>
      <c r="I792" s="374">
        <f t="shared" si="19"/>
        <v>0</v>
      </c>
      <c r="J792" s="144"/>
      <c r="K792" s="355"/>
      <c r="L792" s="145"/>
      <c r="M792" s="146"/>
    </row>
    <row r="793" spans="1:13" ht="33.75">
      <c r="A793" s="185"/>
      <c r="B793" s="186"/>
      <c r="C793" s="185" t="s">
        <v>550</v>
      </c>
      <c r="D793" s="187" t="s">
        <v>16</v>
      </c>
      <c r="E793" s="188" t="s">
        <v>2043</v>
      </c>
      <c r="F793" s="189" t="s">
        <v>56</v>
      </c>
      <c r="G793" s="190">
        <v>55</v>
      </c>
      <c r="H793" s="191">
        <v>0</v>
      </c>
      <c r="I793" s="374">
        <f t="shared" si="19"/>
        <v>0</v>
      </c>
      <c r="J793" s="144"/>
      <c r="K793" s="355"/>
      <c r="L793" s="145"/>
      <c r="M793" s="146"/>
    </row>
    <row r="794" spans="1:13">
      <c r="A794" s="185"/>
      <c r="B794" s="186"/>
      <c r="C794" s="185" t="s">
        <v>552</v>
      </c>
      <c r="D794" s="187" t="s">
        <v>17</v>
      </c>
      <c r="E794" s="188" t="s">
        <v>553</v>
      </c>
      <c r="F794" s="189" t="s">
        <v>56</v>
      </c>
      <c r="G794" s="190">
        <v>55</v>
      </c>
      <c r="H794" s="191">
        <v>0</v>
      </c>
      <c r="I794" s="374">
        <f t="shared" si="19"/>
        <v>0</v>
      </c>
      <c r="J794" s="144"/>
      <c r="K794" s="355"/>
      <c r="L794" s="145"/>
      <c r="M794" s="146"/>
    </row>
    <row r="795" spans="1:13" ht="33.75">
      <c r="A795" s="185"/>
      <c r="B795" s="186"/>
      <c r="C795" s="185" t="s">
        <v>554</v>
      </c>
      <c r="D795" s="187" t="s">
        <v>179</v>
      </c>
      <c r="E795" s="188" t="s">
        <v>2044</v>
      </c>
      <c r="F795" s="189" t="s">
        <v>76</v>
      </c>
      <c r="G795" s="190">
        <v>38</v>
      </c>
      <c r="H795" s="191">
        <v>0</v>
      </c>
      <c r="I795" s="374">
        <f t="shared" si="19"/>
        <v>0</v>
      </c>
      <c r="J795" s="144"/>
      <c r="K795" s="355"/>
      <c r="L795" s="145"/>
      <c r="M795" s="146"/>
    </row>
    <row r="796" spans="1:13">
      <c r="A796" s="185"/>
      <c r="B796" s="186"/>
      <c r="C796" s="185" t="s">
        <v>556</v>
      </c>
      <c r="D796" s="187" t="s">
        <v>198</v>
      </c>
      <c r="E796" s="188" t="s">
        <v>557</v>
      </c>
      <c r="F796" s="189" t="s">
        <v>56</v>
      </c>
      <c r="G796" s="190">
        <v>57.5</v>
      </c>
      <c r="H796" s="191">
        <v>0</v>
      </c>
      <c r="I796" s="374">
        <f t="shared" si="19"/>
        <v>0</v>
      </c>
      <c r="J796" s="144"/>
      <c r="K796" s="355"/>
      <c r="L796" s="145"/>
      <c r="M796" s="146"/>
    </row>
    <row r="797" spans="1:13">
      <c r="A797" s="185"/>
      <c r="B797" s="186"/>
      <c r="C797" s="185" t="s">
        <v>558</v>
      </c>
      <c r="D797" s="187" t="s">
        <v>214</v>
      </c>
      <c r="E797" s="188" t="s">
        <v>559</v>
      </c>
      <c r="F797" s="189" t="s">
        <v>56</v>
      </c>
      <c r="G797" s="190">
        <v>57.5</v>
      </c>
      <c r="H797" s="191">
        <v>0</v>
      </c>
      <c r="I797" s="374">
        <f t="shared" si="19"/>
        <v>0</v>
      </c>
      <c r="J797" s="144"/>
      <c r="K797" s="355"/>
      <c r="L797" s="145"/>
      <c r="M797" s="146"/>
    </row>
    <row r="798" spans="1:13">
      <c r="A798" s="378">
        <v>4</v>
      </c>
      <c r="B798" s="378"/>
      <c r="C798" s="378"/>
      <c r="D798" s="379"/>
      <c r="E798" s="380" t="s">
        <v>234</v>
      </c>
      <c r="F798" s="380"/>
      <c r="G798" s="380"/>
      <c r="H798" s="383"/>
      <c r="I798" s="384">
        <f>SUM(I799:I800)</f>
        <v>0</v>
      </c>
      <c r="J798" s="144"/>
      <c r="K798" s="355"/>
      <c r="L798" s="145"/>
      <c r="M798" s="146"/>
    </row>
    <row r="799" spans="1:13" ht="45">
      <c r="A799" s="185"/>
      <c r="B799" s="186"/>
      <c r="C799" s="185" t="s">
        <v>2045</v>
      </c>
      <c r="D799" s="187" t="s">
        <v>14</v>
      </c>
      <c r="E799" s="188" t="s">
        <v>2046</v>
      </c>
      <c r="F799" s="189" t="s">
        <v>58</v>
      </c>
      <c r="G799" s="190">
        <v>9.6999999999999993</v>
      </c>
      <c r="H799" s="191">
        <v>0</v>
      </c>
      <c r="I799" s="374">
        <f t="shared" si="19"/>
        <v>0</v>
      </c>
      <c r="J799" s="144"/>
      <c r="K799" s="355"/>
      <c r="L799" s="145"/>
      <c r="M799" s="146"/>
    </row>
    <row r="800" spans="1:13" ht="22.5">
      <c r="A800" s="185"/>
      <c r="B800" s="186"/>
      <c r="C800" s="185" t="s">
        <v>2049</v>
      </c>
      <c r="D800" s="187" t="s">
        <v>15</v>
      </c>
      <c r="E800" s="188" t="s">
        <v>2050</v>
      </c>
      <c r="F800" s="189" t="s">
        <v>7</v>
      </c>
      <c r="G800" s="190">
        <v>4</v>
      </c>
      <c r="H800" s="191">
        <v>0</v>
      </c>
      <c r="I800" s="374">
        <f t="shared" si="19"/>
        <v>0</v>
      </c>
      <c r="J800" s="144"/>
      <c r="K800" s="355"/>
      <c r="L800" s="145"/>
      <c r="M800" s="146"/>
    </row>
    <row r="801" spans="1:13">
      <c r="A801" s="378">
        <v>4</v>
      </c>
      <c r="B801" s="378"/>
      <c r="C801" s="378"/>
      <c r="D801" s="379"/>
      <c r="E801" s="380" t="s">
        <v>236</v>
      </c>
      <c r="F801" s="380"/>
      <c r="G801" s="380"/>
      <c r="H801" s="383"/>
      <c r="I801" s="384">
        <f>SUM(I802:I823)</f>
        <v>0</v>
      </c>
      <c r="J801" s="144"/>
      <c r="K801" s="355"/>
      <c r="L801" s="145"/>
      <c r="M801" s="146"/>
    </row>
    <row r="802" spans="1:13" ht="33.75">
      <c r="A802" s="185"/>
      <c r="B802" s="186"/>
      <c r="C802" s="185" t="s">
        <v>570</v>
      </c>
      <c r="D802" s="187" t="s">
        <v>14</v>
      </c>
      <c r="E802" s="188" t="s">
        <v>2051</v>
      </c>
      <c r="F802" s="189" t="s">
        <v>7</v>
      </c>
      <c r="G802" s="190">
        <v>1</v>
      </c>
      <c r="H802" s="191">
        <v>0</v>
      </c>
      <c r="I802" s="374">
        <f t="shared" si="19"/>
        <v>0</v>
      </c>
      <c r="J802" s="144"/>
      <c r="K802" s="355"/>
      <c r="L802" s="145"/>
      <c r="M802" s="146"/>
    </row>
    <row r="803" spans="1:13">
      <c r="A803" s="185"/>
      <c r="B803" s="186"/>
      <c r="C803" s="185" t="s">
        <v>572</v>
      </c>
      <c r="D803" s="187" t="s">
        <v>15</v>
      </c>
      <c r="E803" s="188" t="s">
        <v>2052</v>
      </c>
      <c r="F803" s="189" t="s">
        <v>56</v>
      </c>
      <c r="G803" s="190">
        <v>28.2</v>
      </c>
      <c r="H803" s="191">
        <v>0</v>
      </c>
      <c r="I803" s="374">
        <f t="shared" si="19"/>
        <v>0</v>
      </c>
      <c r="J803" s="144"/>
      <c r="K803" s="355"/>
      <c r="L803" s="145"/>
      <c r="M803" s="146"/>
    </row>
    <row r="804" spans="1:13">
      <c r="A804" s="185"/>
      <c r="B804" s="186"/>
      <c r="C804" s="185" t="s">
        <v>2053</v>
      </c>
      <c r="D804" s="187" t="s">
        <v>16</v>
      </c>
      <c r="E804" s="188" t="s">
        <v>2054</v>
      </c>
      <c r="F804" s="189" t="s">
        <v>56</v>
      </c>
      <c r="G804" s="190">
        <v>23.1</v>
      </c>
      <c r="H804" s="191">
        <v>0</v>
      </c>
      <c r="I804" s="374">
        <f t="shared" si="19"/>
        <v>0</v>
      </c>
      <c r="J804" s="144"/>
      <c r="K804" s="355"/>
      <c r="L804" s="145"/>
      <c r="M804" s="146"/>
    </row>
    <row r="805" spans="1:13">
      <c r="A805" s="185"/>
      <c r="B805" s="186"/>
      <c r="C805" s="185" t="s">
        <v>573</v>
      </c>
      <c r="D805" s="187" t="s">
        <v>17</v>
      </c>
      <c r="E805" s="188" t="s">
        <v>2055</v>
      </c>
      <c r="F805" s="189" t="s">
        <v>56</v>
      </c>
      <c r="G805" s="190">
        <v>27.9</v>
      </c>
      <c r="H805" s="191">
        <v>0</v>
      </c>
      <c r="I805" s="374">
        <f t="shared" si="19"/>
        <v>0</v>
      </c>
      <c r="J805" s="144"/>
      <c r="K805" s="355"/>
      <c r="L805" s="145"/>
      <c r="M805" s="146"/>
    </row>
    <row r="806" spans="1:13" ht="22.5">
      <c r="A806" s="185"/>
      <c r="B806" s="186"/>
      <c r="C806" s="185" t="s">
        <v>577</v>
      </c>
      <c r="D806" s="187" t="s">
        <v>179</v>
      </c>
      <c r="E806" s="188" t="s">
        <v>2056</v>
      </c>
      <c r="F806" s="189" t="s">
        <v>78</v>
      </c>
      <c r="G806" s="190">
        <v>4222</v>
      </c>
      <c r="H806" s="191">
        <v>0</v>
      </c>
      <c r="I806" s="374">
        <f t="shared" si="19"/>
        <v>0</v>
      </c>
      <c r="J806" s="144"/>
      <c r="K806" s="355"/>
      <c r="L806" s="145"/>
      <c r="M806" s="146"/>
    </row>
    <row r="807" spans="1:13" ht="22.5">
      <c r="A807" s="185"/>
      <c r="B807" s="186"/>
      <c r="C807" s="185" t="s">
        <v>2057</v>
      </c>
      <c r="D807" s="187" t="s">
        <v>198</v>
      </c>
      <c r="E807" s="188" t="s">
        <v>2058</v>
      </c>
      <c r="F807" s="189" t="s">
        <v>7</v>
      </c>
      <c r="G807" s="190">
        <v>1</v>
      </c>
      <c r="H807" s="191">
        <v>0</v>
      </c>
      <c r="I807" s="374">
        <f t="shared" si="19"/>
        <v>0</v>
      </c>
      <c r="J807" s="144"/>
      <c r="K807" s="355"/>
      <c r="L807" s="145"/>
      <c r="M807" s="146"/>
    </row>
    <row r="808" spans="1:13">
      <c r="A808" s="185"/>
      <c r="B808" s="186"/>
      <c r="C808" s="185" t="s">
        <v>2059</v>
      </c>
      <c r="D808" s="187" t="s">
        <v>214</v>
      </c>
      <c r="E808" s="188" t="s">
        <v>2060</v>
      </c>
      <c r="F808" s="189" t="s">
        <v>76</v>
      </c>
      <c r="G808" s="190">
        <v>1.5</v>
      </c>
      <c r="H808" s="191">
        <v>0</v>
      </c>
      <c r="I808" s="374">
        <f t="shared" si="19"/>
        <v>0</v>
      </c>
      <c r="J808" s="144"/>
      <c r="K808" s="355"/>
      <c r="L808" s="145"/>
      <c r="M808" s="146"/>
    </row>
    <row r="809" spans="1:13" ht="33.75">
      <c r="A809" s="185"/>
      <c r="B809" s="186"/>
      <c r="C809" s="185" t="s">
        <v>2091</v>
      </c>
      <c r="D809" s="187" t="s">
        <v>216</v>
      </c>
      <c r="E809" s="188" t="s">
        <v>2092</v>
      </c>
      <c r="F809" s="189" t="s">
        <v>76</v>
      </c>
      <c r="G809" s="190">
        <v>1.2</v>
      </c>
      <c r="H809" s="191">
        <v>0</v>
      </c>
      <c r="I809" s="374">
        <f t="shared" si="19"/>
        <v>0</v>
      </c>
      <c r="J809" s="144"/>
      <c r="K809" s="355"/>
      <c r="L809" s="145"/>
      <c r="M809" s="146"/>
    </row>
    <row r="810" spans="1:13" ht="22.5">
      <c r="A810" s="185"/>
      <c r="B810" s="186"/>
      <c r="C810" s="185" t="s">
        <v>583</v>
      </c>
      <c r="D810" s="187" t="s">
        <v>231</v>
      </c>
      <c r="E810" s="188" t="s">
        <v>2061</v>
      </c>
      <c r="F810" s="189" t="s">
        <v>76</v>
      </c>
      <c r="G810" s="190">
        <v>28.8</v>
      </c>
      <c r="H810" s="191">
        <v>0</v>
      </c>
      <c r="I810" s="374">
        <f t="shared" si="19"/>
        <v>0</v>
      </c>
      <c r="J810" s="144"/>
      <c r="K810" s="355"/>
      <c r="L810" s="145"/>
      <c r="M810" s="146"/>
    </row>
    <row r="811" spans="1:13" ht="22.5">
      <c r="A811" s="185"/>
      <c r="B811" s="186"/>
      <c r="C811" s="185" t="s">
        <v>585</v>
      </c>
      <c r="D811" s="187" t="s">
        <v>260</v>
      </c>
      <c r="E811" s="188" t="s">
        <v>2062</v>
      </c>
      <c r="F811" s="189" t="s">
        <v>76</v>
      </c>
      <c r="G811" s="190">
        <v>28.8</v>
      </c>
      <c r="H811" s="191">
        <v>0</v>
      </c>
      <c r="I811" s="374">
        <f t="shared" si="19"/>
        <v>0</v>
      </c>
      <c r="J811" s="144"/>
      <c r="K811" s="355"/>
      <c r="L811" s="145"/>
      <c r="M811" s="146"/>
    </row>
    <row r="812" spans="1:13" ht="22.5">
      <c r="A812" s="185"/>
      <c r="B812" s="186"/>
      <c r="C812" s="185" t="s">
        <v>587</v>
      </c>
      <c r="D812" s="187" t="s">
        <v>261</v>
      </c>
      <c r="E812" s="188" t="s">
        <v>2063</v>
      </c>
      <c r="F812" s="189" t="s">
        <v>76</v>
      </c>
      <c r="G812" s="190">
        <v>28.8</v>
      </c>
      <c r="H812" s="191">
        <v>0</v>
      </c>
      <c r="I812" s="374">
        <f t="shared" si="19"/>
        <v>0</v>
      </c>
      <c r="J812" s="144"/>
      <c r="K812" s="355"/>
      <c r="L812" s="145"/>
      <c r="M812" s="146"/>
    </row>
    <row r="813" spans="1:13" ht="45">
      <c r="A813" s="185"/>
      <c r="B813" s="186"/>
      <c r="C813" s="185" t="s">
        <v>591</v>
      </c>
      <c r="D813" s="187" t="s">
        <v>272</v>
      </c>
      <c r="E813" s="188" t="s">
        <v>2068</v>
      </c>
      <c r="F813" s="189" t="s">
        <v>58</v>
      </c>
      <c r="G813" s="190">
        <v>88</v>
      </c>
      <c r="H813" s="191">
        <v>0</v>
      </c>
      <c r="I813" s="374">
        <f t="shared" si="19"/>
        <v>0</v>
      </c>
      <c r="J813" s="144"/>
      <c r="K813" s="355"/>
      <c r="L813" s="145"/>
      <c r="M813" s="146"/>
    </row>
    <row r="814" spans="1:13" ht="33.75">
      <c r="A814" s="185"/>
      <c r="B814" s="186"/>
      <c r="C814" s="185" t="s">
        <v>593</v>
      </c>
      <c r="D814" s="187" t="s">
        <v>274</v>
      </c>
      <c r="E814" s="188" t="s">
        <v>2069</v>
      </c>
      <c r="F814" s="189" t="s">
        <v>76</v>
      </c>
      <c r="G814" s="190">
        <v>2</v>
      </c>
      <c r="H814" s="191">
        <v>0</v>
      </c>
      <c r="I814" s="374">
        <f t="shared" si="19"/>
        <v>0</v>
      </c>
      <c r="J814" s="144"/>
      <c r="K814" s="355"/>
      <c r="L814" s="145"/>
      <c r="M814" s="146"/>
    </row>
    <row r="815" spans="1:13">
      <c r="A815" s="185"/>
      <c r="B815" s="186"/>
      <c r="C815" s="185" t="s">
        <v>595</v>
      </c>
      <c r="D815" s="187" t="s">
        <v>276</v>
      </c>
      <c r="E815" s="188" t="s">
        <v>2070</v>
      </c>
      <c r="F815" s="189" t="s">
        <v>56</v>
      </c>
      <c r="G815" s="190">
        <v>10.199999999999999</v>
      </c>
      <c r="H815" s="191">
        <v>0</v>
      </c>
      <c r="I815" s="374">
        <f t="shared" si="19"/>
        <v>0</v>
      </c>
      <c r="J815" s="144"/>
      <c r="K815" s="355"/>
      <c r="L815" s="145"/>
      <c r="M815" s="146"/>
    </row>
    <row r="816" spans="1:13" ht="56.25">
      <c r="A816" s="185"/>
      <c r="B816" s="186"/>
      <c r="C816" s="185" t="s">
        <v>654</v>
      </c>
      <c r="D816" s="187" t="s">
        <v>278</v>
      </c>
      <c r="E816" s="188" t="s">
        <v>2076</v>
      </c>
      <c r="F816" s="189" t="s">
        <v>56</v>
      </c>
      <c r="G816" s="190">
        <v>14.9</v>
      </c>
      <c r="H816" s="191">
        <v>0</v>
      </c>
      <c r="I816" s="374">
        <f t="shared" si="19"/>
        <v>0</v>
      </c>
      <c r="J816" s="144"/>
      <c r="K816" s="355"/>
      <c r="L816" s="145"/>
      <c r="M816" s="146"/>
    </row>
    <row r="817" spans="1:13" ht="56.25">
      <c r="A817" s="185"/>
      <c r="B817" s="186"/>
      <c r="C817" s="185" t="s">
        <v>2077</v>
      </c>
      <c r="D817" s="187" t="s">
        <v>281</v>
      </c>
      <c r="E817" s="188" t="s">
        <v>2078</v>
      </c>
      <c r="F817" s="189" t="s">
        <v>56</v>
      </c>
      <c r="G817" s="190">
        <v>5</v>
      </c>
      <c r="H817" s="191">
        <v>0</v>
      </c>
      <c r="I817" s="374">
        <f t="shared" si="19"/>
        <v>0</v>
      </c>
      <c r="J817" s="144"/>
      <c r="K817" s="355"/>
      <c r="L817" s="145"/>
      <c r="M817" s="146"/>
    </row>
    <row r="818" spans="1:13" ht="33.75">
      <c r="A818" s="185"/>
      <c r="B818" s="186"/>
      <c r="C818" s="185" t="s">
        <v>690</v>
      </c>
      <c r="D818" s="187" t="s">
        <v>283</v>
      </c>
      <c r="E818" s="188" t="s">
        <v>2079</v>
      </c>
      <c r="F818" s="189" t="s">
        <v>7</v>
      </c>
      <c r="G818" s="190">
        <v>188</v>
      </c>
      <c r="H818" s="191">
        <v>0</v>
      </c>
      <c r="I818" s="374">
        <f t="shared" si="19"/>
        <v>0</v>
      </c>
      <c r="J818" s="144"/>
      <c r="K818" s="355"/>
      <c r="L818" s="145"/>
      <c r="M818" s="146"/>
    </row>
    <row r="819" spans="1:13" ht="33.75">
      <c r="A819" s="185"/>
      <c r="B819" s="186"/>
      <c r="C819" s="185" t="s">
        <v>691</v>
      </c>
      <c r="D819" s="187" t="s">
        <v>285</v>
      </c>
      <c r="E819" s="188" t="s">
        <v>2080</v>
      </c>
      <c r="F819" s="189" t="s">
        <v>7</v>
      </c>
      <c r="G819" s="190">
        <v>188</v>
      </c>
      <c r="H819" s="191">
        <v>0</v>
      </c>
      <c r="I819" s="374">
        <f t="shared" si="19"/>
        <v>0</v>
      </c>
      <c r="J819" s="144"/>
      <c r="K819" s="355"/>
      <c r="L819" s="145"/>
      <c r="M819" s="146"/>
    </row>
    <row r="820" spans="1:13" ht="22.5">
      <c r="A820" s="185"/>
      <c r="B820" s="186"/>
      <c r="C820" s="185" t="s">
        <v>599</v>
      </c>
      <c r="D820" s="187" t="s">
        <v>287</v>
      </c>
      <c r="E820" s="188" t="s">
        <v>600</v>
      </c>
      <c r="F820" s="189" t="s">
        <v>58</v>
      </c>
      <c r="G820" s="190">
        <v>21</v>
      </c>
      <c r="H820" s="191">
        <v>0</v>
      </c>
      <c r="I820" s="374">
        <f t="shared" si="19"/>
        <v>0</v>
      </c>
      <c r="J820" s="144"/>
      <c r="K820" s="355"/>
      <c r="L820" s="145"/>
      <c r="M820" s="146"/>
    </row>
    <row r="821" spans="1:13" ht="22.5">
      <c r="A821" s="185"/>
      <c r="B821" s="186"/>
      <c r="C821" s="185" t="s">
        <v>601</v>
      </c>
      <c r="D821" s="187" t="s">
        <v>289</v>
      </c>
      <c r="E821" s="188" t="s">
        <v>477</v>
      </c>
      <c r="F821" s="189" t="s">
        <v>7</v>
      </c>
      <c r="G821" s="190">
        <v>4</v>
      </c>
      <c r="H821" s="191">
        <v>0</v>
      </c>
      <c r="I821" s="374">
        <f t="shared" si="19"/>
        <v>0</v>
      </c>
      <c r="J821" s="144"/>
      <c r="K821" s="355"/>
      <c r="L821" s="145"/>
      <c r="M821" s="146"/>
    </row>
    <row r="822" spans="1:13" ht="22.5">
      <c r="A822" s="185"/>
      <c r="B822" s="186"/>
      <c r="C822" s="185" t="s">
        <v>2081</v>
      </c>
      <c r="D822" s="187" t="s">
        <v>290</v>
      </c>
      <c r="E822" s="188" t="s">
        <v>480</v>
      </c>
      <c r="F822" s="189" t="s">
        <v>56</v>
      </c>
      <c r="G822" s="190">
        <v>63</v>
      </c>
      <c r="H822" s="191">
        <v>0</v>
      </c>
      <c r="I822" s="374">
        <f t="shared" si="19"/>
        <v>0</v>
      </c>
      <c r="J822" s="144"/>
      <c r="K822" s="355"/>
      <c r="L822" s="145"/>
      <c r="M822" s="146"/>
    </row>
    <row r="823" spans="1:13" ht="22.5">
      <c r="A823" s="185"/>
      <c r="B823" s="186"/>
      <c r="C823" s="185" t="s">
        <v>2082</v>
      </c>
      <c r="D823" s="187" t="s">
        <v>292</v>
      </c>
      <c r="E823" s="188" t="s">
        <v>2083</v>
      </c>
      <c r="F823" s="189" t="s">
        <v>56</v>
      </c>
      <c r="G823" s="190">
        <v>18.5</v>
      </c>
      <c r="H823" s="191">
        <v>0</v>
      </c>
      <c r="I823" s="374">
        <f t="shared" si="19"/>
        <v>0</v>
      </c>
      <c r="J823" s="144"/>
      <c r="K823" s="355"/>
      <c r="L823" s="145"/>
      <c r="M823" s="146"/>
    </row>
    <row r="824" spans="1:13">
      <c r="A824" s="378">
        <v>4</v>
      </c>
      <c r="B824" s="378"/>
      <c r="C824" s="378"/>
      <c r="D824" s="379"/>
      <c r="E824" s="380" t="s">
        <v>622</v>
      </c>
      <c r="F824" s="380"/>
      <c r="G824" s="380"/>
      <c r="H824" s="383"/>
      <c r="I824" s="384">
        <f>SUM(I825:I825)</f>
        <v>0</v>
      </c>
      <c r="J824" s="144"/>
      <c r="K824" s="355"/>
      <c r="L824" s="145"/>
      <c r="M824" s="146"/>
    </row>
    <row r="825" spans="1:13" ht="22.5">
      <c r="A825" s="185"/>
      <c r="B825" s="186"/>
      <c r="C825" s="185" t="s">
        <v>2084</v>
      </c>
      <c r="D825" s="187" t="s">
        <v>14</v>
      </c>
      <c r="E825" s="188" t="s">
        <v>4529</v>
      </c>
      <c r="F825" s="189" t="s">
        <v>7</v>
      </c>
      <c r="G825" s="190">
        <v>1</v>
      </c>
      <c r="H825" s="191">
        <v>0</v>
      </c>
      <c r="I825" s="374">
        <f t="shared" si="19"/>
        <v>0</v>
      </c>
      <c r="J825" s="144"/>
      <c r="K825" s="355"/>
      <c r="L825" s="145"/>
      <c r="M825" s="146"/>
    </row>
    <row r="826" spans="1:13">
      <c r="A826" s="170">
        <v>2</v>
      </c>
      <c r="B826" s="171" t="str">
        <f>IF(TRIM(H826)&lt;&gt;"",COUNTA($H$8:H826),"")</f>
        <v/>
      </c>
      <c r="C826" s="170"/>
      <c r="D826" s="172"/>
      <c r="E826" s="24" t="s">
        <v>2096</v>
      </c>
      <c r="F826" s="173"/>
      <c r="G826" s="215"/>
      <c r="H826" s="373"/>
      <c r="I826" s="175">
        <f>I827+I842+I850+I853+I876</f>
        <v>0</v>
      </c>
      <c r="J826" s="144"/>
      <c r="K826" s="355"/>
      <c r="L826" s="145"/>
      <c r="M826" s="146"/>
    </row>
    <row r="827" spans="1:13">
      <c r="A827" s="178">
        <v>4</v>
      </c>
      <c r="B827" s="179"/>
      <c r="C827" s="178"/>
      <c r="D827" s="180"/>
      <c r="E827" s="181" t="s">
        <v>501</v>
      </c>
      <c r="F827" s="182"/>
      <c r="G827" s="216"/>
      <c r="H827" s="184"/>
      <c r="I827" s="184">
        <f>SUM(I828:I841)</f>
        <v>0</v>
      </c>
      <c r="J827" s="144"/>
      <c r="K827" s="355"/>
      <c r="L827" s="145"/>
      <c r="M827" s="146"/>
    </row>
    <row r="828" spans="1:13" ht="22.5">
      <c r="A828" s="185"/>
      <c r="B828" s="186"/>
      <c r="C828" s="185" t="s">
        <v>520</v>
      </c>
      <c r="D828" s="187" t="s">
        <v>14</v>
      </c>
      <c r="E828" s="188" t="s">
        <v>521</v>
      </c>
      <c r="F828" s="189" t="s">
        <v>7</v>
      </c>
      <c r="G828" s="190">
        <v>1</v>
      </c>
      <c r="H828" s="191">
        <v>0</v>
      </c>
      <c r="I828" s="374">
        <f t="shared" ref="I828:I877" si="20">IF(ISNUMBER(G828),ROUND(G828*H828,2),"")</f>
        <v>0</v>
      </c>
      <c r="J828" s="144"/>
      <c r="K828" s="355"/>
      <c r="L828" s="145"/>
      <c r="M828" s="146"/>
    </row>
    <row r="829" spans="1:13" ht="22.5">
      <c r="A829" s="185"/>
      <c r="B829" s="186"/>
      <c r="C829" s="185" t="s">
        <v>522</v>
      </c>
      <c r="D829" s="187" t="s">
        <v>15</v>
      </c>
      <c r="E829" s="188" t="s">
        <v>2030</v>
      </c>
      <c r="F829" s="189" t="s">
        <v>7</v>
      </c>
      <c r="G829" s="190">
        <v>1</v>
      </c>
      <c r="H829" s="191">
        <v>0</v>
      </c>
      <c r="I829" s="374">
        <f t="shared" si="20"/>
        <v>0</v>
      </c>
      <c r="J829" s="144"/>
      <c r="K829" s="355"/>
      <c r="L829" s="145"/>
      <c r="M829" s="146"/>
    </row>
    <row r="830" spans="1:13" ht="22.5">
      <c r="A830" s="185"/>
      <c r="B830" s="186"/>
      <c r="C830" s="185" t="s">
        <v>524</v>
      </c>
      <c r="D830" s="187" t="s">
        <v>16</v>
      </c>
      <c r="E830" s="188" t="s">
        <v>787</v>
      </c>
      <c r="F830" s="189" t="s">
        <v>56</v>
      </c>
      <c r="G830" s="190">
        <v>96</v>
      </c>
      <c r="H830" s="191">
        <v>0</v>
      </c>
      <c r="I830" s="374">
        <f t="shared" si="20"/>
        <v>0</v>
      </c>
      <c r="J830" s="144"/>
      <c r="K830" s="355"/>
      <c r="L830" s="145"/>
      <c r="M830" s="146"/>
    </row>
    <row r="831" spans="1:13">
      <c r="A831" s="185"/>
      <c r="B831" s="186"/>
      <c r="C831" s="185" t="s">
        <v>526</v>
      </c>
      <c r="D831" s="187" t="s">
        <v>17</v>
      </c>
      <c r="E831" s="188" t="s">
        <v>1958</v>
      </c>
      <c r="F831" s="189" t="s">
        <v>605</v>
      </c>
      <c r="G831" s="190">
        <v>14</v>
      </c>
      <c r="H831" s="191">
        <v>0</v>
      </c>
      <c r="I831" s="374">
        <f t="shared" si="20"/>
        <v>0</v>
      </c>
      <c r="J831" s="144"/>
      <c r="K831" s="355"/>
      <c r="L831" s="145"/>
      <c r="M831" s="146"/>
    </row>
    <row r="832" spans="1:13">
      <c r="A832" s="185"/>
      <c r="B832" s="186"/>
      <c r="C832" s="185" t="s">
        <v>528</v>
      </c>
      <c r="D832" s="187" t="s">
        <v>179</v>
      </c>
      <c r="E832" s="188" t="s">
        <v>2031</v>
      </c>
      <c r="F832" s="189" t="s">
        <v>58</v>
      </c>
      <c r="G832" s="190">
        <v>13.5</v>
      </c>
      <c r="H832" s="191">
        <v>0</v>
      </c>
      <c r="I832" s="374">
        <f t="shared" si="20"/>
        <v>0</v>
      </c>
      <c r="J832" s="144"/>
      <c r="K832" s="355"/>
      <c r="L832" s="145"/>
      <c r="M832" s="146"/>
    </row>
    <row r="833" spans="1:13" ht="33.75">
      <c r="A833" s="185"/>
      <c r="B833" s="186"/>
      <c r="C833" s="185" t="s">
        <v>2032</v>
      </c>
      <c r="D833" s="187" t="s">
        <v>198</v>
      </c>
      <c r="E833" s="188" t="s">
        <v>2033</v>
      </c>
      <c r="F833" s="189" t="s">
        <v>56</v>
      </c>
      <c r="G833" s="190">
        <v>32</v>
      </c>
      <c r="H833" s="191">
        <v>0</v>
      </c>
      <c r="I833" s="374">
        <f t="shared" si="20"/>
        <v>0</v>
      </c>
      <c r="J833" s="144"/>
      <c r="K833" s="355"/>
      <c r="L833" s="145"/>
      <c r="M833" s="146"/>
    </row>
    <row r="834" spans="1:13">
      <c r="A834" s="185"/>
      <c r="B834" s="186"/>
      <c r="C834" s="185" t="s">
        <v>1960</v>
      </c>
      <c r="D834" s="187" t="s">
        <v>214</v>
      </c>
      <c r="E834" s="188" t="s">
        <v>533</v>
      </c>
      <c r="F834" s="189" t="s">
        <v>76</v>
      </c>
      <c r="G834" s="190">
        <v>9.9</v>
      </c>
      <c r="H834" s="191">
        <v>0</v>
      </c>
      <c r="I834" s="374">
        <f t="shared" si="20"/>
        <v>0</v>
      </c>
      <c r="J834" s="144"/>
      <c r="K834" s="355"/>
      <c r="L834" s="145"/>
      <c r="M834" s="146"/>
    </row>
    <row r="835" spans="1:13" ht="22.5">
      <c r="A835" s="185"/>
      <c r="B835" s="186"/>
      <c r="C835" s="185" t="s">
        <v>682</v>
      </c>
      <c r="D835" s="187" t="s">
        <v>216</v>
      </c>
      <c r="E835" s="188" t="s">
        <v>2034</v>
      </c>
      <c r="F835" s="189" t="s">
        <v>76</v>
      </c>
      <c r="G835" s="190">
        <v>7.5</v>
      </c>
      <c r="H835" s="191">
        <v>0</v>
      </c>
      <c r="I835" s="374">
        <f t="shared" si="20"/>
        <v>0</v>
      </c>
      <c r="J835" s="144"/>
      <c r="K835" s="355"/>
      <c r="L835" s="145"/>
      <c r="M835" s="146"/>
    </row>
    <row r="836" spans="1:13" s="229" customFormat="1" ht="33.75">
      <c r="A836" s="185"/>
      <c r="B836" s="186"/>
      <c r="C836" s="185" t="s">
        <v>534</v>
      </c>
      <c r="D836" s="187" t="s">
        <v>260</v>
      </c>
      <c r="E836" s="188" t="s">
        <v>535</v>
      </c>
      <c r="F836" s="189" t="s">
        <v>58</v>
      </c>
      <c r="G836" s="190">
        <v>15.5</v>
      </c>
      <c r="H836" s="191">
        <v>0</v>
      </c>
      <c r="I836" s="374">
        <f t="shared" si="20"/>
        <v>0</v>
      </c>
      <c r="J836" s="230"/>
      <c r="K836" s="355"/>
      <c r="L836" s="231"/>
      <c r="M836" s="232"/>
    </row>
    <row r="837" spans="1:13" s="229" customFormat="1" ht="22.5">
      <c r="A837" s="185"/>
      <c r="B837" s="186"/>
      <c r="C837" s="185" t="s">
        <v>536</v>
      </c>
      <c r="D837" s="187" t="s">
        <v>261</v>
      </c>
      <c r="E837" s="188" t="s">
        <v>537</v>
      </c>
      <c r="F837" s="189" t="s">
        <v>58</v>
      </c>
      <c r="G837" s="190">
        <v>15.5</v>
      </c>
      <c r="H837" s="191">
        <v>0</v>
      </c>
      <c r="I837" s="374">
        <f t="shared" si="20"/>
        <v>0</v>
      </c>
      <c r="J837" s="230"/>
      <c r="K837" s="355"/>
      <c r="L837" s="231"/>
      <c r="M837" s="232"/>
    </row>
    <row r="838" spans="1:13" ht="56.25">
      <c r="A838" s="185"/>
      <c r="B838" s="186"/>
      <c r="C838" s="185" t="s">
        <v>2035</v>
      </c>
      <c r="D838" s="187" t="s">
        <v>276</v>
      </c>
      <c r="E838" s="188" t="s">
        <v>2036</v>
      </c>
      <c r="F838" s="189" t="s">
        <v>56</v>
      </c>
      <c r="G838" s="190">
        <v>36.1</v>
      </c>
      <c r="H838" s="191">
        <v>0</v>
      </c>
      <c r="I838" s="374">
        <f t="shared" si="20"/>
        <v>0</v>
      </c>
      <c r="J838" s="144"/>
      <c r="K838" s="355"/>
      <c r="L838" s="145"/>
      <c r="M838" s="146"/>
    </row>
    <row r="839" spans="1:13" ht="45">
      <c r="A839" s="185"/>
      <c r="B839" s="186"/>
      <c r="C839" s="185" t="s">
        <v>2037</v>
      </c>
      <c r="D839" s="187" t="s">
        <v>278</v>
      </c>
      <c r="E839" s="188" t="s">
        <v>2038</v>
      </c>
      <c r="F839" s="189" t="s">
        <v>56</v>
      </c>
      <c r="G839" s="190">
        <v>5.4</v>
      </c>
      <c r="H839" s="191">
        <v>0</v>
      </c>
      <c r="I839" s="374">
        <f t="shared" si="20"/>
        <v>0</v>
      </c>
      <c r="J839" s="144"/>
      <c r="K839" s="355"/>
      <c r="L839" s="145"/>
      <c r="M839" s="146"/>
    </row>
    <row r="840" spans="1:13" ht="56.25">
      <c r="A840" s="185"/>
      <c r="B840" s="186"/>
      <c r="C840" s="185" t="s">
        <v>540</v>
      </c>
      <c r="D840" s="187" t="s">
        <v>281</v>
      </c>
      <c r="E840" s="188" t="s">
        <v>2039</v>
      </c>
      <c r="F840" s="189" t="s">
        <v>56</v>
      </c>
      <c r="G840" s="190">
        <v>106.1</v>
      </c>
      <c r="H840" s="191">
        <v>0</v>
      </c>
      <c r="I840" s="374">
        <f t="shared" si="20"/>
        <v>0</v>
      </c>
      <c r="J840" s="144"/>
      <c r="K840" s="355"/>
      <c r="L840" s="145"/>
      <c r="M840" s="146"/>
    </row>
    <row r="841" spans="1:13" ht="56.25">
      <c r="A841" s="185"/>
      <c r="B841" s="186"/>
      <c r="C841" s="185" t="s">
        <v>542</v>
      </c>
      <c r="D841" s="187" t="s">
        <v>283</v>
      </c>
      <c r="E841" s="188" t="s">
        <v>2040</v>
      </c>
      <c r="F841" s="189" t="s">
        <v>56</v>
      </c>
      <c r="G841" s="190">
        <v>10.6</v>
      </c>
      <c r="H841" s="191">
        <v>0</v>
      </c>
      <c r="I841" s="374">
        <f t="shared" si="20"/>
        <v>0</v>
      </c>
      <c r="J841" s="144"/>
      <c r="K841" s="355"/>
      <c r="L841" s="145"/>
      <c r="M841" s="146"/>
    </row>
    <row r="842" spans="1:13">
      <c r="A842" s="378">
        <v>4</v>
      </c>
      <c r="B842" s="378"/>
      <c r="C842" s="378"/>
      <c r="D842" s="379"/>
      <c r="E842" s="380" t="s">
        <v>232</v>
      </c>
      <c r="F842" s="380"/>
      <c r="G842" s="380"/>
      <c r="H842" s="383"/>
      <c r="I842" s="384">
        <f>SUM(I843:I849)</f>
        <v>0</v>
      </c>
      <c r="J842" s="144"/>
      <c r="K842" s="355"/>
      <c r="L842" s="145"/>
      <c r="M842" s="146"/>
    </row>
    <row r="843" spans="1:13" ht="33.75">
      <c r="A843" s="185"/>
      <c r="B843" s="186"/>
      <c r="C843" s="185" t="s">
        <v>544</v>
      </c>
      <c r="D843" s="187" t="s">
        <v>14</v>
      </c>
      <c r="E843" s="188" t="s">
        <v>2041</v>
      </c>
      <c r="F843" s="189" t="s">
        <v>76</v>
      </c>
      <c r="G843" s="190">
        <v>7.5</v>
      </c>
      <c r="H843" s="191">
        <v>0</v>
      </c>
      <c r="I843" s="374">
        <f t="shared" si="20"/>
        <v>0</v>
      </c>
      <c r="J843" s="144"/>
      <c r="K843" s="355"/>
      <c r="L843" s="145"/>
      <c r="M843" s="146"/>
    </row>
    <row r="844" spans="1:13" ht="45">
      <c r="A844" s="185"/>
      <c r="B844" s="186"/>
      <c r="C844" s="185" t="s">
        <v>546</v>
      </c>
      <c r="D844" s="187" t="s">
        <v>15</v>
      </c>
      <c r="E844" s="188" t="s">
        <v>2042</v>
      </c>
      <c r="F844" s="189" t="s">
        <v>76</v>
      </c>
      <c r="G844" s="190">
        <v>39</v>
      </c>
      <c r="H844" s="191">
        <v>0</v>
      </c>
      <c r="I844" s="374">
        <f t="shared" si="20"/>
        <v>0</v>
      </c>
      <c r="J844" s="144"/>
      <c r="K844" s="355"/>
      <c r="L844" s="145"/>
      <c r="M844" s="146"/>
    </row>
    <row r="845" spans="1:13" ht="33.75">
      <c r="A845" s="185"/>
      <c r="B845" s="186"/>
      <c r="C845" s="185" t="s">
        <v>550</v>
      </c>
      <c r="D845" s="187"/>
      <c r="E845" s="188" t="s">
        <v>2043</v>
      </c>
      <c r="F845" s="189" t="s">
        <v>56</v>
      </c>
      <c r="G845" s="190">
        <v>64</v>
      </c>
      <c r="H845" s="191">
        <v>0</v>
      </c>
      <c r="I845" s="374">
        <f t="shared" si="20"/>
        <v>0</v>
      </c>
      <c r="J845" s="144"/>
      <c r="K845" s="355"/>
      <c r="L845" s="145"/>
      <c r="M845" s="146"/>
    </row>
    <row r="846" spans="1:13">
      <c r="A846" s="185"/>
      <c r="B846" s="186"/>
      <c r="C846" s="185" t="s">
        <v>552</v>
      </c>
      <c r="D846" s="187"/>
      <c r="E846" s="188" t="s">
        <v>553</v>
      </c>
      <c r="F846" s="189" t="s">
        <v>56</v>
      </c>
      <c r="G846" s="190">
        <v>64</v>
      </c>
      <c r="H846" s="191">
        <v>0</v>
      </c>
      <c r="I846" s="374">
        <f t="shared" si="20"/>
        <v>0</v>
      </c>
      <c r="J846" s="144"/>
      <c r="K846" s="355"/>
      <c r="L846" s="145"/>
      <c r="M846" s="146"/>
    </row>
    <row r="847" spans="1:13" ht="33.75">
      <c r="A847" s="185"/>
      <c r="B847" s="186"/>
      <c r="C847" s="185" t="s">
        <v>554</v>
      </c>
      <c r="D847" s="187"/>
      <c r="E847" s="188" t="s">
        <v>2044</v>
      </c>
      <c r="F847" s="189" t="s">
        <v>76</v>
      </c>
      <c r="G847" s="190">
        <v>41</v>
      </c>
      <c r="H847" s="191">
        <v>0</v>
      </c>
      <c r="I847" s="374">
        <f t="shared" si="20"/>
        <v>0</v>
      </c>
      <c r="J847" s="144"/>
      <c r="K847" s="355"/>
      <c r="L847" s="145"/>
      <c r="M847" s="146"/>
    </row>
    <row r="848" spans="1:13">
      <c r="A848" s="185"/>
      <c r="B848" s="186"/>
      <c r="C848" s="185" t="s">
        <v>556</v>
      </c>
      <c r="D848" s="187"/>
      <c r="E848" s="188" t="s">
        <v>557</v>
      </c>
      <c r="F848" s="189" t="s">
        <v>56</v>
      </c>
      <c r="G848" s="190">
        <v>34</v>
      </c>
      <c r="H848" s="191">
        <v>0</v>
      </c>
      <c r="I848" s="374">
        <f t="shared" si="20"/>
        <v>0</v>
      </c>
      <c r="J848" s="144"/>
      <c r="K848" s="355"/>
      <c r="L848" s="145"/>
      <c r="M848" s="146"/>
    </row>
    <row r="849" spans="1:13">
      <c r="A849" s="185"/>
      <c r="B849" s="186"/>
      <c r="C849" s="185" t="s">
        <v>558</v>
      </c>
      <c r="D849" s="187"/>
      <c r="E849" s="188" t="s">
        <v>559</v>
      </c>
      <c r="F849" s="189" t="s">
        <v>56</v>
      </c>
      <c r="G849" s="190">
        <v>34</v>
      </c>
      <c r="H849" s="191">
        <v>0</v>
      </c>
      <c r="I849" s="374">
        <f t="shared" si="20"/>
        <v>0</v>
      </c>
      <c r="J849" s="144"/>
      <c r="K849" s="355"/>
      <c r="L849" s="145"/>
      <c r="M849" s="146"/>
    </row>
    <row r="850" spans="1:13">
      <c r="A850" s="378">
        <v>4</v>
      </c>
      <c r="B850" s="378"/>
      <c r="C850" s="378"/>
      <c r="D850" s="379"/>
      <c r="E850" s="380" t="s">
        <v>234</v>
      </c>
      <c r="F850" s="380"/>
      <c r="G850" s="380"/>
      <c r="H850" s="383"/>
      <c r="I850" s="384">
        <f>SUM(I851:I852)</f>
        <v>0</v>
      </c>
      <c r="J850" s="144"/>
      <c r="K850" s="355"/>
      <c r="L850" s="145"/>
      <c r="M850" s="146"/>
    </row>
    <row r="851" spans="1:13" ht="45">
      <c r="A851" s="185"/>
      <c r="B851" s="186"/>
      <c r="C851" s="185" t="s">
        <v>2045</v>
      </c>
      <c r="D851" s="187" t="s">
        <v>14</v>
      </c>
      <c r="E851" s="188" t="s">
        <v>2046</v>
      </c>
      <c r="F851" s="189" t="s">
        <v>58</v>
      </c>
      <c r="G851" s="190">
        <v>17.7</v>
      </c>
      <c r="H851" s="191">
        <v>0</v>
      </c>
      <c r="I851" s="374">
        <f t="shared" si="20"/>
        <v>0</v>
      </c>
      <c r="J851" s="144"/>
      <c r="K851" s="355"/>
      <c r="L851" s="145"/>
      <c r="M851" s="146"/>
    </row>
    <row r="852" spans="1:13" ht="22.5">
      <c r="A852" s="185"/>
      <c r="B852" s="186"/>
      <c r="C852" s="185" t="s">
        <v>2049</v>
      </c>
      <c r="D852" s="187" t="s">
        <v>15</v>
      </c>
      <c r="E852" s="188" t="s">
        <v>2050</v>
      </c>
      <c r="F852" s="189" t="s">
        <v>7</v>
      </c>
      <c r="G852" s="190">
        <v>8</v>
      </c>
      <c r="H852" s="191">
        <v>0</v>
      </c>
      <c r="I852" s="374">
        <f t="shared" si="20"/>
        <v>0</v>
      </c>
      <c r="J852" s="144"/>
      <c r="K852" s="355"/>
      <c r="L852" s="145"/>
      <c r="M852" s="146"/>
    </row>
    <row r="853" spans="1:13">
      <c r="A853" s="378">
        <v>4</v>
      </c>
      <c r="B853" s="378"/>
      <c r="C853" s="378"/>
      <c r="D853" s="379"/>
      <c r="E853" s="380" t="s">
        <v>236</v>
      </c>
      <c r="F853" s="380"/>
      <c r="G853" s="380"/>
      <c r="H853" s="383"/>
      <c r="I853" s="384">
        <f>SUM(I854:I875)</f>
        <v>0</v>
      </c>
      <c r="J853" s="144"/>
      <c r="K853" s="355"/>
      <c r="L853" s="145"/>
      <c r="M853" s="146"/>
    </row>
    <row r="854" spans="1:13" ht="33.75">
      <c r="A854" s="185"/>
      <c r="B854" s="186"/>
      <c r="C854" s="185" t="s">
        <v>570</v>
      </c>
      <c r="D854" s="187" t="s">
        <v>14</v>
      </c>
      <c r="E854" s="188" t="s">
        <v>2051</v>
      </c>
      <c r="F854" s="189" t="s">
        <v>7</v>
      </c>
      <c r="G854" s="190">
        <v>1</v>
      </c>
      <c r="H854" s="191">
        <v>0</v>
      </c>
      <c r="I854" s="374">
        <f t="shared" si="20"/>
        <v>0</v>
      </c>
      <c r="J854" s="144"/>
      <c r="K854" s="355"/>
      <c r="L854" s="145"/>
      <c r="M854" s="146"/>
    </row>
    <row r="855" spans="1:13">
      <c r="A855" s="185"/>
      <c r="B855" s="186"/>
      <c r="C855" s="185" t="s">
        <v>572</v>
      </c>
      <c r="D855" s="187" t="s">
        <v>15</v>
      </c>
      <c r="E855" s="188" t="s">
        <v>2052</v>
      </c>
      <c r="F855" s="189" t="s">
        <v>56</v>
      </c>
      <c r="G855" s="190">
        <v>23.5</v>
      </c>
      <c r="H855" s="191">
        <v>0</v>
      </c>
      <c r="I855" s="374">
        <f t="shared" si="20"/>
        <v>0</v>
      </c>
      <c r="J855" s="144"/>
      <c r="K855" s="355"/>
      <c r="L855" s="145"/>
      <c r="M855" s="146"/>
    </row>
    <row r="856" spans="1:13">
      <c r="A856" s="185"/>
      <c r="B856" s="186"/>
      <c r="C856" s="185" t="s">
        <v>2053</v>
      </c>
      <c r="D856" s="187" t="s">
        <v>16</v>
      </c>
      <c r="E856" s="188" t="s">
        <v>2054</v>
      </c>
      <c r="F856" s="189" t="s">
        <v>56</v>
      </c>
      <c r="G856" s="190">
        <v>6.4</v>
      </c>
      <c r="H856" s="191">
        <v>0</v>
      </c>
      <c r="I856" s="374">
        <f t="shared" si="20"/>
        <v>0</v>
      </c>
      <c r="J856" s="144"/>
      <c r="K856" s="355"/>
      <c r="L856" s="145"/>
      <c r="M856" s="146"/>
    </row>
    <row r="857" spans="1:13">
      <c r="A857" s="185"/>
      <c r="B857" s="186"/>
      <c r="C857" s="185" t="s">
        <v>573</v>
      </c>
      <c r="D857" s="187" t="s">
        <v>17</v>
      </c>
      <c r="E857" s="188" t="s">
        <v>2055</v>
      </c>
      <c r="F857" s="189" t="s">
        <v>56</v>
      </c>
      <c r="G857" s="190">
        <v>61</v>
      </c>
      <c r="H857" s="191">
        <v>0</v>
      </c>
      <c r="I857" s="374">
        <f t="shared" si="20"/>
        <v>0</v>
      </c>
      <c r="J857" s="144"/>
      <c r="K857" s="355"/>
      <c r="L857" s="145"/>
      <c r="M857" s="146"/>
    </row>
    <row r="858" spans="1:13" ht="22.5">
      <c r="A858" s="185"/>
      <c r="B858" s="186"/>
      <c r="C858" s="185" t="s">
        <v>577</v>
      </c>
      <c r="D858" s="187" t="s">
        <v>179</v>
      </c>
      <c r="E858" s="188" t="s">
        <v>2056</v>
      </c>
      <c r="F858" s="189" t="s">
        <v>78</v>
      </c>
      <c r="G858" s="190">
        <v>3418</v>
      </c>
      <c r="H858" s="191">
        <v>0</v>
      </c>
      <c r="I858" s="374">
        <f t="shared" si="20"/>
        <v>0</v>
      </c>
      <c r="J858" s="144"/>
      <c r="K858" s="355"/>
      <c r="L858" s="145"/>
      <c r="M858" s="146"/>
    </row>
    <row r="859" spans="1:13" ht="22.5">
      <c r="A859" s="185"/>
      <c r="B859" s="186"/>
      <c r="C859" s="185" t="s">
        <v>2057</v>
      </c>
      <c r="D859" s="187" t="s">
        <v>198</v>
      </c>
      <c r="E859" s="188" t="s">
        <v>2058</v>
      </c>
      <c r="F859" s="189" t="s">
        <v>7</v>
      </c>
      <c r="G859" s="190">
        <v>1</v>
      </c>
      <c r="H859" s="191">
        <v>0</v>
      </c>
      <c r="I859" s="374">
        <f t="shared" si="20"/>
        <v>0</v>
      </c>
      <c r="J859" s="144"/>
      <c r="K859" s="355"/>
      <c r="L859" s="145"/>
      <c r="M859" s="146"/>
    </row>
    <row r="860" spans="1:13">
      <c r="A860" s="185"/>
      <c r="B860" s="186"/>
      <c r="C860" s="185" t="s">
        <v>2059</v>
      </c>
      <c r="D860" s="187" t="s">
        <v>214</v>
      </c>
      <c r="E860" s="188" t="s">
        <v>2060</v>
      </c>
      <c r="F860" s="189" t="s">
        <v>76</v>
      </c>
      <c r="G860" s="190">
        <v>1</v>
      </c>
      <c r="H860" s="191">
        <v>0</v>
      </c>
      <c r="I860" s="374">
        <f t="shared" si="20"/>
        <v>0</v>
      </c>
      <c r="J860" s="144"/>
      <c r="K860" s="355"/>
      <c r="L860" s="145"/>
      <c r="M860" s="146"/>
    </row>
    <row r="861" spans="1:13" ht="33.75">
      <c r="A861" s="185"/>
      <c r="B861" s="186"/>
      <c r="C861" s="185" t="s">
        <v>2091</v>
      </c>
      <c r="D861" s="187" t="s">
        <v>216</v>
      </c>
      <c r="E861" s="188" t="s">
        <v>2092</v>
      </c>
      <c r="F861" s="189" t="s">
        <v>76</v>
      </c>
      <c r="G861" s="190">
        <v>5.5</v>
      </c>
      <c r="H861" s="191">
        <v>0</v>
      </c>
      <c r="I861" s="374">
        <f t="shared" si="20"/>
        <v>0</v>
      </c>
      <c r="J861" s="144"/>
      <c r="K861" s="355"/>
      <c r="L861" s="145"/>
      <c r="M861" s="146"/>
    </row>
    <row r="862" spans="1:13" ht="22.5">
      <c r="A862" s="185"/>
      <c r="B862" s="186"/>
      <c r="C862" s="185" t="s">
        <v>583</v>
      </c>
      <c r="D862" s="187" t="s">
        <v>231</v>
      </c>
      <c r="E862" s="188" t="s">
        <v>2061</v>
      </c>
      <c r="F862" s="189" t="s">
        <v>76</v>
      </c>
      <c r="G862" s="190">
        <v>27.6</v>
      </c>
      <c r="H862" s="191">
        <v>0</v>
      </c>
      <c r="I862" s="374">
        <f t="shared" si="20"/>
        <v>0</v>
      </c>
      <c r="J862" s="144"/>
      <c r="K862" s="355"/>
      <c r="L862" s="145"/>
      <c r="M862" s="146"/>
    </row>
    <row r="863" spans="1:13" ht="22.5">
      <c r="A863" s="185"/>
      <c r="B863" s="186"/>
      <c r="C863" s="185" t="s">
        <v>585</v>
      </c>
      <c r="D863" s="187" t="s">
        <v>260</v>
      </c>
      <c r="E863" s="188" t="s">
        <v>2062</v>
      </c>
      <c r="F863" s="189" t="s">
        <v>76</v>
      </c>
      <c r="G863" s="190">
        <v>27.6</v>
      </c>
      <c r="H863" s="191">
        <v>0</v>
      </c>
      <c r="I863" s="374">
        <f t="shared" si="20"/>
        <v>0</v>
      </c>
      <c r="J863" s="144"/>
      <c r="K863" s="355"/>
      <c r="L863" s="145"/>
      <c r="M863" s="146"/>
    </row>
    <row r="864" spans="1:13" ht="22.5">
      <c r="A864" s="185"/>
      <c r="B864" s="186"/>
      <c r="C864" s="185" t="s">
        <v>587</v>
      </c>
      <c r="D864" s="187" t="s">
        <v>261</v>
      </c>
      <c r="E864" s="188" t="s">
        <v>2063</v>
      </c>
      <c r="F864" s="189" t="s">
        <v>76</v>
      </c>
      <c r="G864" s="190">
        <v>27.6</v>
      </c>
      <c r="H864" s="191">
        <v>0</v>
      </c>
      <c r="I864" s="374">
        <f t="shared" si="20"/>
        <v>0</v>
      </c>
      <c r="J864" s="144"/>
      <c r="K864" s="355"/>
      <c r="L864" s="145"/>
      <c r="M864" s="146"/>
    </row>
    <row r="865" spans="1:13" ht="45">
      <c r="A865" s="185"/>
      <c r="B865" s="186"/>
      <c r="C865" s="185" t="s">
        <v>591</v>
      </c>
      <c r="D865" s="187" t="s">
        <v>272</v>
      </c>
      <c r="E865" s="188" t="s">
        <v>2068</v>
      </c>
      <c r="F865" s="189" t="s">
        <v>58</v>
      </c>
      <c r="G865" s="190">
        <v>53.1</v>
      </c>
      <c r="H865" s="191">
        <v>0</v>
      </c>
      <c r="I865" s="374">
        <f t="shared" si="20"/>
        <v>0</v>
      </c>
      <c r="J865" s="144"/>
      <c r="K865" s="355"/>
      <c r="L865" s="145"/>
      <c r="M865" s="146"/>
    </row>
    <row r="866" spans="1:13" ht="33.75">
      <c r="A866" s="185"/>
      <c r="B866" s="186"/>
      <c r="C866" s="185" t="s">
        <v>593</v>
      </c>
      <c r="D866" s="187" t="s">
        <v>274</v>
      </c>
      <c r="E866" s="188" t="s">
        <v>2069</v>
      </c>
      <c r="F866" s="189" t="s">
        <v>76</v>
      </c>
      <c r="G866" s="190">
        <v>1</v>
      </c>
      <c r="H866" s="191">
        <v>0</v>
      </c>
      <c r="I866" s="374">
        <f t="shared" si="20"/>
        <v>0</v>
      </c>
      <c r="J866" s="144"/>
      <c r="K866" s="355"/>
      <c r="L866" s="145"/>
      <c r="M866" s="146"/>
    </row>
    <row r="867" spans="1:13">
      <c r="A867" s="185"/>
      <c r="B867" s="186"/>
      <c r="C867" s="185" t="s">
        <v>595</v>
      </c>
      <c r="D867" s="187" t="s">
        <v>276</v>
      </c>
      <c r="E867" s="188" t="s">
        <v>2070</v>
      </c>
      <c r="F867" s="189" t="s">
        <v>56</v>
      </c>
      <c r="G867" s="190">
        <v>15.6</v>
      </c>
      <c r="H867" s="191">
        <v>0</v>
      </c>
      <c r="I867" s="374">
        <f t="shared" si="20"/>
        <v>0</v>
      </c>
      <c r="J867" s="144"/>
      <c r="K867" s="355"/>
      <c r="L867" s="145"/>
      <c r="M867" s="146"/>
    </row>
    <row r="868" spans="1:13" ht="45">
      <c r="A868" s="185"/>
      <c r="B868" s="186"/>
      <c r="C868" s="185" t="s">
        <v>653</v>
      </c>
      <c r="D868" s="187" t="s">
        <v>278</v>
      </c>
      <c r="E868" s="188" t="s">
        <v>2073</v>
      </c>
      <c r="F868" s="189" t="s">
        <v>56</v>
      </c>
      <c r="G868" s="190">
        <v>36.1</v>
      </c>
      <c r="H868" s="191">
        <v>0</v>
      </c>
      <c r="I868" s="374">
        <f t="shared" si="20"/>
        <v>0</v>
      </c>
      <c r="J868" s="144"/>
      <c r="K868" s="355"/>
      <c r="L868" s="145"/>
      <c r="M868" s="146"/>
    </row>
    <row r="869" spans="1:13" ht="67.5">
      <c r="A869" s="185"/>
      <c r="B869" s="186"/>
      <c r="C869" s="185" t="s">
        <v>2074</v>
      </c>
      <c r="D869" s="187" t="s">
        <v>281</v>
      </c>
      <c r="E869" s="188" t="s">
        <v>2075</v>
      </c>
      <c r="F869" s="189" t="s">
        <v>56</v>
      </c>
      <c r="G869" s="190">
        <v>5.4</v>
      </c>
      <c r="H869" s="191">
        <v>0</v>
      </c>
      <c r="I869" s="374">
        <f t="shared" si="20"/>
        <v>0</v>
      </c>
      <c r="J869" s="144"/>
      <c r="K869" s="355"/>
      <c r="L869" s="145"/>
      <c r="M869" s="146"/>
    </row>
    <row r="870" spans="1:13" ht="56.25">
      <c r="A870" s="185"/>
      <c r="B870" s="186"/>
      <c r="C870" s="185" t="s">
        <v>654</v>
      </c>
      <c r="D870" s="187" t="s">
        <v>283</v>
      </c>
      <c r="E870" s="188" t="s">
        <v>2076</v>
      </c>
      <c r="F870" s="189" t="s">
        <v>56</v>
      </c>
      <c r="G870" s="190">
        <v>15.9</v>
      </c>
      <c r="H870" s="191">
        <v>0</v>
      </c>
      <c r="I870" s="374">
        <f t="shared" si="20"/>
        <v>0</v>
      </c>
      <c r="J870" s="144"/>
      <c r="K870" s="355"/>
      <c r="L870" s="145"/>
      <c r="M870" s="146"/>
    </row>
    <row r="871" spans="1:13" ht="33.75">
      <c r="A871" s="185"/>
      <c r="B871" s="186"/>
      <c r="C871" s="185" t="s">
        <v>690</v>
      </c>
      <c r="D871" s="187" t="s">
        <v>285</v>
      </c>
      <c r="E871" s="188" t="s">
        <v>2079</v>
      </c>
      <c r="F871" s="189" t="s">
        <v>7</v>
      </c>
      <c r="G871" s="190">
        <v>190</v>
      </c>
      <c r="H871" s="191">
        <v>0</v>
      </c>
      <c r="I871" s="374">
        <f t="shared" si="20"/>
        <v>0</v>
      </c>
      <c r="J871" s="144"/>
      <c r="K871" s="355"/>
      <c r="L871" s="145"/>
      <c r="M871" s="146"/>
    </row>
    <row r="872" spans="1:13" ht="33.75">
      <c r="A872" s="185"/>
      <c r="B872" s="186"/>
      <c r="C872" s="185" t="s">
        <v>691</v>
      </c>
      <c r="D872" s="187" t="s">
        <v>287</v>
      </c>
      <c r="E872" s="188" t="s">
        <v>2080</v>
      </c>
      <c r="F872" s="189" t="s">
        <v>7</v>
      </c>
      <c r="G872" s="190">
        <v>190</v>
      </c>
      <c r="H872" s="191">
        <v>0</v>
      </c>
      <c r="I872" s="374">
        <f t="shared" si="20"/>
        <v>0</v>
      </c>
      <c r="J872" s="144"/>
      <c r="K872" s="355"/>
      <c r="L872" s="145"/>
      <c r="M872" s="146"/>
    </row>
    <row r="873" spans="1:13" ht="22.5">
      <c r="A873" s="185"/>
      <c r="B873" s="186"/>
      <c r="C873" s="185" t="s">
        <v>599</v>
      </c>
      <c r="D873" s="187" t="s">
        <v>289</v>
      </c>
      <c r="E873" s="188" t="s">
        <v>600</v>
      </c>
      <c r="F873" s="189" t="s">
        <v>58</v>
      </c>
      <c r="G873" s="190">
        <v>29</v>
      </c>
      <c r="H873" s="191">
        <v>0</v>
      </c>
      <c r="I873" s="374">
        <f t="shared" si="20"/>
        <v>0</v>
      </c>
      <c r="J873" s="144"/>
      <c r="K873" s="355"/>
      <c r="L873" s="145"/>
      <c r="M873" s="146"/>
    </row>
    <row r="874" spans="1:13" ht="22.5">
      <c r="A874" s="185"/>
      <c r="B874" s="186"/>
      <c r="C874" s="185" t="s">
        <v>601</v>
      </c>
      <c r="D874" s="187" t="s">
        <v>290</v>
      </c>
      <c r="E874" s="188" t="s">
        <v>477</v>
      </c>
      <c r="F874" s="189" t="s">
        <v>7</v>
      </c>
      <c r="G874" s="190">
        <v>4</v>
      </c>
      <c r="H874" s="191">
        <v>0</v>
      </c>
      <c r="I874" s="374">
        <f t="shared" si="20"/>
        <v>0</v>
      </c>
      <c r="J874" s="144"/>
      <c r="K874" s="355"/>
      <c r="L874" s="145"/>
      <c r="M874" s="146"/>
    </row>
    <row r="875" spans="1:13" ht="22.5">
      <c r="A875" s="185"/>
      <c r="B875" s="186"/>
      <c r="C875" s="185" t="s">
        <v>2081</v>
      </c>
      <c r="D875" s="187" t="s">
        <v>292</v>
      </c>
      <c r="E875" s="188" t="s">
        <v>480</v>
      </c>
      <c r="F875" s="189" t="s">
        <v>56</v>
      </c>
      <c r="G875" s="190">
        <v>69</v>
      </c>
      <c r="H875" s="191">
        <v>0</v>
      </c>
      <c r="I875" s="374">
        <f t="shared" si="20"/>
        <v>0</v>
      </c>
      <c r="J875" s="144"/>
      <c r="K875" s="355"/>
      <c r="L875" s="145"/>
      <c r="M875" s="146"/>
    </row>
    <row r="876" spans="1:13">
      <c r="A876" s="378">
        <v>4</v>
      </c>
      <c r="B876" s="378"/>
      <c r="C876" s="378"/>
      <c r="D876" s="379"/>
      <c r="E876" s="380" t="s">
        <v>622</v>
      </c>
      <c r="F876" s="380"/>
      <c r="G876" s="380"/>
      <c r="H876" s="383"/>
      <c r="I876" s="384">
        <f>SUM(I877:I877)</f>
        <v>0</v>
      </c>
      <c r="J876" s="144"/>
      <c r="K876" s="355"/>
      <c r="L876" s="145"/>
      <c r="M876" s="146"/>
    </row>
    <row r="877" spans="1:13" ht="22.5">
      <c r="A877" s="185"/>
      <c r="B877" s="186"/>
      <c r="C877" s="185" t="s">
        <v>2084</v>
      </c>
      <c r="D877" s="187" t="s">
        <v>14</v>
      </c>
      <c r="E877" s="188" t="s">
        <v>4529</v>
      </c>
      <c r="F877" s="189" t="s">
        <v>7</v>
      </c>
      <c r="G877" s="190">
        <v>1</v>
      </c>
      <c r="H877" s="191">
        <v>0</v>
      </c>
      <c r="I877" s="374">
        <f t="shared" si="20"/>
        <v>0</v>
      </c>
      <c r="J877" s="144"/>
      <c r="K877" s="355"/>
      <c r="L877" s="145"/>
      <c r="M877" s="146"/>
    </row>
    <row r="878" spans="1:13">
      <c r="A878" s="170">
        <v>2</v>
      </c>
      <c r="B878" s="171" t="str">
        <f>IF(TRIM(H878)&lt;&gt;"",COUNTA($H$8:H878),"")</f>
        <v/>
      </c>
      <c r="C878" s="170"/>
      <c r="D878" s="172"/>
      <c r="E878" s="24" t="s">
        <v>2097</v>
      </c>
      <c r="F878" s="173"/>
      <c r="G878" s="215"/>
      <c r="H878" s="373"/>
      <c r="I878" s="175">
        <f>I879+I895+I902+I906+I927</f>
        <v>0</v>
      </c>
      <c r="J878" s="144"/>
      <c r="K878" s="355"/>
      <c r="L878" s="145"/>
      <c r="M878" s="146"/>
    </row>
    <row r="879" spans="1:13">
      <c r="A879" s="178">
        <v>4</v>
      </c>
      <c r="B879" s="179"/>
      <c r="C879" s="178"/>
      <c r="D879" s="180"/>
      <c r="E879" s="181" t="s">
        <v>501</v>
      </c>
      <c r="F879" s="182"/>
      <c r="G879" s="216"/>
      <c r="H879" s="184"/>
      <c r="I879" s="184">
        <f>SUM(I880:I894)</f>
        <v>0</v>
      </c>
      <c r="J879" s="144"/>
      <c r="K879" s="355"/>
      <c r="L879" s="145"/>
      <c r="M879" s="146"/>
    </row>
    <row r="880" spans="1:13" ht="22.5">
      <c r="A880" s="185"/>
      <c r="B880" s="186"/>
      <c r="C880" s="185" t="s">
        <v>520</v>
      </c>
      <c r="D880" s="187" t="s">
        <v>14</v>
      </c>
      <c r="E880" s="188" t="s">
        <v>521</v>
      </c>
      <c r="F880" s="189" t="s">
        <v>7</v>
      </c>
      <c r="G880" s="190">
        <v>1</v>
      </c>
      <c r="H880" s="191">
        <v>0</v>
      </c>
      <c r="I880" s="374">
        <f t="shared" ref="I880:I928" si="21">IF(ISNUMBER(G880),ROUND(G880*H880,2),"")</f>
        <v>0</v>
      </c>
      <c r="J880" s="144"/>
      <c r="K880" s="355"/>
      <c r="L880" s="145"/>
      <c r="M880" s="146"/>
    </row>
    <row r="881" spans="1:13" ht="22.5">
      <c r="A881" s="185"/>
      <c r="B881" s="186"/>
      <c r="C881" s="185" t="s">
        <v>522</v>
      </c>
      <c r="D881" s="187" t="s">
        <v>15</v>
      </c>
      <c r="E881" s="188" t="s">
        <v>2030</v>
      </c>
      <c r="F881" s="189" t="s">
        <v>7</v>
      </c>
      <c r="G881" s="190">
        <v>1</v>
      </c>
      <c r="H881" s="191">
        <v>0</v>
      </c>
      <c r="I881" s="374">
        <f t="shared" si="21"/>
        <v>0</v>
      </c>
      <c r="J881" s="144"/>
      <c r="K881" s="355"/>
      <c r="L881" s="145"/>
      <c r="M881" s="146"/>
    </row>
    <row r="882" spans="1:13" ht="22.5">
      <c r="A882" s="185"/>
      <c r="B882" s="186"/>
      <c r="C882" s="185" t="s">
        <v>524</v>
      </c>
      <c r="D882" s="187" t="s">
        <v>16</v>
      </c>
      <c r="E882" s="188" t="s">
        <v>787</v>
      </c>
      <c r="F882" s="189" t="s">
        <v>56</v>
      </c>
      <c r="G882" s="190">
        <v>35</v>
      </c>
      <c r="H882" s="191">
        <v>0</v>
      </c>
      <c r="I882" s="374">
        <f t="shared" si="21"/>
        <v>0</v>
      </c>
      <c r="J882" s="144"/>
      <c r="K882" s="355"/>
      <c r="L882" s="145"/>
      <c r="M882" s="146"/>
    </row>
    <row r="883" spans="1:13">
      <c r="A883" s="185"/>
      <c r="B883" s="186"/>
      <c r="C883" s="185" t="s">
        <v>526</v>
      </c>
      <c r="D883" s="187" t="s">
        <v>17</v>
      </c>
      <c r="E883" s="188" t="s">
        <v>1958</v>
      </c>
      <c r="F883" s="189" t="s">
        <v>605</v>
      </c>
      <c r="G883" s="190">
        <v>16</v>
      </c>
      <c r="H883" s="191">
        <v>0</v>
      </c>
      <c r="I883" s="374">
        <f t="shared" si="21"/>
        <v>0</v>
      </c>
      <c r="J883" s="144"/>
      <c r="K883" s="355"/>
      <c r="L883" s="145"/>
      <c r="M883" s="146"/>
    </row>
    <row r="884" spans="1:13">
      <c r="A884" s="185"/>
      <c r="B884" s="186"/>
      <c r="C884" s="185" t="s">
        <v>528</v>
      </c>
      <c r="D884" s="187" t="s">
        <v>179</v>
      </c>
      <c r="E884" s="188" t="s">
        <v>2031</v>
      </c>
      <c r="F884" s="189" t="s">
        <v>58</v>
      </c>
      <c r="G884" s="190">
        <v>8</v>
      </c>
      <c r="H884" s="191">
        <v>0</v>
      </c>
      <c r="I884" s="374">
        <f t="shared" si="21"/>
        <v>0</v>
      </c>
      <c r="J884" s="144"/>
      <c r="K884" s="355"/>
      <c r="L884" s="145"/>
      <c r="M884" s="146"/>
    </row>
    <row r="885" spans="1:13" ht="33.75">
      <c r="A885" s="185"/>
      <c r="B885" s="186"/>
      <c r="C885" s="185" t="s">
        <v>2032</v>
      </c>
      <c r="D885" s="187" t="s">
        <v>198</v>
      </c>
      <c r="E885" s="188" t="s">
        <v>2033</v>
      </c>
      <c r="F885" s="189" t="s">
        <v>56</v>
      </c>
      <c r="G885" s="190">
        <v>32</v>
      </c>
      <c r="H885" s="191">
        <v>0</v>
      </c>
      <c r="I885" s="374">
        <f t="shared" si="21"/>
        <v>0</v>
      </c>
      <c r="J885" s="144"/>
      <c r="K885" s="355"/>
      <c r="L885" s="145"/>
      <c r="M885" s="146"/>
    </row>
    <row r="886" spans="1:13">
      <c r="A886" s="185"/>
      <c r="B886" s="186"/>
      <c r="C886" s="185" t="s">
        <v>1960</v>
      </c>
      <c r="D886" s="187" t="s">
        <v>214</v>
      </c>
      <c r="E886" s="188" t="s">
        <v>533</v>
      </c>
      <c r="F886" s="189" t="s">
        <v>76</v>
      </c>
      <c r="G886" s="190">
        <v>1.8</v>
      </c>
      <c r="H886" s="191">
        <v>0</v>
      </c>
      <c r="I886" s="374">
        <f t="shared" si="21"/>
        <v>0</v>
      </c>
      <c r="J886" s="144"/>
      <c r="K886" s="355"/>
      <c r="L886" s="145"/>
      <c r="M886" s="146"/>
    </row>
    <row r="887" spans="1:13" ht="22.5">
      <c r="A887" s="185"/>
      <c r="B887" s="186"/>
      <c r="C887" s="185" t="s">
        <v>682</v>
      </c>
      <c r="D887" s="187" t="s">
        <v>216</v>
      </c>
      <c r="E887" s="188" t="s">
        <v>2034</v>
      </c>
      <c r="F887" s="189" t="s">
        <v>76</v>
      </c>
      <c r="G887" s="190">
        <v>4.5</v>
      </c>
      <c r="H887" s="191">
        <v>0</v>
      </c>
      <c r="I887" s="374">
        <f t="shared" si="21"/>
        <v>0</v>
      </c>
      <c r="J887" s="144"/>
      <c r="K887" s="355"/>
      <c r="L887" s="145"/>
      <c r="M887" s="146"/>
    </row>
    <row r="888" spans="1:13" s="229" customFormat="1" ht="33.75">
      <c r="A888" s="185"/>
      <c r="B888" s="186"/>
      <c r="C888" s="185" t="s">
        <v>534</v>
      </c>
      <c r="D888" s="187" t="s">
        <v>231</v>
      </c>
      <c r="E888" s="188" t="s">
        <v>535</v>
      </c>
      <c r="F888" s="189" t="s">
        <v>58</v>
      </c>
      <c r="G888" s="190">
        <v>14</v>
      </c>
      <c r="H888" s="191">
        <v>0</v>
      </c>
      <c r="I888" s="374">
        <f t="shared" si="21"/>
        <v>0</v>
      </c>
      <c r="J888" s="230"/>
      <c r="K888" s="355"/>
      <c r="L888" s="231"/>
      <c r="M888" s="232"/>
    </row>
    <row r="889" spans="1:13" s="229" customFormat="1" ht="22.5">
      <c r="A889" s="185"/>
      <c r="B889" s="186"/>
      <c r="C889" s="185" t="s">
        <v>536</v>
      </c>
      <c r="D889" s="187" t="s">
        <v>260</v>
      </c>
      <c r="E889" s="188" t="s">
        <v>537</v>
      </c>
      <c r="F889" s="189" t="s">
        <v>58</v>
      </c>
      <c r="G889" s="190">
        <v>14</v>
      </c>
      <c r="H889" s="191">
        <v>0</v>
      </c>
      <c r="I889" s="374">
        <f t="shared" si="21"/>
        <v>0</v>
      </c>
      <c r="J889" s="230"/>
      <c r="K889" s="355"/>
      <c r="L889" s="231"/>
      <c r="M889" s="232"/>
    </row>
    <row r="890" spans="1:13" ht="45">
      <c r="A890" s="185"/>
      <c r="B890" s="186"/>
      <c r="C890" s="185" t="s">
        <v>2098</v>
      </c>
      <c r="D890" s="187" t="s">
        <v>261</v>
      </c>
      <c r="E890" s="188" t="s">
        <v>2099</v>
      </c>
      <c r="F890" s="189" t="s">
        <v>56</v>
      </c>
      <c r="G890" s="190">
        <v>50</v>
      </c>
      <c r="H890" s="191">
        <v>0</v>
      </c>
      <c r="I890" s="374">
        <f t="shared" si="21"/>
        <v>0</v>
      </c>
      <c r="J890" s="144"/>
      <c r="K890" s="355"/>
      <c r="L890" s="145"/>
      <c r="M890" s="146"/>
    </row>
    <row r="891" spans="1:13" ht="56.25">
      <c r="A891" s="185"/>
      <c r="B891" s="186"/>
      <c r="C891" s="185" t="s">
        <v>2035</v>
      </c>
      <c r="D891" s="187" t="s">
        <v>272</v>
      </c>
      <c r="E891" s="188" t="s">
        <v>2036</v>
      </c>
      <c r="F891" s="189" t="s">
        <v>56</v>
      </c>
      <c r="G891" s="190">
        <v>79</v>
      </c>
      <c r="H891" s="191">
        <v>0</v>
      </c>
      <c r="I891" s="374">
        <f t="shared" si="21"/>
        <v>0</v>
      </c>
      <c r="J891" s="144"/>
      <c r="K891" s="355"/>
      <c r="L891" s="145"/>
      <c r="M891" s="146"/>
    </row>
    <row r="892" spans="1:13" ht="45">
      <c r="A892" s="185"/>
      <c r="B892" s="186"/>
      <c r="C892" s="185" t="s">
        <v>2037</v>
      </c>
      <c r="D892" s="187" t="s">
        <v>274</v>
      </c>
      <c r="E892" s="188" t="s">
        <v>2038</v>
      </c>
      <c r="F892" s="189" t="s">
        <v>56</v>
      </c>
      <c r="G892" s="190">
        <v>22</v>
      </c>
      <c r="H892" s="191">
        <v>0</v>
      </c>
      <c r="I892" s="374">
        <f t="shared" si="21"/>
        <v>0</v>
      </c>
      <c r="J892" s="144"/>
      <c r="K892" s="355"/>
      <c r="L892" s="145"/>
      <c r="M892" s="146"/>
    </row>
    <row r="893" spans="1:13" ht="56.25">
      <c r="A893" s="185"/>
      <c r="B893" s="186"/>
      <c r="C893" s="185" t="s">
        <v>540</v>
      </c>
      <c r="D893" s="187" t="s">
        <v>276</v>
      </c>
      <c r="E893" s="188" t="s">
        <v>2039</v>
      </c>
      <c r="F893" s="189" t="s">
        <v>56</v>
      </c>
      <c r="G893" s="190">
        <v>20.9</v>
      </c>
      <c r="H893" s="191">
        <v>0</v>
      </c>
      <c r="I893" s="374">
        <f t="shared" si="21"/>
        <v>0</v>
      </c>
      <c r="J893" s="144"/>
      <c r="K893" s="355"/>
      <c r="L893" s="145"/>
      <c r="M893" s="146"/>
    </row>
    <row r="894" spans="1:13" ht="56.25">
      <c r="A894" s="185"/>
      <c r="B894" s="186"/>
      <c r="C894" s="185" t="s">
        <v>542</v>
      </c>
      <c r="D894" s="187" t="s">
        <v>278</v>
      </c>
      <c r="E894" s="188" t="s">
        <v>2040</v>
      </c>
      <c r="F894" s="189" t="s">
        <v>56</v>
      </c>
      <c r="G894" s="190">
        <v>20.9</v>
      </c>
      <c r="H894" s="191">
        <v>0</v>
      </c>
      <c r="I894" s="374">
        <f t="shared" si="21"/>
        <v>0</v>
      </c>
      <c r="J894" s="144"/>
      <c r="K894" s="355"/>
      <c r="L894" s="145"/>
      <c r="M894" s="146"/>
    </row>
    <row r="895" spans="1:13">
      <c r="A895" s="378">
        <v>4</v>
      </c>
      <c r="B895" s="378"/>
      <c r="C895" s="378"/>
      <c r="D895" s="379"/>
      <c r="E895" s="380" t="s">
        <v>232</v>
      </c>
      <c r="F895" s="380"/>
      <c r="G895" s="380"/>
      <c r="H895" s="383"/>
      <c r="I895" s="384">
        <f>SUM(I896:I901)</f>
        <v>0</v>
      </c>
      <c r="J895" s="144"/>
      <c r="K895" s="355"/>
      <c r="L895" s="145"/>
      <c r="M895" s="146"/>
    </row>
    <row r="896" spans="1:13" ht="33.75">
      <c r="A896" s="185"/>
      <c r="B896" s="186"/>
      <c r="C896" s="185" t="s">
        <v>544</v>
      </c>
      <c r="D896" s="187" t="s">
        <v>14</v>
      </c>
      <c r="E896" s="188" t="s">
        <v>2041</v>
      </c>
      <c r="F896" s="189" t="s">
        <v>76</v>
      </c>
      <c r="G896" s="190">
        <v>12.6</v>
      </c>
      <c r="H896" s="191">
        <v>0</v>
      </c>
      <c r="I896" s="374">
        <f t="shared" si="21"/>
        <v>0</v>
      </c>
      <c r="J896" s="144"/>
      <c r="K896" s="355"/>
      <c r="L896" s="145"/>
      <c r="M896" s="146"/>
    </row>
    <row r="897" spans="1:13" ht="45">
      <c r="A897" s="185"/>
      <c r="B897" s="186"/>
      <c r="C897" s="185" t="s">
        <v>546</v>
      </c>
      <c r="D897" s="187" t="s">
        <v>15</v>
      </c>
      <c r="E897" s="188" t="s">
        <v>2042</v>
      </c>
      <c r="F897" s="189" t="s">
        <v>76</v>
      </c>
      <c r="G897" s="190">
        <v>65</v>
      </c>
      <c r="H897" s="191">
        <v>0</v>
      </c>
      <c r="I897" s="374">
        <f t="shared" si="21"/>
        <v>0</v>
      </c>
      <c r="J897" s="144"/>
      <c r="K897" s="355"/>
      <c r="L897" s="145"/>
      <c r="M897" s="146"/>
    </row>
    <row r="898" spans="1:13" ht="33.75">
      <c r="A898" s="185"/>
      <c r="B898" s="186"/>
      <c r="C898" s="185" t="s">
        <v>554</v>
      </c>
      <c r="D898" s="187" t="s">
        <v>16</v>
      </c>
      <c r="E898" s="188" t="s">
        <v>2044</v>
      </c>
      <c r="F898" s="189" t="s">
        <v>76</v>
      </c>
      <c r="G898" s="190">
        <v>56</v>
      </c>
      <c r="H898" s="191">
        <v>0</v>
      </c>
      <c r="I898" s="374">
        <f t="shared" si="21"/>
        <v>0</v>
      </c>
      <c r="J898" s="144"/>
      <c r="K898" s="355"/>
      <c r="L898" s="145"/>
      <c r="M898" s="146"/>
    </row>
    <row r="899" spans="1:13">
      <c r="A899" s="185"/>
      <c r="B899" s="186"/>
      <c r="C899" s="185" t="s">
        <v>556</v>
      </c>
      <c r="D899" s="187" t="s">
        <v>17</v>
      </c>
      <c r="E899" s="188" t="s">
        <v>557</v>
      </c>
      <c r="F899" s="189" t="s">
        <v>56</v>
      </c>
      <c r="G899" s="190">
        <v>63</v>
      </c>
      <c r="H899" s="191">
        <v>0</v>
      </c>
      <c r="I899" s="374">
        <f t="shared" si="21"/>
        <v>0</v>
      </c>
      <c r="J899" s="144"/>
      <c r="K899" s="355"/>
      <c r="L899" s="145"/>
      <c r="M899" s="146"/>
    </row>
    <row r="900" spans="1:13">
      <c r="A900" s="185"/>
      <c r="B900" s="186"/>
      <c r="C900" s="185" t="s">
        <v>558</v>
      </c>
      <c r="D900" s="187" t="s">
        <v>179</v>
      </c>
      <c r="E900" s="188" t="s">
        <v>559</v>
      </c>
      <c r="F900" s="189" t="s">
        <v>56</v>
      </c>
      <c r="G900" s="190">
        <v>63</v>
      </c>
      <c r="H900" s="191">
        <v>0</v>
      </c>
      <c r="I900" s="374">
        <f t="shared" si="21"/>
        <v>0</v>
      </c>
      <c r="J900" s="144"/>
      <c r="K900" s="355"/>
      <c r="L900" s="145"/>
      <c r="M900" s="146"/>
    </row>
    <row r="901" spans="1:13" ht="22.5">
      <c r="A901" s="185"/>
      <c r="B901" s="186"/>
      <c r="C901" s="185" t="s">
        <v>2089</v>
      </c>
      <c r="D901" s="187" t="s">
        <v>198</v>
      </c>
      <c r="E901" s="188" t="s">
        <v>2100</v>
      </c>
      <c r="F901" s="189" t="s">
        <v>56</v>
      </c>
      <c r="G901" s="190">
        <v>7.1</v>
      </c>
      <c r="H901" s="191">
        <v>0</v>
      </c>
      <c r="I901" s="374">
        <f t="shared" si="21"/>
        <v>0</v>
      </c>
      <c r="J901" s="144"/>
      <c r="K901" s="355"/>
      <c r="L901" s="145"/>
      <c r="M901" s="146"/>
    </row>
    <row r="902" spans="1:13">
      <c r="A902" s="378">
        <v>4</v>
      </c>
      <c r="B902" s="378"/>
      <c r="C902" s="378"/>
      <c r="D902" s="379"/>
      <c r="E902" s="380" t="s">
        <v>234</v>
      </c>
      <c r="F902" s="380"/>
      <c r="G902" s="380"/>
      <c r="H902" s="383"/>
      <c r="I902" s="384">
        <f>SUM(I903:I905)</f>
        <v>0</v>
      </c>
      <c r="J902" s="144"/>
      <c r="K902" s="355"/>
      <c r="L902" s="145"/>
      <c r="M902" s="146"/>
    </row>
    <row r="903" spans="1:13" ht="45">
      <c r="A903" s="185"/>
      <c r="B903" s="186"/>
      <c r="C903" s="185" t="s">
        <v>2045</v>
      </c>
      <c r="D903" s="187" t="s">
        <v>14</v>
      </c>
      <c r="E903" s="188" t="s">
        <v>2046</v>
      </c>
      <c r="F903" s="189" t="s">
        <v>58</v>
      </c>
      <c r="G903" s="190">
        <v>25</v>
      </c>
      <c r="H903" s="191">
        <v>0</v>
      </c>
      <c r="I903" s="374">
        <f t="shared" si="21"/>
        <v>0</v>
      </c>
      <c r="J903" s="144"/>
      <c r="K903" s="355"/>
      <c r="L903" s="145"/>
      <c r="M903" s="146"/>
    </row>
    <row r="904" spans="1:13" ht="56.25">
      <c r="A904" s="185"/>
      <c r="B904" s="186"/>
      <c r="C904" s="185" t="s">
        <v>2101</v>
      </c>
      <c r="D904" s="187" t="s">
        <v>15</v>
      </c>
      <c r="E904" s="188" t="s">
        <v>2102</v>
      </c>
      <c r="F904" s="189" t="s">
        <v>58</v>
      </c>
      <c r="G904" s="190">
        <v>26</v>
      </c>
      <c r="H904" s="191">
        <v>0</v>
      </c>
      <c r="I904" s="374">
        <f t="shared" si="21"/>
        <v>0</v>
      </c>
      <c r="J904" s="144"/>
      <c r="K904" s="355"/>
      <c r="L904" s="145"/>
      <c r="M904" s="146"/>
    </row>
    <row r="905" spans="1:13" ht="22.5">
      <c r="A905" s="185"/>
      <c r="B905" s="186"/>
      <c r="C905" s="185" t="s">
        <v>2049</v>
      </c>
      <c r="D905" s="187" t="s">
        <v>16</v>
      </c>
      <c r="E905" s="188" t="s">
        <v>2050</v>
      </c>
      <c r="F905" s="189" t="s">
        <v>7</v>
      </c>
      <c r="G905" s="190">
        <v>4</v>
      </c>
      <c r="H905" s="191">
        <v>0</v>
      </c>
      <c r="I905" s="374">
        <f t="shared" si="21"/>
        <v>0</v>
      </c>
      <c r="J905" s="144"/>
      <c r="K905" s="355"/>
      <c r="L905" s="145"/>
      <c r="M905" s="146"/>
    </row>
    <row r="906" spans="1:13">
      <c r="A906" s="378">
        <v>4</v>
      </c>
      <c r="B906" s="378"/>
      <c r="C906" s="378"/>
      <c r="D906" s="379"/>
      <c r="E906" s="380" t="s">
        <v>236</v>
      </c>
      <c r="F906" s="380"/>
      <c r="G906" s="380"/>
      <c r="H906" s="383"/>
      <c r="I906" s="384">
        <f>SUM(I907:I926)</f>
        <v>0</v>
      </c>
      <c r="J906" s="144"/>
      <c r="K906" s="355"/>
      <c r="L906" s="145"/>
      <c r="M906" s="146"/>
    </row>
    <row r="907" spans="1:13" ht="33.75">
      <c r="A907" s="185"/>
      <c r="B907" s="186"/>
      <c r="C907" s="185" t="s">
        <v>570</v>
      </c>
      <c r="D907" s="187" t="s">
        <v>14</v>
      </c>
      <c r="E907" s="188" t="s">
        <v>2051</v>
      </c>
      <c r="F907" s="189" t="s">
        <v>7</v>
      </c>
      <c r="G907" s="190">
        <v>1</v>
      </c>
      <c r="H907" s="191">
        <v>0</v>
      </c>
      <c r="I907" s="374">
        <f t="shared" si="21"/>
        <v>0</v>
      </c>
      <c r="J907" s="144"/>
      <c r="K907" s="355"/>
      <c r="L907" s="145"/>
      <c r="M907" s="146"/>
    </row>
    <row r="908" spans="1:13">
      <c r="A908" s="185"/>
      <c r="B908" s="186"/>
      <c r="C908" s="185" t="s">
        <v>572</v>
      </c>
      <c r="D908" s="187" t="s">
        <v>15</v>
      </c>
      <c r="E908" s="188" t="s">
        <v>2052</v>
      </c>
      <c r="F908" s="189" t="s">
        <v>56</v>
      </c>
      <c r="G908" s="190">
        <v>10.8</v>
      </c>
      <c r="H908" s="191">
        <v>0</v>
      </c>
      <c r="I908" s="374">
        <f t="shared" si="21"/>
        <v>0</v>
      </c>
      <c r="J908" s="144"/>
      <c r="K908" s="355"/>
      <c r="L908" s="145"/>
      <c r="M908" s="146"/>
    </row>
    <row r="909" spans="1:13">
      <c r="A909" s="185"/>
      <c r="B909" s="186"/>
      <c r="C909" s="185" t="s">
        <v>2053</v>
      </c>
      <c r="D909" s="187" t="s">
        <v>16</v>
      </c>
      <c r="E909" s="188" t="s">
        <v>2054</v>
      </c>
      <c r="F909" s="189" t="s">
        <v>56</v>
      </c>
      <c r="G909" s="190">
        <v>63</v>
      </c>
      <c r="H909" s="191">
        <v>0</v>
      </c>
      <c r="I909" s="374">
        <f t="shared" si="21"/>
        <v>0</v>
      </c>
      <c r="J909" s="144"/>
      <c r="K909" s="355"/>
      <c r="L909" s="145"/>
      <c r="M909" s="146"/>
    </row>
    <row r="910" spans="1:13">
      <c r="A910" s="185"/>
      <c r="B910" s="186"/>
      <c r="C910" s="185" t="s">
        <v>573</v>
      </c>
      <c r="D910" s="187" t="s">
        <v>17</v>
      </c>
      <c r="E910" s="188" t="s">
        <v>2055</v>
      </c>
      <c r="F910" s="189" t="s">
        <v>56</v>
      </c>
      <c r="G910" s="190">
        <v>52.2</v>
      </c>
      <c r="H910" s="191">
        <v>0</v>
      </c>
      <c r="I910" s="374">
        <f t="shared" si="21"/>
        <v>0</v>
      </c>
      <c r="J910" s="144"/>
      <c r="K910" s="355"/>
      <c r="L910" s="145"/>
      <c r="M910" s="146"/>
    </row>
    <row r="911" spans="1:13" ht="22.5">
      <c r="A911" s="185"/>
      <c r="B911" s="186"/>
      <c r="C911" s="185" t="s">
        <v>577</v>
      </c>
      <c r="D911" s="187" t="s">
        <v>179</v>
      </c>
      <c r="E911" s="188" t="s">
        <v>2056</v>
      </c>
      <c r="F911" s="189" t="s">
        <v>78</v>
      </c>
      <c r="G911" s="190">
        <v>1750</v>
      </c>
      <c r="H911" s="191">
        <v>0</v>
      </c>
      <c r="I911" s="374">
        <f t="shared" si="21"/>
        <v>0</v>
      </c>
      <c r="J911" s="144"/>
      <c r="K911" s="355"/>
      <c r="L911" s="145"/>
      <c r="M911" s="146"/>
    </row>
    <row r="912" spans="1:13" ht="22.5">
      <c r="A912" s="185"/>
      <c r="B912" s="186"/>
      <c r="C912" s="185" t="s">
        <v>2057</v>
      </c>
      <c r="D912" s="187" t="s">
        <v>198</v>
      </c>
      <c r="E912" s="188" t="s">
        <v>2058</v>
      </c>
      <c r="F912" s="189" t="s">
        <v>7</v>
      </c>
      <c r="G912" s="190">
        <v>1</v>
      </c>
      <c r="H912" s="191">
        <v>0</v>
      </c>
      <c r="I912" s="374">
        <f t="shared" si="21"/>
        <v>0</v>
      </c>
      <c r="J912" s="144"/>
      <c r="K912" s="355"/>
      <c r="L912" s="145"/>
      <c r="M912" s="146"/>
    </row>
    <row r="913" spans="1:13">
      <c r="A913" s="185"/>
      <c r="B913" s="186"/>
      <c r="C913" s="185" t="s">
        <v>2059</v>
      </c>
      <c r="D913" s="187" t="s">
        <v>214</v>
      </c>
      <c r="E913" s="188" t="s">
        <v>2060</v>
      </c>
      <c r="F913" s="189" t="s">
        <v>76</v>
      </c>
      <c r="G913" s="190">
        <v>1.2</v>
      </c>
      <c r="H913" s="191">
        <v>0</v>
      </c>
      <c r="I913" s="374">
        <f t="shared" si="21"/>
        <v>0</v>
      </c>
      <c r="J913" s="144"/>
      <c r="K913" s="355"/>
      <c r="L913" s="145"/>
      <c r="M913" s="146"/>
    </row>
    <row r="914" spans="1:13" ht="22.5">
      <c r="A914" s="185"/>
      <c r="B914" s="186"/>
      <c r="C914" s="185" t="s">
        <v>583</v>
      </c>
      <c r="D914" s="187" t="s">
        <v>216</v>
      </c>
      <c r="E914" s="188" t="s">
        <v>2093</v>
      </c>
      <c r="F914" s="189" t="s">
        <v>76</v>
      </c>
      <c r="G914" s="190">
        <v>12.1</v>
      </c>
      <c r="H914" s="191">
        <v>0</v>
      </c>
      <c r="I914" s="374">
        <f t="shared" si="21"/>
        <v>0</v>
      </c>
      <c r="J914" s="144"/>
      <c r="K914" s="355"/>
      <c r="L914" s="145"/>
      <c r="M914" s="146"/>
    </row>
    <row r="915" spans="1:13" ht="22.5">
      <c r="A915" s="185"/>
      <c r="B915" s="186"/>
      <c r="C915" s="185" t="s">
        <v>585</v>
      </c>
      <c r="D915" s="187" t="s">
        <v>231</v>
      </c>
      <c r="E915" s="188" t="s">
        <v>2062</v>
      </c>
      <c r="F915" s="189" t="s">
        <v>76</v>
      </c>
      <c r="G915" s="190">
        <v>12.1</v>
      </c>
      <c r="H915" s="191">
        <v>0</v>
      </c>
      <c r="I915" s="374">
        <f t="shared" si="21"/>
        <v>0</v>
      </c>
      <c r="J915" s="144"/>
      <c r="K915" s="355"/>
      <c r="L915" s="145"/>
      <c r="M915" s="146"/>
    </row>
    <row r="916" spans="1:13" ht="22.5">
      <c r="A916" s="185"/>
      <c r="B916" s="186"/>
      <c r="C916" s="185" t="s">
        <v>587</v>
      </c>
      <c r="D916" s="187" t="s">
        <v>260</v>
      </c>
      <c r="E916" s="188" t="s">
        <v>2063</v>
      </c>
      <c r="F916" s="189" t="s">
        <v>76</v>
      </c>
      <c r="G916" s="190">
        <v>12.1</v>
      </c>
      <c r="H916" s="191">
        <v>0</v>
      </c>
      <c r="I916" s="374">
        <f t="shared" si="21"/>
        <v>0</v>
      </c>
      <c r="J916" s="144"/>
      <c r="K916" s="355"/>
      <c r="L916" s="145"/>
      <c r="M916" s="146"/>
    </row>
    <row r="917" spans="1:13" ht="45">
      <c r="A917" s="185"/>
      <c r="B917" s="186"/>
      <c r="C917" s="185" t="s">
        <v>591</v>
      </c>
      <c r="D917" s="187" t="s">
        <v>261</v>
      </c>
      <c r="E917" s="188" t="s">
        <v>2068</v>
      </c>
      <c r="F917" s="189" t="s">
        <v>58</v>
      </c>
      <c r="G917" s="190">
        <v>52.3</v>
      </c>
      <c r="H917" s="191">
        <v>0</v>
      </c>
      <c r="I917" s="374">
        <f t="shared" si="21"/>
        <v>0</v>
      </c>
      <c r="J917" s="144"/>
      <c r="K917" s="355"/>
      <c r="L917" s="145"/>
      <c r="M917" s="146"/>
    </row>
    <row r="918" spans="1:13" ht="33.75">
      <c r="A918" s="185"/>
      <c r="B918" s="186"/>
      <c r="C918" s="185" t="s">
        <v>593</v>
      </c>
      <c r="D918" s="187" t="s">
        <v>272</v>
      </c>
      <c r="E918" s="188" t="s">
        <v>2069</v>
      </c>
      <c r="F918" s="189" t="s">
        <v>76</v>
      </c>
      <c r="G918" s="190">
        <v>2</v>
      </c>
      <c r="H918" s="191">
        <v>0</v>
      </c>
      <c r="I918" s="374">
        <f t="shared" si="21"/>
        <v>0</v>
      </c>
      <c r="J918" s="144"/>
      <c r="K918" s="355"/>
      <c r="L918" s="145"/>
      <c r="M918" s="146"/>
    </row>
    <row r="919" spans="1:13">
      <c r="A919" s="185"/>
      <c r="B919" s="186"/>
      <c r="C919" s="185" t="s">
        <v>595</v>
      </c>
      <c r="D919" s="187" t="s">
        <v>274</v>
      </c>
      <c r="E919" s="188" t="s">
        <v>2070</v>
      </c>
      <c r="F919" s="189" t="s">
        <v>56</v>
      </c>
      <c r="G919" s="190">
        <v>14.1</v>
      </c>
      <c r="H919" s="191">
        <v>0</v>
      </c>
      <c r="I919" s="374">
        <f t="shared" si="21"/>
        <v>0</v>
      </c>
      <c r="J919" s="144"/>
      <c r="K919" s="355"/>
      <c r="L919" s="145"/>
      <c r="M919" s="146"/>
    </row>
    <row r="920" spans="1:13" ht="56.25">
      <c r="A920" s="185"/>
      <c r="B920" s="186"/>
      <c r="C920" s="185" t="s">
        <v>654</v>
      </c>
      <c r="D920" s="187" t="s">
        <v>276</v>
      </c>
      <c r="E920" s="188" t="s">
        <v>2076</v>
      </c>
      <c r="F920" s="189" t="s">
        <v>56</v>
      </c>
      <c r="G920" s="190">
        <v>50</v>
      </c>
      <c r="H920" s="191">
        <v>0</v>
      </c>
      <c r="I920" s="374">
        <f t="shared" si="21"/>
        <v>0</v>
      </c>
      <c r="J920" s="144"/>
      <c r="K920" s="355"/>
      <c r="L920" s="145"/>
      <c r="M920" s="146"/>
    </row>
    <row r="921" spans="1:13" ht="56.25">
      <c r="A921" s="185"/>
      <c r="B921" s="186"/>
      <c r="C921" s="185" t="s">
        <v>2077</v>
      </c>
      <c r="D921" s="187" t="s">
        <v>278</v>
      </c>
      <c r="E921" s="188" t="s">
        <v>2103</v>
      </c>
      <c r="F921" s="189" t="s">
        <v>56</v>
      </c>
      <c r="G921" s="190">
        <v>12.6</v>
      </c>
      <c r="H921" s="191">
        <v>0</v>
      </c>
      <c r="I921" s="374">
        <f t="shared" si="21"/>
        <v>0</v>
      </c>
      <c r="J921" s="144"/>
      <c r="K921" s="355"/>
      <c r="L921" s="145"/>
      <c r="M921" s="146"/>
    </row>
    <row r="922" spans="1:13" ht="33.75">
      <c r="A922" s="185"/>
      <c r="B922" s="186"/>
      <c r="C922" s="185" t="s">
        <v>690</v>
      </c>
      <c r="D922" s="187" t="s">
        <v>281</v>
      </c>
      <c r="E922" s="188" t="s">
        <v>2079</v>
      </c>
      <c r="F922" s="189" t="s">
        <v>7</v>
      </c>
      <c r="G922" s="190">
        <v>196</v>
      </c>
      <c r="H922" s="191">
        <v>0</v>
      </c>
      <c r="I922" s="374">
        <f t="shared" si="21"/>
        <v>0</v>
      </c>
      <c r="J922" s="144"/>
      <c r="K922" s="355"/>
      <c r="L922" s="145"/>
      <c r="M922" s="146"/>
    </row>
    <row r="923" spans="1:13" ht="33.75">
      <c r="A923" s="185"/>
      <c r="B923" s="186"/>
      <c r="C923" s="185" t="s">
        <v>691</v>
      </c>
      <c r="D923" s="187" t="s">
        <v>283</v>
      </c>
      <c r="E923" s="188" t="s">
        <v>2080</v>
      </c>
      <c r="F923" s="189" t="s">
        <v>7</v>
      </c>
      <c r="G923" s="190">
        <v>196</v>
      </c>
      <c r="H923" s="191">
        <v>0</v>
      </c>
      <c r="I923" s="374">
        <f t="shared" si="21"/>
        <v>0</v>
      </c>
      <c r="J923" s="144"/>
      <c r="K923" s="355"/>
      <c r="L923" s="145"/>
      <c r="M923" s="146"/>
    </row>
    <row r="924" spans="1:13" ht="22.5">
      <c r="A924" s="185"/>
      <c r="B924" s="186"/>
      <c r="C924" s="185" t="s">
        <v>599</v>
      </c>
      <c r="D924" s="187" t="s">
        <v>285</v>
      </c>
      <c r="E924" s="188" t="s">
        <v>600</v>
      </c>
      <c r="F924" s="189" t="s">
        <v>58</v>
      </c>
      <c r="G924" s="190">
        <v>21</v>
      </c>
      <c r="H924" s="191">
        <v>0</v>
      </c>
      <c r="I924" s="374">
        <f t="shared" si="21"/>
        <v>0</v>
      </c>
      <c r="J924" s="144"/>
      <c r="K924" s="355"/>
      <c r="L924" s="145"/>
      <c r="M924" s="146"/>
    </row>
    <row r="925" spans="1:13" ht="22.5">
      <c r="A925" s="185"/>
      <c r="B925" s="186"/>
      <c r="C925" s="185" t="s">
        <v>601</v>
      </c>
      <c r="D925" s="187" t="s">
        <v>287</v>
      </c>
      <c r="E925" s="188" t="s">
        <v>477</v>
      </c>
      <c r="F925" s="189" t="s">
        <v>7</v>
      </c>
      <c r="G925" s="190">
        <v>4</v>
      </c>
      <c r="H925" s="191">
        <v>0</v>
      </c>
      <c r="I925" s="374">
        <f t="shared" si="21"/>
        <v>0</v>
      </c>
      <c r="J925" s="144"/>
      <c r="K925" s="355"/>
      <c r="L925" s="145"/>
      <c r="M925" s="146"/>
    </row>
    <row r="926" spans="1:13" ht="22.5">
      <c r="A926" s="185"/>
      <c r="B926" s="186"/>
      <c r="C926" s="185" t="s">
        <v>2081</v>
      </c>
      <c r="D926" s="187" t="s">
        <v>289</v>
      </c>
      <c r="E926" s="188" t="s">
        <v>480</v>
      </c>
      <c r="F926" s="189" t="s">
        <v>56</v>
      </c>
      <c r="G926" s="190">
        <v>32</v>
      </c>
      <c r="H926" s="191">
        <v>0</v>
      </c>
      <c r="I926" s="374">
        <f t="shared" si="21"/>
        <v>0</v>
      </c>
      <c r="J926" s="144"/>
      <c r="K926" s="355"/>
      <c r="L926" s="145"/>
      <c r="M926" s="146"/>
    </row>
    <row r="927" spans="1:13">
      <c r="A927" s="378">
        <v>4</v>
      </c>
      <c r="B927" s="378"/>
      <c r="C927" s="378"/>
      <c r="D927" s="379"/>
      <c r="E927" s="380" t="s">
        <v>622</v>
      </c>
      <c r="F927" s="380"/>
      <c r="G927" s="380"/>
      <c r="H927" s="383"/>
      <c r="I927" s="384">
        <f>SUM(I928:I928)</f>
        <v>0</v>
      </c>
      <c r="J927" s="144"/>
      <c r="K927" s="355"/>
      <c r="L927" s="145"/>
      <c r="M927" s="146"/>
    </row>
    <row r="928" spans="1:13" ht="22.5">
      <c r="A928" s="185"/>
      <c r="B928" s="186"/>
      <c r="C928" s="185" t="s">
        <v>2084</v>
      </c>
      <c r="D928" s="187" t="s">
        <v>14</v>
      </c>
      <c r="E928" s="188" t="s">
        <v>4529</v>
      </c>
      <c r="F928" s="189" t="s">
        <v>7</v>
      </c>
      <c r="G928" s="190">
        <v>1</v>
      </c>
      <c r="H928" s="191">
        <v>0</v>
      </c>
      <c r="I928" s="374">
        <f t="shared" si="21"/>
        <v>0</v>
      </c>
      <c r="J928" s="144"/>
      <c r="K928" s="355"/>
      <c r="L928" s="145"/>
      <c r="M928" s="146"/>
    </row>
    <row r="929" spans="1:13">
      <c r="A929" s="170">
        <v>2</v>
      </c>
      <c r="B929" s="171" t="str">
        <f>IF(TRIM(H929)&lt;&gt;"",COUNTA($H$8:H929),"")</f>
        <v/>
      </c>
      <c r="C929" s="170"/>
      <c r="D929" s="172"/>
      <c r="E929" s="24" t="s">
        <v>2104</v>
      </c>
      <c r="F929" s="173"/>
      <c r="G929" s="215"/>
      <c r="H929" s="373"/>
      <c r="I929" s="175">
        <f>I930+I943+I952+I954+I980</f>
        <v>0</v>
      </c>
      <c r="J929" s="144"/>
      <c r="K929" s="355"/>
      <c r="L929" s="145"/>
      <c r="M929" s="146"/>
    </row>
    <row r="930" spans="1:13">
      <c r="A930" s="178">
        <v>4</v>
      </c>
      <c r="B930" s="179"/>
      <c r="C930" s="178"/>
      <c r="D930" s="180"/>
      <c r="E930" s="181" t="s">
        <v>501</v>
      </c>
      <c r="F930" s="182"/>
      <c r="G930" s="216"/>
      <c r="H930" s="184"/>
      <c r="I930" s="184">
        <f>SUM(I931:I942)</f>
        <v>0</v>
      </c>
      <c r="J930" s="144"/>
      <c r="K930" s="355"/>
      <c r="L930" s="145"/>
      <c r="M930" s="146"/>
    </row>
    <row r="931" spans="1:13" ht="22.5">
      <c r="A931" s="185"/>
      <c r="B931" s="186"/>
      <c r="C931" s="185" t="s">
        <v>520</v>
      </c>
      <c r="D931" s="187" t="s">
        <v>14</v>
      </c>
      <c r="E931" s="188" t="s">
        <v>521</v>
      </c>
      <c r="F931" s="189" t="s">
        <v>7</v>
      </c>
      <c r="G931" s="190">
        <v>1</v>
      </c>
      <c r="H931" s="191">
        <v>0</v>
      </c>
      <c r="I931" s="374">
        <f t="shared" ref="I931:I981" si="22">IF(ISNUMBER(G931),ROUND(G931*H931,2),"")</f>
        <v>0</v>
      </c>
      <c r="J931" s="144"/>
      <c r="K931" s="355"/>
      <c r="L931" s="145"/>
      <c r="M931" s="146"/>
    </row>
    <row r="932" spans="1:13" ht="22.5">
      <c r="A932" s="185"/>
      <c r="B932" s="186"/>
      <c r="C932" s="185" t="s">
        <v>522</v>
      </c>
      <c r="D932" s="187" t="s">
        <v>15</v>
      </c>
      <c r="E932" s="188" t="s">
        <v>2030</v>
      </c>
      <c r="F932" s="189" t="s">
        <v>7</v>
      </c>
      <c r="G932" s="190">
        <v>1</v>
      </c>
      <c r="H932" s="191">
        <v>0</v>
      </c>
      <c r="I932" s="374">
        <f t="shared" si="22"/>
        <v>0</v>
      </c>
      <c r="J932" s="144"/>
      <c r="K932" s="355"/>
      <c r="L932" s="145"/>
      <c r="M932" s="146"/>
    </row>
    <row r="933" spans="1:13" ht="22.5">
      <c r="A933" s="185"/>
      <c r="B933" s="186"/>
      <c r="C933" s="185" t="s">
        <v>524</v>
      </c>
      <c r="D933" s="187" t="s">
        <v>16</v>
      </c>
      <c r="E933" s="188" t="s">
        <v>787</v>
      </c>
      <c r="F933" s="189" t="s">
        <v>56</v>
      </c>
      <c r="G933" s="190">
        <v>35</v>
      </c>
      <c r="H933" s="191">
        <v>0</v>
      </c>
      <c r="I933" s="374">
        <f t="shared" si="22"/>
        <v>0</v>
      </c>
      <c r="J933" s="144"/>
      <c r="K933" s="355"/>
      <c r="L933" s="145"/>
      <c r="M933" s="146"/>
    </row>
    <row r="934" spans="1:13">
      <c r="A934" s="185"/>
      <c r="B934" s="186"/>
      <c r="C934" s="185" t="s">
        <v>526</v>
      </c>
      <c r="D934" s="187" t="s">
        <v>17</v>
      </c>
      <c r="E934" s="188" t="s">
        <v>1958</v>
      </c>
      <c r="F934" s="189" t="s">
        <v>605</v>
      </c>
      <c r="G934" s="190">
        <v>12</v>
      </c>
      <c r="H934" s="191">
        <v>0</v>
      </c>
      <c r="I934" s="374">
        <f t="shared" si="22"/>
        <v>0</v>
      </c>
      <c r="J934" s="144"/>
      <c r="K934" s="355"/>
      <c r="L934" s="145"/>
      <c r="M934" s="146"/>
    </row>
    <row r="935" spans="1:13">
      <c r="A935" s="185"/>
      <c r="B935" s="186"/>
      <c r="C935" s="185" t="s">
        <v>528</v>
      </c>
      <c r="D935" s="187" t="s">
        <v>179</v>
      </c>
      <c r="E935" s="188" t="s">
        <v>2031</v>
      </c>
      <c r="F935" s="189" t="s">
        <v>58</v>
      </c>
      <c r="G935" s="190">
        <v>2</v>
      </c>
      <c r="H935" s="191">
        <v>0</v>
      </c>
      <c r="I935" s="374">
        <f t="shared" si="22"/>
        <v>0</v>
      </c>
      <c r="J935" s="144"/>
      <c r="K935" s="355"/>
      <c r="L935" s="145"/>
      <c r="M935" s="146"/>
    </row>
    <row r="936" spans="1:13" ht="33.75">
      <c r="A936" s="185"/>
      <c r="B936" s="186"/>
      <c r="C936" s="185" t="s">
        <v>2032</v>
      </c>
      <c r="D936" s="187" t="s">
        <v>198</v>
      </c>
      <c r="E936" s="188" t="s">
        <v>2033</v>
      </c>
      <c r="F936" s="189" t="s">
        <v>56</v>
      </c>
      <c r="G936" s="190">
        <v>2</v>
      </c>
      <c r="H936" s="191">
        <v>0</v>
      </c>
      <c r="I936" s="374">
        <f t="shared" si="22"/>
        <v>0</v>
      </c>
      <c r="J936" s="144"/>
      <c r="K936" s="355"/>
      <c r="L936" s="145"/>
      <c r="M936" s="146"/>
    </row>
    <row r="937" spans="1:13">
      <c r="A937" s="185"/>
      <c r="B937" s="186"/>
      <c r="C937" s="185" t="s">
        <v>1960</v>
      </c>
      <c r="D937" s="187" t="s">
        <v>214</v>
      </c>
      <c r="E937" s="188" t="s">
        <v>533</v>
      </c>
      <c r="F937" s="189" t="s">
        <v>76</v>
      </c>
      <c r="G937" s="190">
        <v>11.1</v>
      </c>
      <c r="H937" s="191">
        <v>0</v>
      </c>
      <c r="I937" s="374">
        <f t="shared" si="22"/>
        <v>0</v>
      </c>
      <c r="J937" s="144"/>
      <c r="K937" s="355"/>
      <c r="L937" s="145"/>
      <c r="M937" s="146"/>
    </row>
    <row r="938" spans="1:13" ht="22.5">
      <c r="A938" s="185"/>
      <c r="B938" s="186"/>
      <c r="C938" s="185" t="s">
        <v>682</v>
      </c>
      <c r="D938" s="187" t="s">
        <v>216</v>
      </c>
      <c r="E938" s="188" t="s">
        <v>2034</v>
      </c>
      <c r="F938" s="189" t="s">
        <v>76</v>
      </c>
      <c r="G938" s="190">
        <v>1</v>
      </c>
      <c r="H938" s="191">
        <v>0</v>
      </c>
      <c r="I938" s="374">
        <f t="shared" si="22"/>
        <v>0</v>
      </c>
      <c r="J938" s="144"/>
      <c r="K938" s="355"/>
      <c r="L938" s="145"/>
      <c r="M938" s="146"/>
    </row>
    <row r="939" spans="1:13" s="229" customFormat="1" ht="33.75">
      <c r="A939" s="185"/>
      <c r="B939" s="186"/>
      <c r="C939" s="185" t="s">
        <v>534</v>
      </c>
      <c r="D939" s="187" t="s">
        <v>231</v>
      </c>
      <c r="E939" s="188" t="s">
        <v>535</v>
      </c>
      <c r="F939" s="189" t="s">
        <v>58</v>
      </c>
      <c r="G939" s="190">
        <v>9.8000000000000007</v>
      </c>
      <c r="H939" s="191">
        <v>0</v>
      </c>
      <c r="I939" s="374">
        <f t="shared" si="22"/>
        <v>0</v>
      </c>
      <c r="J939" s="230"/>
      <c r="K939" s="355"/>
      <c r="L939" s="231"/>
      <c r="M939" s="232"/>
    </row>
    <row r="940" spans="1:13" s="229" customFormat="1" ht="22.5">
      <c r="A940" s="185"/>
      <c r="B940" s="186"/>
      <c r="C940" s="185" t="s">
        <v>536</v>
      </c>
      <c r="D940" s="187" t="s">
        <v>260</v>
      </c>
      <c r="E940" s="188" t="s">
        <v>537</v>
      </c>
      <c r="F940" s="189" t="s">
        <v>58</v>
      </c>
      <c r="G940" s="190">
        <v>9.8000000000000007</v>
      </c>
      <c r="H940" s="191">
        <v>0</v>
      </c>
      <c r="I940" s="374">
        <f t="shared" si="22"/>
        <v>0</v>
      </c>
      <c r="J940" s="230"/>
      <c r="K940" s="355"/>
      <c r="L940" s="231"/>
      <c r="M940" s="232"/>
    </row>
    <row r="941" spans="1:13" ht="56.25">
      <c r="A941" s="185"/>
      <c r="B941" s="186"/>
      <c r="C941" s="185" t="s">
        <v>540</v>
      </c>
      <c r="D941" s="187" t="s">
        <v>261</v>
      </c>
      <c r="E941" s="188" t="s">
        <v>2039</v>
      </c>
      <c r="F941" s="189" t="s">
        <v>56</v>
      </c>
      <c r="G941" s="190">
        <v>91.4</v>
      </c>
      <c r="H941" s="191">
        <v>0</v>
      </c>
      <c r="I941" s="374">
        <f t="shared" si="22"/>
        <v>0</v>
      </c>
      <c r="J941" s="144"/>
      <c r="K941" s="355"/>
      <c r="L941" s="145"/>
      <c r="M941" s="146"/>
    </row>
    <row r="942" spans="1:13" ht="56.25">
      <c r="A942" s="185"/>
      <c r="B942" s="186"/>
      <c r="C942" s="185" t="s">
        <v>542</v>
      </c>
      <c r="D942" s="187" t="s">
        <v>272</v>
      </c>
      <c r="E942" s="188" t="s">
        <v>2040</v>
      </c>
      <c r="F942" s="189" t="s">
        <v>56</v>
      </c>
      <c r="G942" s="190">
        <v>26.2</v>
      </c>
      <c r="H942" s="191">
        <v>0</v>
      </c>
      <c r="I942" s="374">
        <f t="shared" si="22"/>
        <v>0</v>
      </c>
      <c r="J942" s="144"/>
      <c r="K942" s="355"/>
      <c r="L942" s="145"/>
      <c r="M942" s="146"/>
    </row>
    <row r="943" spans="1:13">
      <c r="A943" s="378">
        <v>4</v>
      </c>
      <c r="B943" s="378"/>
      <c r="C943" s="378"/>
      <c r="D943" s="379"/>
      <c r="E943" s="380" t="s">
        <v>232</v>
      </c>
      <c r="F943" s="380"/>
      <c r="G943" s="380"/>
      <c r="H943" s="383"/>
      <c r="I943" s="384">
        <f>SUM(I944:I951)</f>
        <v>0</v>
      </c>
      <c r="J943" s="144"/>
      <c r="K943" s="355"/>
      <c r="L943" s="145"/>
      <c r="M943" s="146"/>
    </row>
    <row r="944" spans="1:13" ht="33.75">
      <c r="A944" s="185"/>
      <c r="B944" s="186"/>
      <c r="C944" s="185" t="s">
        <v>544</v>
      </c>
      <c r="D944" s="187" t="s">
        <v>14</v>
      </c>
      <c r="E944" s="188" t="s">
        <v>2041</v>
      </c>
      <c r="F944" s="189" t="s">
        <v>76</v>
      </c>
      <c r="G944" s="190">
        <v>3.1</v>
      </c>
      <c r="H944" s="191">
        <v>0</v>
      </c>
      <c r="I944" s="374">
        <f t="shared" si="22"/>
        <v>0</v>
      </c>
      <c r="J944" s="144"/>
      <c r="K944" s="355"/>
      <c r="L944" s="145"/>
      <c r="M944" s="146"/>
    </row>
    <row r="945" spans="1:13" ht="45">
      <c r="A945" s="185"/>
      <c r="B945" s="186"/>
      <c r="C945" s="185" t="s">
        <v>546</v>
      </c>
      <c r="D945" s="187" t="s">
        <v>15</v>
      </c>
      <c r="E945" s="188" t="s">
        <v>2042</v>
      </c>
      <c r="F945" s="189" t="s">
        <v>76</v>
      </c>
      <c r="G945" s="190">
        <v>93.5</v>
      </c>
      <c r="H945" s="191">
        <v>0</v>
      </c>
      <c r="I945" s="374">
        <f t="shared" si="22"/>
        <v>0</v>
      </c>
      <c r="J945" s="144"/>
      <c r="K945" s="355"/>
      <c r="L945" s="145"/>
      <c r="M945" s="146"/>
    </row>
    <row r="946" spans="1:13" ht="33.75">
      <c r="A946" s="185"/>
      <c r="B946" s="186"/>
      <c r="C946" s="185" t="s">
        <v>550</v>
      </c>
      <c r="D946" s="187" t="s">
        <v>16</v>
      </c>
      <c r="E946" s="188" t="s">
        <v>2043</v>
      </c>
      <c r="F946" s="189" t="s">
        <v>56</v>
      </c>
      <c r="G946" s="190">
        <v>5</v>
      </c>
      <c r="H946" s="191">
        <v>0</v>
      </c>
      <c r="I946" s="374">
        <f t="shared" si="22"/>
        <v>0</v>
      </c>
      <c r="J946" s="144"/>
      <c r="K946" s="355"/>
      <c r="L946" s="145"/>
      <c r="M946" s="146"/>
    </row>
    <row r="947" spans="1:13">
      <c r="A947" s="185"/>
      <c r="B947" s="186"/>
      <c r="C947" s="185" t="s">
        <v>552</v>
      </c>
      <c r="D947" s="187" t="s">
        <v>17</v>
      </c>
      <c r="E947" s="188" t="s">
        <v>553</v>
      </c>
      <c r="F947" s="189" t="s">
        <v>56</v>
      </c>
      <c r="G947" s="190">
        <v>5</v>
      </c>
      <c r="H947" s="191">
        <v>0</v>
      </c>
      <c r="I947" s="374">
        <f t="shared" si="22"/>
        <v>0</v>
      </c>
      <c r="J947" s="144"/>
      <c r="K947" s="355"/>
      <c r="L947" s="145"/>
      <c r="M947" s="146"/>
    </row>
    <row r="948" spans="1:13" ht="33.75">
      <c r="A948" s="185"/>
      <c r="B948" s="186"/>
      <c r="C948" s="185" t="s">
        <v>554</v>
      </c>
      <c r="D948" s="187" t="s">
        <v>179</v>
      </c>
      <c r="E948" s="188" t="s">
        <v>2044</v>
      </c>
      <c r="F948" s="189" t="s">
        <v>76</v>
      </c>
      <c r="G948" s="190">
        <v>70</v>
      </c>
      <c r="H948" s="191">
        <v>0</v>
      </c>
      <c r="I948" s="374">
        <f t="shared" si="22"/>
        <v>0</v>
      </c>
      <c r="J948" s="144"/>
      <c r="K948" s="355"/>
      <c r="L948" s="145"/>
      <c r="M948" s="146"/>
    </row>
    <row r="949" spans="1:13">
      <c r="A949" s="185"/>
      <c r="B949" s="186"/>
      <c r="C949" s="185" t="s">
        <v>556</v>
      </c>
      <c r="D949" s="187" t="s">
        <v>198</v>
      </c>
      <c r="E949" s="188" t="s">
        <v>557</v>
      </c>
      <c r="F949" s="189" t="s">
        <v>56</v>
      </c>
      <c r="G949" s="190">
        <v>15.5</v>
      </c>
      <c r="H949" s="191">
        <v>0</v>
      </c>
      <c r="I949" s="374">
        <f t="shared" si="22"/>
        <v>0</v>
      </c>
      <c r="J949" s="144"/>
      <c r="K949" s="355"/>
      <c r="L949" s="145"/>
      <c r="M949" s="146"/>
    </row>
    <row r="950" spans="1:13">
      <c r="A950" s="185"/>
      <c r="B950" s="186"/>
      <c r="C950" s="185" t="s">
        <v>558</v>
      </c>
      <c r="D950" s="187" t="s">
        <v>214</v>
      </c>
      <c r="E950" s="188" t="s">
        <v>559</v>
      </c>
      <c r="F950" s="189" t="s">
        <v>56</v>
      </c>
      <c r="G950" s="190">
        <v>15.5</v>
      </c>
      <c r="H950" s="191">
        <v>0</v>
      </c>
      <c r="I950" s="374">
        <f t="shared" si="22"/>
        <v>0</v>
      </c>
      <c r="J950" s="144"/>
      <c r="K950" s="355"/>
      <c r="L950" s="145"/>
      <c r="M950" s="146"/>
    </row>
    <row r="951" spans="1:13" ht="22.5">
      <c r="A951" s="185"/>
      <c r="B951" s="186"/>
      <c r="C951" s="185" t="s">
        <v>2089</v>
      </c>
      <c r="D951" s="187" t="s">
        <v>216</v>
      </c>
      <c r="E951" s="188" t="s">
        <v>2090</v>
      </c>
      <c r="F951" s="189" t="s">
        <v>56</v>
      </c>
      <c r="G951" s="190">
        <v>8.5</v>
      </c>
      <c r="H951" s="191">
        <v>0</v>
      </c>
      <c r="I951" s="374">
        <f t="shared" si="22"/>
        <v>0</v>
      </c>
      <c r="J951" s="144"/>
      <c r="K951" s="355"/>
      <c r="L951" s="145"/>
      <c r="M951" s="146"/>
    </row>
    <row r="952" spans="1:13">
      <c r="A952" s="378">
        <v>4</v>
      </c>
      <c r="B952" s="378"/>
      <c r="C952" s="378"/>
      <c r="D952" s="379"/>
      <c r="E952" s="380" t="s">
        <v>234</v>
      </c>
      <c r="F952" s="380"/>
      <c r="G952" s="380"/>
      <c r="H952" s="383"/>
      <c r="I952" s="384">
        <f>SUM(I953)</f>
        <v>0</v>
      </c>
      <c r="J952" s="144"/>
      <c r="K952" s="355"/>
      <c r="L952" s="145"/>
      <c r="M952" s="146"/>
    </row>
    <row r="953" spans="1:13" ht="22.5">
      <c r="A953" s="185"/>
      <c r="B953" s="186"/>
      <c r="C953" s="185" t="s">
        <v>2049</v>
      </c>
      <c r="D953" s="187" t="s">
        <v>14</v>
      </c>
      <c r="E953" s="188" t="s">
        <v>2050</v>
      </c>
      <c r="F953" s="189" t="s">
        <v>7</v>
      </c>
      <c r="G953" s="190">
        <v>2</v>
      </c>
      <c r="H953" s="191">
        <v>0</v>
      </c>
      <c r="I953" s="374">
        <f t="shared" si="22"/>
        <v>0</v>
      </c>
      <c r="J953" s="144"/>
      <c r="K953" s="355"/>
      <c r="L953" s="145"/>
      <c r="M953" s="146"/>
    </row>
    <row r="954" spans="1:13">
      <c r="A954" s="378">
        <v>4</v>
      </c>
      <c r="B954" s="378"/>
      <c r="C954" s="378"/>
      <c r="D954" s="379"/>
      <c r="E954" s="380" t="s">
        <v>236</v>
      </c>
      <c r="F954" s="380"/>
      <c r="G954" s="380"/>
      <c r="H954" s="383"/>
      <c r="I954" s="384">
        <f>SUM(I955:I979)</f>
        <v>0</v>
      </c>
      <c r="J954" s="144"/>
      <c r="K954" s="355"/>
      <c r="L954" s="145"/>
      <c r="M954" s="146"/>
    </row>
    <row r="955" spans="1:13" ht="33.75">
      <c r="A955" s="185"/>
      <c r="B955" s="186"/>
      <c r="C955" s="185" t="s">
        <v>570</v>
      </c>
      <c r="D955" s="187" t="s">
        <v>14</v>
      </c>
      <c r="E955" s="188" t="s">
        <v>2051</v>
      </c>
      <c r="F955" s="189" t="s">
        <v>7</v>
      </c>
      <c r="G955" s="190">
        <v>1</v>
      </c>
      <c r="H955" s="191">
        <v>0</v>
      </c>
      <c r="I955" s="374">
        <f t="shared" si="22"/>
        <v>0</v>
      </c>
      <c r="J955" s="144"/>
      <c r="K955" s="355"/>
      <c r="L955" s="145"/>
      <c r="M955" s="146"/>
    </row>
    <row r="956" spans="1:13">
      <c r="A956" s="185"/>
      <c r="B956" s="186"/>
      <c r="C956" s="185" t="s">
        <v>572</v>
      </c>
      <c r="D956" s="187" t="s">
        <v>15</v>
      </c>
      <c r="E956" s="188" t="s">
        <v>2052</v>
      </c>
      <c r="F956" s="189" t="s">
        <v>56</v>
      </c>
      <c r="G956" s="190">
        <v>2.8</v>
      </c>
      <c r="H956" s="191">
        <v>0</v>
      </c>
      <c r="I956" s="374">
        <f t="shared" si="22"/>
        <v>0</v>
      </c>
      <c r="J956" s="144"/>
      <c r="K956" s="355"/>
      <c r="L956" s="145"/>
      <c r="M956" s="146"/>
    </row>
    <row r="957" spans="1:13">
      <c r="A957" s="185"/>
      <c r="B957" s="186"/>
      <c r="C957" s="185" t="s">
        <v>2053</v>
      </c>
      <c r="D957" s="187" t="s">
        <v>16</v>
      </c>
      <c r="E957" s="188" t="s">
        <v>2054</v>
      </c>
      <c r="F957" s="189" t="s">
        <v>56</v>
      </c>
      <c r="G957" s="190">
        <v>6</v>
      </c>
      <c r="H957" s="191">
        <v>0</v>
      </c>
      <c r="I957" s="374">
        <f t="shared" si="22"/>
        <v>0</v>
      </c>
      <c r="J957" s="144"/>
      <c r="K957" s="355"/>
      <c r="L957" s="145"/>
      <c r="M957" s="146"/>
    </row>
    <row r="958" spans="1:13">
      <c r="A958" s="185"/>
      <c r="B958" s="186"/>
      <c r="C958" s="185" t="s">
        <v>573</v>
      </c>
      <c r="D958" s="187" t="s">
        <v>17</v>
      </c>
      <c r="E958" s="188" t="s">
        <v>2055</v>
      </c>
      <c r="F958" s="189" t="s">
        <v>56</v>
      </c>
      <c r="G958" s="190">
        <v>58.7</v>
      </c>
      <c r="H958" s="191">
        <v>0</v>
      </c>
      <c r="I958" s="374">
        <f t="shared" si="22"/>
        <v>0</v>
      </c>
      <c r="J958" s="144"/>
      <c r="K958" s="355"/>
      <c r="L958" s="145"/>
      <c r="M958" s="146"/>
    </row>
    <row r="959" spans="1:13" ht="22.5">
      <c r="A959" s="185"/>
      <c r="B959" s="186"/>
      <c r="C959" s="185" t="s">
        <v>577</v>
      </c>
      <c r="D959" s="187" t="s">
        <v>179</v>
      </c>
      <c r="E959" s="188" t="s">
        <v>2056</v>
      </c>
      <c r="F959" s="189" t="s">
        <v>78</v>
      </c>
      <c r="G959" s="190">
        <v>2587</v>
      </c>
      <c r="H959" s="191">
        <v>0</v>
      </c>
      <c r="I959" s="374">
        <f t="shared" si="22"/>
        <v>0</v>
      </c>
      <c r="J959" s="144"/>
      <c r="K959" s="355"/>
      <c r="L959" s="145"/>
      <c r="M959" s="146"/>
    </row>
    <row r="960" spans="1:13" ht="22.5">
      <c r="A960" s="185"/>
      <c r="B960" s="186"/>
      <c r="C960" s="185" t="s">
        <v>2057</v>
      </c>
      <c r="D960" s="187" t="s">
        <v>198</v>
      </c>
      <c r="E960" s="188" t="s">
        <v>2058</v>
      </c>
      <c r="F960" s="189" t="s">
        <v>7</v>
      </c>
      <c r="G960" s="190">
        <v>1</v>
      </c>
      <c r="H960" s="191">
        <v>0</v>
      </c>
      <c r="I960" s="374">
        <f t="shared" si="22"/>
        <v>0</v>
      </c>
      <c r="J960" s="144"/>
      <c r="K960" s="355"/>
      <c r="L960" s="145"/>
      <c r="M960" s="146"/>
    </row>
    <row r="961" spans="1:13">
      <c r="A961" s="185"/>
      <c r="B961" s="186"/>
      <c r="C961" s="185" t="s">
        <v>2059</v>
      </c>
      <c r="D961" s="187" t="s">
        <v>214</v>
      </c>
      <c r="E961" s="188" t="s">
        <v>2060</v>
      </c>
      <c r="F961" s="189" t="s">
        <v>76</v>
      </c>
      <c r="G961" s="190">
        <v>4.0999999999999996</v>
      </c>
      <c r="H961" s="191">
        <v>0</v>
      </c>
      <c r="I961" s="374">
        <f t="shared" si="22"/>
        <v>0</v>
      </c>
      <c r="J961" s="144"/>
      <c r="K961" s="355"/>
      <c r="L961" s="145"/>
      <c r="M961" s="146"/>
    </row>
    <row r="962" spans="1:13" ht="22.5">
      <c r="A962" s="185"/>
      <c r="B962" s="186"/>
      <c r="C962" s="185" t="s">
        <v>583</v>
      </c>
      <c r="D962" s="187" t="s">
        <v>216</v>
      </c>
      <c r="E962" s="188" t="s">
        <v>2093</v>
      </c>
      <c r="F962" s="189" t="s">
        <v>76</v>
      </c>
      <c r="G962" s="190">
        <v>18</v>
      </c>
      <c r="H962" s="191">
        <v>0</v>
      </c>
      <c r="I962" s="374">
        <f t="shared" si="22"/>
        <v>0</v>
      </c>
      <c r="J962" s="144"/>
      <c r="K962" s="355"/>
      <c r="L962" s="145"/>
      <c r="M962" s="146"/>
    </row>
    <row r="963" spans="1:13" ht="22.5">
      <c r="A963" s="185"/>
      <c r="B963" s="186"/>
      <c r="C963" s="185" t="s">
        <v>585</v>
      </c>
      <c r="D963" s="187" t="s">
        <v>231</v>
      </c>
      <c r="E963" s="188" t="s">
        <v>2062</v>
      </c>
      <c r="F963" s="189" t="s">
        <v>76</v>
      </c>
      <c r="G963" s="190">
        <v>18</v>
      </c>
      <c r="H963" s="191">
        <v>0</v>
      </c>
      <c r="I963" s="374">
        <f t="shared" si="22"/>
        <v>0</v>
      </c>
      <c r="J963" s="144"/>
      <c r="K963" s="355"/>
      <c r="L963" s="145"/>
      <c r="M963" s="146"/>
    </row>
    <row r="964" spans="1:13" ht="22.5">
      <c r="A964" s="185"/>
      <c r="B964" s="186"/>
      <c r="C964" s="185" t="s">
        <v>587</v>
      </c>
      <c r="D964" s="187" t="s">
        <v>260</v>
      </c>
      <c r="E964" s="188" t="s">
        <v>2063</v>
      </c>
      <c r="F964" s="189" t="s">
        <v>76</v>
      </c>
      <c r="G964" s="190">
        <v>18</v>
      </c>
      <c r="H964" s="191">
        <v>0</v>
      </c>
      <c r="I964" s="374">
        <f t="shared" si="22"/>
        <v>0</v>
      </c>
      <c r="J964" s="144"/>
      <c r="K964" s="355"/>
      <c r="L964" s="145"/>
      <c r="M964" s="146"/>
    </row>
    <row r="965" spans="1:13" ht="33.75">
      <c r="A965" s="185"/>
      <c r="B965" s="186"/>
      <c r="C965" s="185" t="s">
        <v>2064</v>
      </c>
      <c r="D965" s="187" t="s">
        <v>261</v>
      </c>
      <c r="E965" s="188" t="s">
        <v>2065</v>
      </c>
      <c r="F965" s="189" t="s">
        <v>58</v>
      </c>
      <c r="G965" s="190">
        <v>8</v>
      </c>
      <c r="H965" s="191">
        <v>0</v>
      </c>
      <c r="I965" s="374">
        <f t="shared" si="22"/>
        <v>0</v>
      </c>
      <c r="J965" s="144"/>
      <c r="K965" s="355"/>
      <c r="L965" s="145"/>
      <c r="M965" s="146"/>
    </row>
    <row r="966" spans="1:13" ht="22.5">
      <c r="A966" s="185"/>
      <c r="B966" s="186"/>
      <c r="C966" s="185" t="s">
        <v>2066</v>
      </c>
      <c r="D966" s="187" t="s">
        <v>272</v>
      </c>
      <c r="E966" s="188" t="s">
        <v>2067</v>
      </c>
      <c r="F966" s="189" t="s">
        <v>58</v>
      </c>
      <c r="G966" s="190">
        <v>8</v>
      </c>
      <c r="H966" s="191">
        <v>0</v>
      </c>
      <c r="I966" s="374">
        <f t="shared" si="22"/>
        <v>0</v>
      </c>
      <c r="J966" s="144"/>
      <c r="K966" s="355"/>
      <c r="L966" s="145"/>
      <c r="M966" s="146"/>
    </row>
    <row r="967" spans="1:13" ht="45">
      <c r="A967" s="185"/>
      <c r="B967" s="186"/>
      <c r="C967" s="185" t="s">
        <v>591</v>
      </c>
      <c r="D967" s="187" t="s">
        <v>274</v>
      </c>
      <c r="E967" s="188" t="s">
        <v>2068</v>
      </c>
      <c r="F967" s="189" t="s">
        <v>58</v>
      </c>
      <c r="G967" s="190">
        <v>83.7</v>
      </c>
      <c r="H967" s="191">
        <v>0</v>
      </c>
      <c r="I967" s="374">
        <f t="shared" si="22"/>
        <v>0</v>
      </c>
      <c r="J967" s="144"/>
      <c r="K967" s="355"/>
      <c r="L967" s="145"/>
      <c r="M967" s="146"/>
    </row>
    <row r="968" spans="1:13" ht="33.75">
      <c r="A968" s="185"/>
      <c r="B968" s="186"/>
      <c r="C968" s="185" t="s">
        <v>593</v>
      </c>
      <c r="D968" s="187" t="s">
        <v>276</v>
      </c>
      <c r="E968" s="188" t="s">
        <v>2069</v>
      </c>
      <c r="F968" s="189" t="s">
        <v>76</v>
      </c>
      <c r="G968" s="190">
        <v>1.5</v>
      </c>
      <c r="H968" s="191">
        <v>0</v>
      </c>
      <c r="I968" s="374">
        <f t="shared" si="22"/>
        <v>0</v>
      </c>
      <c r="J968" s="144"/>
      <c r="K968" s="355"/>
      <c r="L968" s="145"/>
      <c r="M968" s="146"/>
    </row>
    <row r="969" spans="1:13">
      <c r="A969" s="185"/>
      <c r="B969" s="186"/>
      <c r="C969" s="185" t="s">
        <v>595</v>
      </c>
      <c r="D969" s="187" t="s">
        <v>278</v>
      </c>
      <c r="E969" s="188" t="s">
        <v>2070</v>
      </c>
      <c r="F969" s="189" t="s">
        <v>56</v>
      </c>
      <c r="G969" s="190">
        <v>4.5</v>
      </c>
      <c r="H969" s="191">
        <v>0</v>
      </c>
      <c r="I969" s="374">
        <f t="shared" si="22"/>
        <v>0</v>
      </c>
      <c r="J969" s="144"/>
      <c r="K969" s="355"/>
      <c r="L969" s="145"/>
      <c r="M969" s="146"/>
    </row>
    <row r="970" spans="1:13" ht="56.25">
      <c r="A970" s="185"/>
      <c r="B970" s="186"/>
      <c r="C970" s="185" t="s">
        <v>654</v>
      </c>
      <c r="D970" s="187" t="s">
        <v>281</v>
      </c>
      <c r="E970" s="188" t="s">
        <v>2076</v>
      </c>
      <c r="F970" s="189" t="s">
        <v>56</v>
      </c>
      <c r="G970" s="190">
        <v>13.7</v>
      </c>
      <c r="H970" s="191">
        <v>0</v>
      </c>
      <c r="I970" s="374">
        <f t="shared" si="22"/>
        <v>0</v>
      </c>
      <c r="J970" s="144"/>
      <c r="K970" s="355"/>
      <c r="L970" s="145"/>
      <c r="M970" s="146"/>
    </row>
    <row r="971" spans="1:13" ht="56.25">
      <c r="A971" s="185"/>
      <c r="B971" s="186"/>
      <c r="C971" s="185" t="s">
        <v>2077</v>
      </c>
      <c r="D971" s="187" t="s">
        <v>283</v>
      </c>
      <c r="E971" s="188" t="s">
        <v>2078</v>
      </c>
      <c r="F971" s="189" t="s">
        <v>56</v>
      </c>
      <c r="G971" s="190">
        <v>4.5999999999999996</v>
      </c>
      <c r="H971" s="191">
        <v>0</v>
      </c>
      <c r="I971" s="374">
        <f t="shared" si="22"/>
        <v>0</v>
      </c>
      <c r="J971" s="144"/>
      <c r="K971" s="355"/>
      <c r="L971" s="145"/>
      <c r="M971" s="146"/>
    </row>
    <row r="972" spans="1:13" ht="33.75">
      <c r="A972" s="185"/>
      <c r="B972" s="186"/>
      <c r="C972" s="185" t="s">
        <v>690</v>
      </c>
      <c r="D972" s="187" t="s">
        <v>285</v>
      </c>
      <c r="E972" s="188" t="s">
        <v>2079</v>
      </c>
      <c r="F972" s="189" t="s">
        <v>7</v>
      </c>
      <c r="G972" s="190">
        <v>196</v>
      </c>
      <c r="H972" s="191">
        <v>0</v>
      </c>
      <c r="I972" s="374">
        <f t="shared" si="22"/>
        <v>0</v>
      </c>
      <c r="J972" s="144"/>
      <c r="K972" s="355"/>
      <c r="L972" s="145"/>
      <c r="M972" s="146"/>
    </row>
    <row r="973" spans="1:13" ht="33.75">
      <c r="A973" s="185"/>
      <c r="B973" s="186"/>
      <c r="C973" s="185" t="s">
        <v>691</v>
      </c>
      <c r="D973" s="187" t="s">
        <v>287</v>
      </c>
      <c r="E973" s="188" t="s">
        <v>2080</v>
      </c>
      <c r="F973" s="189" t="s">
        <v>7</v>
      </c>
      <c r="G973" s="190">
        <v>196</v>
      </c>
      <c r="H973" s="191">
        <v>0</v>
      </c>
      <c r="I973" s="374">
        <f t="shared" si="22"/>
        <v>0</v>
      </c>
      <c r="J973" s="144"/>
      <c r="K973" s="355"/>
      <c r="L973" s="145"/>
      <c r="M973" s="146"/>
    </row>
    <row r="974" spans="1:13" ht="22.5">
      <c r="A974" s="185"/>
      <c r="B974" s="186"/>
      <c r="C974" s="185" t="s">
        <v>599</v>
      </c>
      <c r="D974" s="187" t="s">
        <v>289</v>
      </c>
      <c r="E974" s="188" t="s">
        <v>600</v>
      </c>
      <c r="F974" s="189" t="s">
        <v>58</v>
      </c>
      <c r="G974" s="190">
        <v>21</v>
      </c>
      <c r="H974" s="191">
        <v>0</v>
      </c>
      <c r="I974" s="374">
        <f t="shared" si="22"/>
        <v>0</v>
      </c>
      <c r="J974" s="144"/>
      <c r="K974" s="355"/>
      <c r="L974" s="145"/>
      <c r="M974" s="146"/>
    </row>
    <row r="975" spans="1:13" ht="22.5">
      <c r="A975" s="185"/>
      <c r="B975" s="186"/>
      <c r="C975" s="185" t="s">
        <v>2105</v>
      </c>
      <c r="D975" s="187" t="s">
        <v>290</v>
      </c>
      <c r="E975" s="188" t="s">
        <v>2106</v>
      </c>
      <c r="F975" s="189" t="s">
        <v>7</v>
      </c>
      <c r="G975" s="190">
        <v>1</v>
      </c>
      <c r="H975" s="191">
        <v>0</v>
      </c>
      <c r="I975" s="374">
        <f t="shared" si="22"/>
        <v>0</v>
      </c>
      <c r="J975" s="144"/>
      <c r="K975" s="355"/>
      <c r="L975" s="145"/>
      <c r="M975" s="146"/>
    </row>
    <row r="976" spans="1:13">
      <c r="A976" s="185"/>
      <c r="B976" s="186"/>
      <c r="C976" s="185" t="s">
        <v>2107</v>
      </c>
      <c r="D976" s="187" t="s">
        <v>292</v>
      </c>
      <c r="E976" s="188" t="s">
        <v>2108</v>
      </c>
      <c r="F976" s="189" t="s">
        <v>7</v>
      </c>
      <c r="G976" s="190">
        <v>9</v>
      </c>
      <c r="H976" s="191">
        <v>0</v>
      </c>
      <c r="I976" s="374">
        <f t="shared" si="22"/>
        <v>0</v>
      </c>
      <c r="J976" s="144"/>
      <c r="K976" s="355"/>
      <c r="L976" s="145"/>
      <c r="M976" s="146"/>
    </row>
    <row r="977" spans="1:13" ht="22.5">
      <c r="A977" s="185"/>
      <c r="B977" s="186"/>
      <c r="C977" s="185" t="s">
        <v>601</v>
      </c>
      <c r="D977" s="187" t="s">
        <v>293</v>
      </c>
      <c r="E977" s="188" t="s">
        <v>477</v>
      </c>
      <c r="F977" s="189" t="s">
        <v>7</v>
      </c>
      <c r="G977" s="190">
        <v>4</v>
      </c>
      <c r="H977" s="191">
        <v>0</v>
      </c>
      <c r="I977" s="374">
        <f t="shared" si="22"/>
        <v>0</v>
      </c>
      <c r="J977" s="144"/>
      <c r="K977" s="355"/>
      <c r="L977" s="145"/>
      <c r="M977" s="146"/>
    </row>
    <row r="978" spans="1:13" ht="22.5">
      <c r="A978" s="185"/>
      <c r="B978" s="186"/>
      <c r="C978" s="185" t="s">
        <v>2081</v>
      </c>
      <c r="D978" s="187" t="s">
        <v>295</v>
      </c>
      <c r="E978" s="188" t="s">
        <v>480</v>
      </c>
      <c r="F978" s="189" t="s">
        <v>56</v>
      </c>
      <c r="G978" s="190">
        <v>58</v>
      </c>
      <c r="H978" s="191">
        <v>0</v>
      </c>
      <c r="I978" s="374">
        <f t="shared" si="22"/>
        <v>0</v>
      </c>
      <c r="J978" s="144"/>
      <c r="K978" s="355"/>
      <c r="L978" s="145"/>
      <c r="M978" s="146"/>
    </row>
    <row r="979" spans="1:13" ht="22.5">
      <c r="A979" s="185"/>
      <c r="B979" s="186"/>
      <c r="C979" s="185" t="s">
        <v>2082</v>
      </c>
      <c r="D979" s="187" t="s">
        <v>296</v>
      </c>
      <c r="E979" s="188" t="s">
        <v>2083</v>
      </c>
      <c r="F979" s="189" t="s">
        <v>56</v>
      </c>
      <c r="G979" s="190">
        <v>5</v>
      </c>
      <c r="H979" s="191">
        <v>0</v>
      </c>
      <c r="I979" s="374">
        <f t="shared" si="22"/>
        <v>0</v>
      </c>
      <c r="J979" s="144"/>
      <c r="K979" s="355"/>
      <c r="L979" s="145"/>
      <c r="M979" s="146"/>
    </row>
    <row r="980" spans="1:13">
      <c r="A980" s="378">
        <v>4</v>
      </c>
      <c r="B980" s="378"/>
      <c r="C980" s="378"/>
      <c r="D980" s="379"/>
      <c r="E980" s="380" t="s">
        <v>622</v>
      </c>
      <c r="F980" s="380"/>
      <c r="G980" s="380"/>
      <c r="H980" s="383"/>
      <c r="I980" s="384">
        <f>SUM(I981:I981)</f>
        <v>0</v>
      </c>
      <c r="J980" s="144"/>
      <c r="K980" s="355"/>
      <c r="L980" s="145"/>
      <c r="M980" s="146"/>
    </row>
    <row r="981" spans="1:13" ht="22.5">
      <c r="A981" s="185"/>
      <c r="B981" s="186"/>
      <c r="C981" s="185" t="s">
        <v>2084</v>
      </c>
      <c r="D981" s="187" t="s">
        <v>14</v>
      </c>
      <c r="E981" s="188" t="s">
        <v>4529</v>
      </c>
      <c r="F981" s="189" t="s">
        <v>7</v>
      </c>
      <c r="G981" s="190">
        <v>1</v>
      </c>
      <c r="H981" s="191">
        <v>0</v>
      </c>
      <c r="I981" s="374">
        <f t="shared" si="22"/>
        <v>0</v>
      </c>
      <c r="J981" s="144"/>
      <c r="K981" s="355"/>
      <c r="L981" s="145"/>
      <c r="M981" s="146"/>
    </row>
    <row r="982" spans="1:13">
      <c r="A982" s="170">
        <v>2</v>
      </c>
      <c r="B982" s="171" t="str">
        <f>IF(TRIM(H982)&lt;&gt;"",COUNTA($H$8:H982),"")</f>
        <v/>
      </c>
      <c r="C982" s="170"/>
      <c r="D982" s="172"/>
      <c r="E982" s="24" t="s">
        <v>2109</v>
      </c>
      <c r="F982" s="173"/>
      <c r="G982" s="215"/>
      <c r="H982" s="373"/>
      <c r="I982" s="175">
        <f>I983+I999+I1006+I1009+I1036</f>
        <v>0</v>
      </c>
      <c r="J982" s="144"/>
      <c r="K982" s="355"/>
      <c r="L982" s="145"/>
      <c r="M982" s="146"/>
    </row>
    <row r="983" spans="1:13">
      <c r="A983" s="178">
        <v>4</v>
      </c>
      <c r="B983" s="179"/>
      <c r="C983" s="178"/>
      <c r="D983" s="180"/>
      <c r="E983" s="181" t="s">
        <v>501</v>
      </c>
      <c r="F983" s="182"/>
      <c r="G983" s="216"/>
      <c r="H983" s="184"/>
      <c r="I983" s="184">
        <f>SUM(I984:I998)</f>
        <v>0</v>
      </c>
      <c r="J983" s="144"/>
      <c r="K983" s="355"/>
      <c r="L983" s="145"/>
      <c r="M983" s="146"/>
    </row>
    <row r="984" spans="1:13" ht="22.5">
      <c r="A984" s="185"/>
      <c r="B984" s="186"/>
      <c r="C984" s="185" t="s">
        <v>520</v>
      </c>
      <c r="D984" s="187" t="s">
        <v>14</v>
      </c>
      <c r="E984" s="188" t="s">
        <v>521</v>
      </c>
      <c r="F984" s="189" t="s">
        <v>7</v>
      </c>
      <c r="G984" s="190">
        <v>1</v>
      </c>
      <c r="H984" s="191">
        <v>0</v>
      </c>
      <c r="I984" s="374">
        <f t="shared" ref="I984:I1037" si="23">IF(ISNUMBER(G984),ROUND(G984*H984,2),"")</f>
        <v>0</v>
      </c>
      <c r="J984" s="144"/>
      <c r="K984" s="355"/>
      <c r="L984" s="145"/>
      <c r="M984" s="146"/>
    </row>
    <row r="985" spans="1:13" ht="22.5">
      <c r="A985" s="185"/>
      <c r="B985" s="186"/>
      <c r="C985" s="185" t="s">
        <v>522</v>
      </c>
      <c r="D985" s="187" t="s">
        <v>15</v>
      </c>
      <c r="E985" s="188" t="s">
        <v>2030</v>
      </c>
      <c r="F985" s="189" t="s">
        <v>7</v>
      </c>
      <c r="G985" s="190">
        <v>1</v>
      </c>
      <c r="H985" s="191">
        <v>0</v>
      </c>
      <c r="I985" s="374">
        <f t="shared" si="23"/>
        <v>0</v>
      </c>
      <c r="J985" s="144"/>
      <c r="K985" s="355"/>
      <c r="L985" s="145"/>
      <c r="M985" s="146"/>
    </row>
    <row r="986" spans="1:13" ht="22.5">
      <c r="A986" s="185"/>
      <c r="B986" s="186"/>
      <c r="C986" s="185" t="s">
        <v>524</v>
      </c>
      <c r="D986" s="187" t="s">
        <v>16</v>
      </c>
      <c r="E986" s="188" t="s">
        <v>787</v>
      </c>
      <c r="F986" s="189" t="s">
        <v>56</v>
      </c>
      <c r="G986" s="190">
        <v>35</v>
      </c>
      <c r="H986" s="191">
        <v>0</v>
      </c>
      <c r="I986" s="374">
        <f t="shared" si="23"/>
        <v>0</v>
      </c>
      <c r="J986" s="144"/>
      <c r="K986" s="355"/>
      <c r="L986" s="145"/>
      <c r="M986" s="146"/>
    </row>
    <row r="987" spans="1:13">
      <c r="A987" s="185"/>
      <c r="B987" s="186"/>
      <c r="C987" s="185" t="s">
        <v>526</v>
      </c>
      <c r="D987" s="187" t="s">
        <v>17</v>
      </c>
      <c r="E987" s="188" t="s">
        <v>1958</v>
      </c>
      <c r="F987" s="189" t="s">
        <v>605</v>
      </c>
      <c r="G987" s="190">
        <v>12</v>
      </c>
      <c r="H987" s="191">
        <v>0</v>
      </c>
      <c r="I987" s="374">
        <f t="shared" si="23"/>
        <v>0</v>
      </c>
      <c r="J987" s="144"/>
      <c r="K987" s="355"/>
      <c r="L987" s="145"/>
      <c r="M987" s="146"/>
    </row>
    <row r="988" spans="1:13">
      <c r="A988" s="185"/>
      <c r="B988" s="186"/>
      <c r="C988" s="185" t="s">
        <v>528</v>
      </c>
      <c r="D988" s="187" t="s">
        <v>179</v>
      </c>
      <c r="E988" s="188" t="s">
        <v>2031</v>
      </c>
      <c r="F988" s="189" t="s">
        <v>58</v>
      </c>
      <c r="G988" s="190">
        <v>10.6</v>
      </c>
      <c r="H988" s="191">
        <v>0</v>
      </c>
      <c r="I988" s="374">
        <f t="shared" si="23"/>
        <v>0</v>
      </c>
      <c r="J988" s="144"/>
      <c r="K988" s="355"/>
      <c r="L988" s="145"/>
      <c r="M988" s="146"/>
    </row>
    <row r="989" spans="1:13" ht="33.75">
      <c r="A989" s="185"/>
      <c r="B989" s="186"/>
      <c r="C989" s="185" t="s">
        <v>2032</v>
      </c>
      <c r="D989" s="187" t="s">
        <v>198</v>
      </c>
      <c r="E989" s="188" t="s">
        <v>2033</v>
      </c>
      <c r="F989" s="189" t="s">
        <v>56</v>
      </c>
      <c r="G989" s="190">
        <v>26</v>
      </c>
      <c r="H989" s="191">
        <v>0</v>
      </c>
      <c r="I989" s="374">
        <f t="shared" si="23"/>
        <v>0</v>
      </c>
      <c r="J989" s="144"/>
      <c r="K989" s="355"/>
      <c r="L989" s="145"/>
      <c r="M989" s="146"/>
    </row>
    <row r="990" spans="1:13">
      <c r="A990" s="185"/>
      <c r="B990" s="186"/>
      <c r="C990" s="185" t="s">
        <v>1960</v>
      </c>
      <c r="D990" s="187" t="s">
        <v>214</v>
      </c>
      <c r="E990" s="188" t="s">
        <v>533</v>
      </c>
      <c r="F990" s="189" t="s">
        <v>76</v>
      </c>
      <c r="G990" s="190">
        <v>4.4000000000000004</v>
      </c>
      <c r="H990" s="191">
        <v>0</v>
      </c>
      <c r="I990" s="374">
        <f t="shared" si="23"/>
        <v>0</v>
      </c>
      <c r="J990" s="144"/>
      <c r="K990" s="355"/>
      <c r="L990" s="145"/>
      <c r="M990" s="146"/>
    </row>
    <row r="991" spans="1:13" ht="22.5">
      <c r="A991" s="185"/>
      <c r="B991" s="186"/>
      <c r="C991" s="185" t="s">
        <v>682</v>
      </c>
      <c r="D991" s="187" t="s">
        <v>216</v>
      </c>
      <c r="E991" s="188" t="s">
        <v>2034</v>
      </c>
      <c r="F991" s="189" t="s">
        <v>76</v>
      </c>
      <c r="G991" s="190">
        <v>2.4</v>
      </c>
      <c r="H991" s="191">
        <v>0</v>
      </c>
      <c r="I991" s="374">
        <f t="shared" si="23"/>
        <v>0</v>
      </c>
      <c r="J991" s="144"/>
      <c r="K991" s="355"/>
      <c r="L991" s="145"/>
      <c r="M991" s="146"/>
    </row>
    <row r="992" spans="1:13" s="229" customFormat="1" ht="33.75">
      <c r="A992" s="185"/>
      <c r="B992" s="186"/>
      <c r="C992" s="185" t="s">
        <v>534</v>
      </c>
      <c r="D992" s="187" t="s">
        <v>231</v>
      </c>
      <c r="E992" s="188" t="s">
        <v>535</v>
      </c>
      <c r="F992" s="189" t="s">
        <v>58</v>
      </c>
      <c r="G992" s="190">
        <v>6</v>
      </c>
      <c r="H992" s="191">
        <v>0</v>
      </c>
      <c r="I992" s="374">
        <f t="shared" si="23"/>
        <v>0</v>
      </c>
      <c r="J992" s="230"/>
      <c r="K992" s="355"/>
      <c r="L992" s="231"/>
      <c r="M992" s="232"/>
    </row>
    <row r="993" spans="1:13" s="229" customFormat="1" ht="22.5">
      <c r="A993" s="185"/>
      <c r="B993" s="186"/>
      <c r="C993" s="185" t="s">
        <v>536</v>
      </c>
      <c r="D993" s="187" t="s">
        <v>260</v>
      </c>
      <c r="E993" s="188" t="s">
        <v>537</v>
      </c>
      <c r="F993" s="189" t="s">
        <v>58</v>
      </c>
      <c r="G993" s="190">
        <v>6</v>
      </c>
      <c r="H993" s="191">
        <v>0</v>
      </c>
      <c r="I993" s="374">
        <f t="shared" si="23"/>
        <v>0</v>
      </c>
      <c r="J993" s="230"/>
      <c r="K993" s="355"/>
      <c r="L993" s="231"/>
      <c r="M993" s="232"/>
    </row>
    <row r="994" spans="1:13" ht="22.5">
      <c r="A994" s="185"/>
      <c r="B994" s="186"/>
      <c r="C994" s="185" t="s">
        <v>538</v>
      </c>
      <c r="D994" s="187" t="s">
        <v>261</v>
      </c>
      <c r="E994" s="188" t="s">
        <v>539</v>
      </c>
      <c r="F994" s="189" t="s">
        <v>58</v>
      </c>
      <c r="G994" s="190">
        <v>22.3</v>
      </c>
      <c r="H994" s="191">
        <v>0</v>
      </c>
      <c r="I994" s="374">
        <f t="shared" si="23"/>
        <v>0</v>
      </c>
      <c r="J994" s="144"/>
      <c r="K994" s="355"/>
      <c r="L994" s="145"/>
      <c r="M994" s="146"/>
    </row>
    <row r="995" spans="1:13" ht="56.25">
      <c r="A995" s="185"/>
      <c r="B995" s="186"/>
      <c r="C995" s="185" t="s">
        <v>2035</v>
      </c>
      <c r="D995" s="187" t="s">
        <v>272</v>
      </c>
      <c r="E995" s="188" t="s">
        <v>2036</v>
      </c>
      <c r="F995" s="189" t="s">
        <v>56</v>
      </c>
      <c r="G995" s="190">
        <v>47.4</v>
      </c>
      <c r="H995" s="191">
        <v>0</v>
      </c>
      <c r="I995" s="374">
        <f t="shared" si="23"/>
        <v>0</v>
      </c>
      <c r="J995" s="144"/>
      <c r="K995" s="355"/>
      <c r="L995" s="145"/>
      <c r="M995" s="146"/>
    </row>
    <row r="996" spans="1:13" ht="45">
      <c r="A996" s="185"/>
      <c r="B996" s="186"/>
      <c r="C996" s="185" t="s">
        <v>2037</v>
      </c>
      <c r="D996" s="187" t="s">
        <v>274</v>
      </c>
      <c r="E996" s="188" t="s">
        <v>2038</v>
      </c>
      <c r="F996" s="189" t="s">
        <v>56</v>
      </c>
      <c r="G996" s="190">
        <v>7.1</v>
      </c>
      <c r="H996" s="191">
        <v>0</v>
      </c>
      <c r="I996" s="374">
        <f t="shared" si="23"/>
        <v>0</v>
      </c>
      <c r="J996" s="144"/>
      <c r="K996" s="355"/>
      <c r="L996" s="145"/>
      <c r="M996" s="146"/>
    </row>
    <row r="997" spans="1:13" ht="56.25">
      <c r="A997" s="185"/>
      <c r="B997" s="186"/>
      <c r="C997" s="185" t="s">
        <v>540</v>
      </c>
      <c r="D997" s="187" t="s">
        <v>276</v>
      </c>
      <c r="E997" s="188" t="s">
        <v>2039</v>
      </c>
      <c r="F997" s="189" t="s">
        <v>56</v>
      </c>
      <c r="G997" s="190">
        <v>113.3</v>
      </c>
      <c r="H997" s="191">
        <v>0</v>
      </c>
      <c r="I997" s="374">
        <f t="shared" si="23"/>
        <v>0</v>
      </c>
      <c r="J997" s="144"/>
      <c r="K997" s="355"/>
      <c r="L997" s="145"/>
      <c r="M997" s="146"/>
    </row>
    <row r="998" spans="1:13" ht="56.25">
      <c r="A998" s="185"/>
      <c r="B998" s="186"/>
      <c r="C998" s="185" t="s">
        <v>542</v>
      </c>
      <c r="D998" s="187" t="s">
        <v>278</v>
      </c>
      <c r="E998" s="188" t="s">
        <v>2040</v>
      </c>
      <c r="F998" s="189" t="s">
        <v>56</v>
      </c>
      <c r="G998" s="190">
        <v>72.8</v>
      </c>
      <c r="H998" s="191">
        <v>0</v>
      </c>
      <c r="I998" s="374">
        <f t="shared" si="23"/>
        <v>0</v>
      </c>
      <c r="J998" s="144"/>
      <c r="K998" s="355"/>
      <c r="L998" s="145"/>
      <c r="M998" s="146"/>
    </row>
    <row r="999" spans="1:13">
      <c r="A999" s="378">
        <v>4</v>
      </c>
      <c r="B999" s="378"/>
      <c r="C999" s="378"/>
      <c r="D999" s="379"/>
      <c r="E999" s="380" t="s">
        <v>232</v>
      </c>
      <c r="F999" s="380"/>
      <c r="G999" s="380"/>
      <c r="H999" s="383"/>
      <c r="I999" s="384">
        <f>SUM(I1000:I1005)</f>
        <v>0</v>
      </c>
      <c r="J999" s="144"/>
      <c r="K999" s="355"/>
      <c r="L999" s="145"/>
      <c r="M999" s="146"/>
    </row>
    <row r="1000" spans="1:13" ht="33.75">
      <c r="A1000" s="185"/>
      <c r="B1000" s="186"/>
      <c r="C1000" s="185" t="s">
        <v>544</v>
      </c>
      <c r="D1000" s="187" t="s">
        <v>14</v>
      </c>
      <c r="E1000" s="188" t="s">
        <v>2041</v>
      </c>
      <c r="F1000" s="189" t="s">
        <v>76</v>
      </c>
      <c r="G1000" s="190">
        <v>2</v>
      </c>
      <c r="H1000" s="191">
        <v>0</v>
      </c>
      <c r="I1000" s="374">
        <f t="shared" si="23"/>
        <v>0</v>
      </c>
      <c r="J1000" s="144"/>
      <c r="K1000" s="355"/>
      <c r="L1000" s="145"/>
      <c r="M1000" s="146"/>
    </row>
    <row r="1001" spans="1:13" ht="45">
      <c r="A1001" s="185"/>
      <c r="B1001" s="186"/>
      <c r="C1001" s="185" t="s">
        <v>546</v>
      </c>
      <c r="D1001" s="187" t="s">
        <v>15</v>
      </c>
      <c r="E1001" s="188" t="s">
        <v>2042</v>
      </c>
      <c r="F1001" s="189" t="s">
        <v>76</v>
      </c>
      <c r="G1001" s="190">
        <v>9</v>
      </c>
      <c r="H1001" s="191">
        <v>0</v>
      </c>
      <c r="I1001" s="374">
        <f t="shared" si="23"/>
        <v>0</v>
      </c>
      <c r="J1001" s="144"/>
      <c r="K1001" s="355"/>
      <c r="L1001" s="145"/>
      <c r="M1001" s="146"/>
    </row>
    <row r="1002" spans="1:13" ht="33.75">
      <c r="A1002" s="185"/>
      <c r="B1002" s="186"/>
      <c r="C1002" s="185" t="s">
        <v>554</v>
      </c>
      <c r="D1002" s="187" t="s">
        <v>16</v>
      </c>
      <c r="E1002" s="188" t="s">
        <v>2044</v>
      </c>
      <c r="F1002" s="189" t="s">
        <v>76</v>
      </c>
      <c r="G1002" s="190">
        <v>9</v>
      </c>
      <c r="H1002" s="191">
        <v>0</v>
      </c>
      <c r="I1002" s="374">
        <f t="shared" si="23"/>
        <v>0</v>
      </c>
      <c r="J1002" s="144"/>
      <c r="K1002" s="355"/>
      <c r="L1002" s="145"/>
      <c r="M1002" s="146"/>
    </row>
    <row r="1003" spans="1:13">
      <c r="A1003" s="185"/>
      <c r="B1003" s="186"/>
      <c r="C1003" s="185" t="s">
        <v>556</v>
      </c>
      <c r="D1003" s="187" t="s">
        <v>17</v>
      </c>
      <c r="E1003" s="188" t="s">
        <v>557</v>
      </c>
      <c r="F1003" s="189" t="s">
        <v>56</v>
      </c>
      <c r="G1003" s="190">
        <v>24</v>
      </c>
      <c r="H1003" s="191">
        <v>0</v>
      </c>
      <c r="I1003" s="374">
        <f t="shared" si="23"/>
        <v>0</v>
      </c>
      <c r="J1003" s="144"/>
      <c r="K1003" s="355"/>
      <c r="L1003" s="145"/>
      <c r="M1003" s="146"/>
    </row>
    <row r="1004" spans="1:13">
      <c r="A1004" s="185"/>
      <c r="B1004" s="186"/>
      <c r="C1004" s="185" t="s">
        <v>558</v>
      </c>
      <c r="D1004" s="187" t="s">
        <v>179</v>
      </c>
      <c r="E1004" s="188" t="s">
        <v>559</v>
      </c>
      <c r="F1004" s="189" t="s">
        <v>56</v>
      </c>
      <c r="G1004" s="190">
        <v>24</v>
      </c>
      <c r="H1004" s="191">
        <v>0</v>
      </c>
      <c r="I1004" s="374">
        <f t="shared" si="23"/>
        <v>0</v>
      </c>
      <c r="J1004" s="144"/>
      <c r="K1004" s="355"/>
      <c r="L1004" s="145"/>
      <c r="M1004" s="146"/>
    </row>
    <row r="1005" spans="1:13" ht="22.5">
      <c r="A1005" s="185"/>
      <c r="B1005" s="186"/>
      <c r="C1005" s="185" t="s">
        <v>2089</v>
      </c>
      <c r="D1005" s="187" t="s">
        <v>198</v>
      </c>
      <c r="E1005" s="188" t="s">
        <v>2110</v>
      </c>
      <c r="F1005" s="189" t="s">
        <v>56</v>
      </c>
      <c r="G1005" s="190">
        <v>4</v>
      </c>
      <c r="H1005" s="191">
        <v>0</v>
      </c>
      <c r="I1005" s="374">
        <f t="shared" si="23"/>
        <v>0</v>
      </c>
      <c r="J1005" s="144"/>
      <c r="K1005" s="355"/>
      <c r="L1005" s="145"/>
      <c r="M1005" s="146"/>
    </row>
    <row r="1006" spans="1:13">
      <c r="A1006" s="378">
        <v>4</v>
      </c>
      <c r="B1006" s="378"/>
      <c r="C1006" s="378"/>
      <c r="D1006" s="379"/>
      <c r="E1006" s="380" t="s">
        <v>234</v>
      </c>
      <c r="F1006" s="380"/>
      <c r="G1006" s="380"/>
      <c r="H1006" s="383"/>
      <c r="I1006" s="384">
        <f>SUM(I1007:I1008)</f>
        <v>0</v>
      </c>
      <c r="J1006" s="144"/>
      <c r="K1006" s="355"/>
      <c r="L1006" s="145"/>
      <c r="M1006" s="146"/>
    </row>
    <row r="1007" spans="1:13" ht="45">
      <c r="A1007" s="185"/>
      <c r="B1007" s="186"/>
      <c r="C1007" s="185" t="s">
        <v>2045</v>
      </c>
      <c r="D1007" s="187" t="s">
        <v>14</v>
      </c>
      <c r="E1007" s="188" t="s">
        <v>2046</v>
      </c>
      <c r="F1007" s="189" t="s">
        <v>58</v>
      </c>
      <c r="G1007" s="190">
        <v>10</v>
      </c>
      <c r="H1007" s="191">
        <v>0</v>
      </c>
      <c r="I1007" s="374">
        <f t="shared" si="23"/>
        <v>0</v>
      </c>
      <c r="J1007" s="144"/>
      <c r="K1007" s="355"/>
      <c r="L1007" s="145"/>
      <c r="M1007" s="146"/>
    </row>
    <row r="1008" spans="1:13" ht="22.5">
      <c r="A1008" s="185"/>
      <c r="B1008" s="186"/>
      <c r="C1008" s="185" t="s">
        <v>2049</v>
      </c>
      <c r="D1008" s="187" t="s">
        <v>15</v>
      </c>
      <c r="E1008" s="188" t="s">
        <v>2050</v>
      </c>
      <c r="F1008" s="189" t="s">
        <v>7</v>
      </c>
      <c r="G1008" s="190">
        <v>2</v>
      </c>
      <c r="H1008" s="191">
        <v>0</v>
      </c>
      <c r="I1008" s="374">
        <f t="shared" si="23"/>
        <v>0</v>
      </c>
      <c r="J1008" s="144"/>
      <c r="K1008" s="355"/>
      <c r="L1008" s="145"/>
      <c r="M1008" s="146"/>
    </row>
    <row r="1009" spans="1:13">
      <c r="A1009" s="378">
        <v>4</v>
      </c>
      <c r="B1009" s="378"/>
      <c r="C1009" s="378"/>
      <c r="D1009" s="379"/>
      <c r="E1009" s="380" t="s">
        <v>236</v>
      </c>
      <c r="F1009" s="380"/>
      <c r="G1009" s="380"/>
      <c r="H1009" s="383"/>
      <c r="I1009" s="384">
        <f>SUM(I1010:I1035)</f>
        <v>0</v>
      </c>
      <c r="J1009" s="144"/>
      <c r="K1009" s="355"/>
      <c r="L1009" s="145"/>
      <c r="M1009" s="146"/>
    </row>
    <row r="1010" spans="1:13" ht="33.75">
      <c r="A1010" s="185"/>
      <c r="B1010" s="186"/>
      <c r="C1010" s="185" t="s">
        <v>570</v>
      </c>
      <c r="D1010" s="187" t="s">
        <v>14</v>
      </c>
      <c r="E1010" s="188" t="s">
        <v>2051</v>
      </c>
      <c r="F1010" s="189" t="s">
        <v>7</v>
      </c>
      <c r="G1010" s="190">
        <v>1</v>
      </c>
      <c r="H1010" s="191">
        <v>0</v>
      </c>
      <c r="I1010" s="374">
        <f t="shared" si="23"/>
        <v>0</v>
      </c>
      <c r="J1010" s="144"/>
      <c r="K1010" s="355"/>
      <c r="L1010" s="145"/>
      <c r="M1010" s="146"/>
    </row>
    <row r="1011" spans="1:13">
      <c r="A1011" s="185"/>
      <c r="B1011" s="186"/>
      <c r="C1011" s="185" t="s">
        <v>572</v>
      </c>
      <c r="D1011" s="187" t="s">
        <v>15</v>
      </c>
      <c r="E1011" s="188" t="s">
        <v>2052</v>
      </c>
      <c r="F1011" s="189" t="s">
        <v>56</v>
      </c>
      <c r="G1011" s="190">
        <v>5.3</v>
      </c>
      <c r="H1011" s="191">
        <v>0</v>
      </c>
      <c r="I1011" s="374">
        <f t="shared" si="23"/>
        <v>0</v>
      </c>
      <c r="J1011" s="144"/>
      <c r="K1011" s="355"/>
      <c r="L1011" s="145"/>
      <c r="M1011" s="146"/>
    </row>
    <row r="1012" spans="1:13">
      <c r="A1012" s="185"/>
      <c r="B1012" s="186"/>
      <c r="C1012" s="185" t="s">
        <v>2053</v>
      </c>
      <c r="D1012" s="187" t="s">
        <v>16</v>
      </c>
      <c r="E1012" s="188" t="s">
        <v>2054</v>
      </c>
      <c r="F1012" s="189" t="s">
        <v>56</v>
      </c>
      <c r="G1012" s="190">
        <v>5.6</v>
      </c>
      <c r="H1012" s="191">
        <v>0</v>
      </c>
      <c r="I1012" s="374">
        <f t="shared" si="23"/>
        <v>0</v>
      </c>
      <c r="J1012" s="144"/>
      <c r="K1012" s="355"/>
      <c r="L1012" s="145"/>
      <c r="M1012" s="146"/>
    </row>
    <row r="1013" spans="1:13">
      <c r="A1013" s="185"/>
      <c r="B1013" s="186"/>
      <c r="C1013" s="185" t="s">
        <v>573</v>
      </c>
      <c r="D1013" s="187" t="s">
        <v>17</v>
      </c>
      <c r="E1013" s="188" t="s">
        <v>2055</v>
      </c>
      <c r="F1013" s="189" t="s">
        <v>56</v>
      </c>
      <c r="G1013" s="190">
        <v>16.899999999999999</v>
      </c>
      <c r="H1013" s="191">
        <v>0</v>
      </c>
      <c r="I1013" s="374">
        <f t="shared" si="23"/>
        <v>0</v>
      </c>
      <c r="J1013" s="144"/>
      <c r="K1013" s="355"/>
      <c r="L1013" s="145"/>
      <c r="M1013" s="146"/>
    </row>
    <row r="1014" spans="1:13" ht="22.5">
      <c r="A1014" s="185"/>
      <c r="B1014" s="186"/>
      <c r="C1014" s="185" t="s">
        <v>577</v>
      </c>
      <c r="D1014" s="187" t="s">
        <v>179</v>
      </c>
      <c r="E1014" s="188" t="s">
        <v>2056</v>
      </c>
      <c r="F1014" s="189" t="s">
        <v>78</v>
      </c>
      <c r="G1014" s="190">
        <v>1313</v>
      </c>
      <c r="H1014" s="191">
        <v>0</v>
      </c>
      <c r="I1014" s="374">
        <f t="shared" si="23"/>
        <v>0</v>
      </c>
      <c r="J1014" s="144"/>
      <c r="K1014" s="355"/>
      <c r="L1014" s="145"/>
      <c r="M1014" s="146"/>
    </row>
    <row r="1015" spans="1:13" ht="22.5">
      <c r="A1015" s="185"/>
      <c r="B1015" s="186"/>
      <c r="C1015" s="185" t="s">
        <v>2057</v>
      </c>
      <c r="D1015" s="187" t="s">
        <v>198</v>
      </c>
      <c r="E1015" s="188" t="s">
        <v>2058</v>
      </c>
      <c r="F1015" s="189" t="s">
        <v>7</v>
      </c>
      <c r="G1015" s="190">
        <v>1</v>
      </c>
      <c r="H1015" s="191">
        <v>0</v>
      </c>
      <c r="I1015" s="374">
        <f t="shared" si="23"/>
        <v>0</v>
      </c>
      <c r="J1015" s="144"/>
      <c r="K1015" s="355"/>
      <c r="L1015" s="145"/>
      <c r="M1015" s="146"/>
    </row>
    <row r="1016" spans="1:13">
      <c r="A1016" s="185"/>
      <c r="B1016" s="186"/>
      <c r="C1016" s="185" t="s">
        <v>2059</v>
      </c>
      <c r="D1016" s="187" t="s">
        <v>214</v>
      </c>
      <c r="E1016" s="188" t="s">
        <v>2060</v>
      </c>
      <c r="F1016" s="189" t="s">
        <v>76</v>
      </c>
      <c r="G1016" s="190">
        <v>2</v>
      </c>
      <c r="H1016" s="191">
        <v>0</v>
      </c>
      <c r="I1016" s="374">
        <f t="shared" si="23"/>
        <v>0</v>
      </c>
      <c r="J1016" s="144"/>
      <c r="K1016" s="355"/>
      <c r="L1016" s="145"/>
      <c r="M1016" s="146"/>
    </row>
    <row r="1017" spans="1:13" ht="22.5">
      <c r="A1017" s="185"/>
      <c r="B1017" s="186"/>
      <c r="C1017" s="185" t="s">
        <v>583</v>
      </c>
      <c r="D1017" s="187" t="s">
        <v>216</v>
      </c>
      <c r="E1017" s="188" t="s">
        <v>2093</v>
      </c>
      <c r="F1017" s="189" t="s">
        <v>76</v>
      </c>
      <c r="G1017" s="190">
        <v>8</v>
      </c>
      <c r="H1017" s="191">
        <v>0</v>
      </c>
      <c r="I1017" s="374">
        <f t="shared" si="23"/>
        <v>0</v>
      </c>
      <c r="J1017" s="144"/>
      <c r="K1017" s="355"/>
      <c r="L1017" s="145"/>
      <c r="M1017" s="146"/>
    </row>
    <row r="1018" spans="1:13" ht="22.5">
      <c r="A1018" s="185"/>
      <c r="B1018" s="186"/>
      <c r="C1018" s="185" t="s">
        <v>585</v>
      </c>
      <c r="D1018" s="187" t="s">
        <v>231</v>
      </c>
      <c r="E1018" s="188" t="s">
        <v>2062</v>
      </c>
      <c r="F1018" s="189" t="s">
        <v>76</v>
      </c>
      <c r="G1018" s="190">
        <v>8</v>
      </c>
      <c r="H1018" s="191">
        <v>0</v>
      </c>
      <c r="I1018" s="374">
        <f t="shared" si="23"/>
        <v>0</v>
      </c>
      <c r="J1018" s="144"/>
      <c r="K1018" s="355"/>
      <c r="L1018" s="145"/>
      <c r="M1018" s="146"/>
    </row>
    <row r="1019" spans="1:13" ht="22.5">
      <c r="A1019" s="185"/>
      <c r="B1019" s="186"/>
      <c r="C1019" s="185" t="s">
        <v>587</v>
      </c>
      <c r="D1019" s="187" t="s">
        <v>260</v>
      </c>
      <c r="E1019" s="188" t="s">
        <v>2063</v>
      </c>
      <c r="F1019" s="189" t="s">
        <v>76</v>
      </c>
      <c r="G1019" s="190">
        <v>8</v>
      </c>
      <c r="H1019" s="191">
        <v>0</v>
      </c>
      <c r="I1019" s="374">
        <f t="shared" si="23"/>
        <v>0</v>
      </c>
      <c r="J1019" s="144"/>
      <c r="K1019" s="355"/>
      <c r="L1019" s="145"/>
      <c r="M1019" s="146"/>
    </row>
    <row r="1020" spans="1:13" ht="33.75">
      <c r="A1020" s="185"/>
      <c r="B1020" s="186"/>
      <c r="C1020" s="185" t="s">
        <v>2064</v>
      </c>
      <c r="D1020" s="187" t="s">
        <v>261</v>
      </c>
      <c r="E1020" s="188" t="s">
        <v>2065</v>
      </c>
      <c r="F1020" s="189" t="s">
        <v>58</v>
      </c>
      <c r="G1020" s="190">
        <v>4.5999999999999996</v>
      </c>
      <c r="H1020" s="191">
        <v>0</v>
      </c>
      <c r="I1020" s="374">
        <f t="shared" si="23"/>
        <v>0</v>
      </c>
      <c r="J1020" s="144"/>
      <c r="K1020" s="355"/>
      <c r="L1020" s="145"/>
      <c r="M1020" s="146"/>
    </row>
    <row r="1021" spans="1:13" ht="22.5">
      <c r="A1021" s="185"/>
      <c r="B1021" s="186"/>
      <c r="C1021" s="185" t="s">
        <v>2066</v>
      </c>
      <c r="D1021" s="187" t="s">
        <v>272</v>
      </c>
      <c r="E1021" s="188" t="s">
        <v>2067</v>
      </c>
      <c r="F1021" s="189" t="s">
        <v>58</v>
      </c>
      <c r="G1021" s="190">
        <v>4.5999999999999996</v>
      </c>
      <c r="H1021" s="191">
        <v>0</v>
      </c>
      <c r="I1021" s="374">
        <f t="shared" si="23"/>
        <v>0</v>
      </c>
      <c r="J1021" s="144"/>
      <c r="K1021" s="355"/>
      <c r="L1021" s="145"/>
      <c r="M1021" s="146"/>
    </row>
    <row r="1022" spans="1:13" ht="45">
      <c r="A1022" s="185"/>
      <c r="B1022" s="186"/>
      <c r="C1022" s="185" t="s">
        <v>591</v>
      </c>
      <c r="D1022" s="187" t="s">
        <v>274</v>
      </c>
      <c r="E1022" s="188" t="s">
        <v>2068</v>
      </c>
      <c r="F1022" s="189" t="s">
        <v>58</v>
      </c>
      <c r="G1022" s="190">
        <v>193.3</v>
      </c>
      <c r="H1022" s="191">
        <v>0</v>
      </c>
      <c r="I1022" s="374">
        <f t="shared" si="23"/>
        <v>0</v>
      </c>
      <c r="J1022" s="144"/>
      <c r="K1022" s="355"/>
      <c r="L1022" s="145"/>
      <c r="M1022" s="146"/>
    </row>
    <row r="1023" spans="1:13" ht="33.75">
      <c r="A1023" s="185"/>
      <c r="B1023" s="186"/>
      <c r="C1023" s="185" t="s">
        <v>593</v>
      </c>
      <c r="D1023" s="187" t="s">
        <v>276</v>
      </c>
      <c r="E1023" s="188" t="s">
        <v>2069</v>
      </c>
      <c r="F1023" s="189" t="s">
        <v>76</v>
      </c>
      <c r="G1023" s="190">
        <v>3.5</v>
      </c>
      <c r="H1023" s="191">
        <v>0</v>
      </c>
      <c r="I1023" s="374">
        <f t="shared" si="23"/>
        <v>0</v>
      </c>
      <c r="J1023" s="144"/>
      <c r="K1023" s="355"/>
      <c r="L1023" s="145"/>
      <c r="M1023" s="146"/>
    </row>
    <row r="1024" spans="1:13">
      <c r="A1024" s="185"/>
      <c r="B1024" s="186"/>
      <c r="C1024" s="185" t="s">
        <v>595</v>
      </c>
      <c r="D1024" s="187" t="s">
        <v>278</v>
      </c>
      <c r="E1024" s="188" t="s">
        <v>2070</v>
      </c>
      <c r="F1024" s="189" t="s">
        <v>56</v>
      </c>
      <c r="G1024" s="190">
        <v>11.2</v>
      </c>
      <c r="H1024" s="191">
        <v>0</v>
      </c>
      <c r="I1024" s="374">
        <f t="shared" si="23"/>
        <v>0</v>
      </c>
      <c r="J1024" s="144"/>
      <c r="K1024" s="355"/>
      <c r="L1024" s="145"/>
      <c r="M1024" s="146"/>
    </row>
    <row r="1025" spans="1:13" ht="56.25">
      <c r="A1025" s="185"/>
      <c r="B1025" s="186"/>
      <c r="C1025" s="185" t="s">
        <v>650</v>
      </c>
      <c r="D1025" s="187" t="s">
        <v>281</v>
      </c>
      <c r="E1025" s="188" t="s">
        <v>2071</v>
      </c>
      <c r="F1025" s="189" t="s">
        <v>58</v>
      </c>
      <c r="G1025" s="190">
        <v>16</v>
      </c>
      <c r="H1025" s="191">
        <v>0</v>
      </c>
      <c r="I1025" s="374">
        <f t="shared" si="23"/>
        <v>0</v>
      </c>
      <c r="J1025" s="144"/>
      <c r="K1025" s="355"/>
      <c r="L1025" s="145"/>
      <c r="M1025" s="146"/>
    </row>
    <row r="1026" spans="1:13" ht="45">
      <c r="A1026" s="185"/>
      <c r="B1026" s="186"/>
      <c r="C1026" s="185" t="s">
        <v>653</v>
      </c>
      <c r="D1026" s="187" t="s">
        <v>283</v>
      </c>
      <c r="E1026" s="188" t="s">
        <v>2073</v>
      </c>
      <c r="F1026" s="189" t="s">
        <v>56</v>
      </c>
      <c r="G1026" s="190">
        <v>47.4</v>
      </c>
      <c r="H1026" s="191">
        <v>0</v>
      </c>
      <c r="I1026" s="374">
        <f t="shared" si="23"/>
        <v>0</v>
      </c>
      <c r="J1026" s="144"/>
      <c r="K1026" s="355"/>
      <c r="L1026" s="145"/>
      <c r="M1026" s="146"/>
    </row>
    <row r="1027" spans="1:13" ht="67.5">
      <c r="A1027" s="185"/>
      <c r="B1027" s="186"/>
      <c r="C1027" s="185" t="s">
        <v>2074</v>
      </c>
      <c r="D1027" s="187" t="s">
        <v>285</v>
      </c>
      <c r="E1027" s="188" t="s">
        <v>2075</v>
      </c>
      <c r="F1027" s="189" t="s">
        <v>56</v>
      </c>
      <c r="G1027" s="190">
        <v>7.1</v>
      </c>
      <c r="H1027" s="191">
        <v>0</v>
      </c>
      <c r="I1027" s="374">
        <f t="shared" si="23"/>
        <v>0</v>
      </c>
      <c r="J1027" s="144"/>
      <c r="K1027" s="355"/>
      <c r="L1027" s="145"/>
      <c r="M1027" s="146"/>
    </row>
    <row r="1028" spans="1:13" ht="56.25">
      <c r="A1028" s="185"/>
      <c r="B1028" s="186"/>
      <c r="C1028" s="185" t="s">
        <v>654</v>
      </c>
      <c r="D1028" s="187" t="s">
        <v>287</v>
      </c>
      <c r="E1028" s="188" t="s">
        <v>2076</v>
      </c>
      <c r="F1028" s="189" t="s">
        <v>56</v>
      </c>
      <c r="G1028" s="190">
        <v>17</v>
      </c>
      <c r="H1028" s="191">
        <v>0</v>
      </c>
      <c r="I1028" s="374">
        <f t="shared" si="23"/>
        <v>0</v>
      </c>
      <c r="J1028" s="144"/>
      <c r="K1028" s="355"/>
      <c r="L1028" s="145"/>
      <c r="M1028" s="146"/>
    </row>
    <row r="1029" spans="1:13" ht="56.25">
      <c r="A1029" s="185"/>
      <c r="B1029" s="186"/>
      <c r="C1029" s="185" t="s">
        <v>2077</v>
      </c>
      <c r="D1029" s="187" t="s">
        <v>289</v>
      </c>
      <c r="E1029" s="188" t="s">
        <v>2078</v>
      </c>
      <c r="F1029" s="189" t="s">
        <v>56</v>
      </c>
      <c r="G1029" s="190">
        <v>11.3</v>
      </c>
      <c r="H1029" s="191">
        <v>0</v>
      </c>
      <c r="I1029" s="374">
        <f t="shared" si="23"/>
        <v>0</v>
      </c>
      <c r="J1029" s="144"/>
      <c r="K1029" s="355"/>
      <c r="L1029" s="145"/>
      <c r="M1029" s="146"/>
    </row>
    <row r="1030" spans="1:13" ht="33.75">
      <c r="A1030" s="185"/>
      <c r="B1030" s="186"/>
      <c r="C1030" s="185" t="s">
        <v>690</v>
      </c>
      <c r="D1030" s="187" t="s">
        <v>290</v>
      </c>
      <c r="E1030" s="188" t="s">
        <v>2079</v>
      </c>
      <c r="F1030" s="189" t="s">
        <v>7</v>
      </c>
      <c r="G1030" s="190">
        <v>192</v>
      </c>
      <c r="H1030" s="191">
        <v>0</v>
      </c>
      <c r="I1030" s="374">
        <f t="shared" si="23"/>
        <v>0</v>
      </c>
      <c r="J1030" s="144"/>
      <c r="K1030" s="355"/>
      <c r="L1030" s="145"/>
      <c r="M1030" s="146"/>
    </row>
    <row r="1031" spans="1:13" ht="33.75">
      <c r="A1031" s="185"/>
      <c r="B1031" s="186"/>
      <c r="C1031" s="185" t="s">
        <v>691</v>
      </c>
      <c r="D1031" s="187" t="s">
        <v>292</v>
      </c>
      <c r="E1031" s="188" t="s">
        <v>2080</v>
      </c>
      <c r="F1031" s="189" t="s">
        <v>7</v>
      </c>
      <c r="G1031" s="190">
        <v>192</v>
      </c>
      <c r="H1031" s="191">
        <v>0</v>
      </c>
      <c r="I1031" s="374">
        <f t="shared" si="23"/>
        <v>0</v>
      </c>
      <c r="J1031" s="144"/>
      <c r="K1031" s="355"/>
      <c r="L1031" s="145"/>
      <c r="M1031" s="146"/>
    </row>
    <row r="1032" spans="1:13" ht="22.5">
      <c r="A1032" s="185"/>
      <c r="B1032" s="186"/>
      <c r="C1032" s="185" t="s">
        <v>599</v>
      </c>
      <c r="D1032" s="187" t="s">
        <v>293</v>
      </c>
      <c r="E1032" s="188" t="s">
        <v>600</v>
      </c>
      <c r="F1032" s="189" t="s">
        <v>58</v>
      </c>
      <c r="G1032" s="190">
        <v>11</v>
      </c>
      <c r="H1032" s="191">
        <v>0</v>
      </c>
      <c r="I1032" s="374">
        <f t="shared" si="23"/>
        <v>0</v>
      </c>
      <c r="J1032" s="144"/>
      <c r="K1032" s="355"/>
      <c r="L1032" s="145"/>
      <c r="M1032" s="146"/>
    </row>
    <row r="1033" spans="1:13">
      <c r="A1033" s="185"/>
      <c r="B1033" s="186"/>
      <c r="C1033" s="185" t="s">
        <v>2107</v>
      </c>
      <c r="D1033" s="187" t="s">
        <v>295</v>
      </c>
      <c r="E1033" s="188" t="s">
        <v>2108</v>
      </c>
      <c r="F1033" s="189" t="s">
        <v>7</v>
      </c>
      <c r="G1033" s="190">
        <v>17</v>
      </c>
      <c r="H1033" s="191">
        <v>0</v>
      </c>
      <c r="I1033" s="374">
        <f t="shared" si="23"/>
        <v>0</v>
      </c>
      <c r="J1033" s="144"/>
      <c r="K1033" s="355"/>
      <c r="L1033" s="145"/>
      <c r="M1033" s="146"/>
    </row>
    <row r="1034" spans="1:13" ht="22.5">
      <c r="A1034" s="185"/>
      <c r="B1034" s="186"/>
      <c r="C1034" s="185" t="s">
        <v>601</v>
      </c>
      <c r="D1034" s="187" t="s">
        <v>296</v>
      </c>
      <c r="E1034" s="188" t="s">
        <v>477</v>
      </c>
      <c r="F1034" s="189" t="s">
        <v>7</v>
      </c>
      <c r="G1034" s="190">
        <v>4</v>
      </c>
      <c r="H1034" s="191">
        <v>0</v>
      </c>
      <c r="I1034" s="374">
        <f t="shared" si="23"/>
        <v>0</v>
      </c>
      <c r="J1034" s="144"/>
      <c r="K1034" s="355"/>
      <c r="L1034" s="145"/>
      <c r="M1034" s="146"/>
    </row>
    <row r="1035" spans="1:13" ht="22.5">
      <c r="A1035" s="185"/>
      <c r="B1035" s="186"/>
      <c r="C1035" s="185" t="s">
        <v>2081</v>
      </c>
      <c r="D1035" s="187" t="s">
        <v>298</v>
      </c>
      <c r="E1035" s="188" t="s">
        <v>480</v>
      </c>
      <c r="F1035" s="189" t="s">
        <v>56</v>
      </c>
      <c r="G1035" s="190">
        <v>23</v>
      </c>
      <c r="H1035" s="191">
        <v>0</v>
      </c>
      <c r="I1035" s="374">
        <f t="shared" si="23"/>
        <v>0</v>
      </c>
      <c r="J1035" s="144"/>
      <c r="K1035" s="355"/>
      <c r="L1035" s="145"/>
      <c r="M1035" s="146"/>
    </row>
    <row r="1036" spans="1:13">
      <c r="A1036" s="378">
        <v>4</v>
      </c>
      <c r="B1036" s="378"/>
      <c r="C1036" s="378"/>
      <c r="D1036" s="379"/>
      <c r="E1036" s="380" t="s">
        <v>622</v>
      </c>
      <c r="F1036" s="380"/>
      <c r="G1036" s="380"/>
      <c r="H1036" s="383"/>
      <c r="I1036" s="384">
        <f>SUM(I1037:I1037)</f>
        <v>0</v>
      </c>
      <c r="J1036" s="144"/>
      <c r="K1036" s="355"/>
      <c r="L1036" s="145"/>
      <c r="M1036" s="146"/>
    </row>
    <row r="1037" spans="1:13" ht="22.5">
      <c r="A1037" s="185"/>
      <c r="B1037" s="186"/>
      <c r="C1037" s="185" t="s">
        <v>2084</v>
      </c>
      <c r="D1037" s="187" t="s">
        <v>14</v>
      </c>
      <c r="E1037" s="188" t="s">
        <v>4529</v>
      </c>
      <c r="F1037" s="189" t="s">
        <v>7</v>
      </c>
      <c r="G1037" s="190">
        <v>1</v>
      </c>
      <c r="H1037" s="191">
        <v>0</v>
      </c>
      <c r="I1037" s="374">
        <f t="shared" si="23"/>
        <v>0</v>
      </c>
      <c r="J1037" s="144"/>
      <c r="K1037" s="355"/>
      <c r="L1037" s="145"/>
      <c r="M1037" s="146"/>
    </row>
    <row r="1038" spans="1:13">
      <c r="A1038" s="170">
        <v>2</v>
      </c>
      <c r="B1038" s="171" t="str">
        <f>IF(TRIM(H1038)&lt;&gt;"",COUNTA($H$8:H1038),"")</f>
        <v/>
      </c>
      <c r="C1038" s="170"/>
      <c r="D1038" s="172"/>
      <c r="E1038" s="24" t="s">
        <v>2111</v>
      </c>
      <c r="F1038" s="173"/>
      <c r="G1038" s="215"/>
      <c r="H1038" s="373"/>
      <c r="I1038" s="175">
        <f>I1039+I1054+I1063+I1066+I1095</f>
        <v>0</v>
      </c>
      <c r="J1038" s="144"/>
      <c r="K1038" s="355"/>
      <c r="L1038" s="145"/>
      <c r="M1038" s="146"/>
    </row>
    <row r="1039" spans="1:13">
      <c r="A1039" s="178">
        <v>4</v>
      </c>
      <c r="B1039" s="179"/>
      <c r="C1039" s="178"/>
      <c r="D1039" s="180"/>
      <c r="E1039" s="181" t="s">
        <v>501</v>
      </c>
      <c r="F1039" s="182"/>
      <c r="G1039" s="216"/>
      <c r="H1039" s="184"/>
      <c r="I1039" s="184">
        <f>SUM(I1040:I1053)</f>
        <v>0</v>
      </c>
      <c r="J1039" s="144"/>
      <c r="K1039" s="355"/>
      <c r="L1039" s="145"/>
      <c r="M1039" s="146"/>
    </row>
    <row r="1040" spans="1:13" ht="22.5">
      <c r="A1040" s="185"/>
      <c r="B1040" s="186"/>
      <c r="C1040" s="185" t="s">
        <v>520</v>
      </c>
      <c r="D1040" s="187" t="s">
        <v>14</v>
      </c>
      <c r="E1040" s="188" t="s">
        <v>521</v>
      </c>
      <c r="F1040" s="189" t="s">
        <v>7</v>
      </c>
      <c r="G1040" s="190">
        <v>1</v>
      </c>
      <c r="H1040" s="191">
        <v>0</v>
      </c>
      <c r="I1040" s="374">
        <f t="shared" ref="I1040:I1096" si="24">IF(ISNUMBER(G1040),ROUND(G1040*H1040,2),"")</f>
        <v>0</v>
      </c>
      <c r="J1040" s="144"/>
      <c r="K1040" s="355"/>
      <c r="L1040" s="145"/>
      <c r="M1040" s="146"/>
    </row>
    <row r="1041" spans="1:13" ht="22.5">
      <c r="A1041" s="185"/>
      <c r="B1041" s="186"/>
      <c r="C1041" s="185" t="s">
        <v>522</v>
      </c>
      <c r="D1041" s="187" t="s">
        <v>15</v>
      </c>
      <c r="E1041" s="188" t="s">
        <v>2030</v>
      </c>
      <c r="F1041" s="189" t="s">
        <v>7</v>
      </c>
      <c r="G1041" s="190">
        <v>1</v>
      </c>
      <c r="H1041" s="191">
        <v>0</v>
      </c>
      <c r="I1041" s="374">
        <f t="shared" si="24"/>
        <v>0</v>
      </c>
      <c r="J1041" s="144"/>
      <c r="K1041" s="355"/>
      <c r="L1041" s="145"/>
      <c r="M1041" s="146"/>
    </row>
    <row r="1042" spans="1:13" ht="22.5">
      <c r="A1042" s="185"/>
      <c r="B1042" s="186"/>
      <c r="C1042" s="185" t="s">
        <v>524</v>
      </c>
      <c r="D1042" s="187" t="s">
        <v>16</v>
      </c>
      <c r="E1042" s="188" t="s">
        <v>787</v>
      </c>
      <c r="F1042" s="189" t="s">
        <v>56</v>
      </c>
      <c r="G1042" s="190">
        <v>52</v>
      </c>
      <c r="H1042" s="191">
        <v>0</v>
      </c>
      <c r="I1042" s="374">
        <f t="shared" si="24"/>
        <v>0</v>
      </c>
      <c r="J1042" s="144"/>
      <c r="K1042" s="355"/>
      <c r="L1042" s="145"/>
      <c r="M1042" s="146"/>
    </row>
    <row r="1043" spans="1:13">
      <c r="A1043" s="185"/>
      <c r="B1043" s="186"/>
      <c r="C1043" s="185" t="s">
        <v>526</v>
      </c>
      <c r="D1043" s="187" t="s">
        <v>17</v>
      </c>
      <c r="E1043" s="188" t="s">
        <v>1958</v>
      </c>
      <c r="F1043" s="189" t="s">
        <v>605</v>
      </c>
      <c r="G1043" s="190">
        <v>12</v>
      </c>
      <c r="H1043" s="191">
        <v>0</v>
      </c>
      <c r="I1043" s="374">
        <f t="shared" si="24"/>
        <v>0</v>
      </c>
      <c r="J1043" s="144"/>
      <c r="K1043" s="355"/>
      <c r="L1043" s="145"/>
      <c r="M1043" s="146"/>
    </row>
    <row r="1044" spans="1:13">
      <c r="A1044" s="185"/>
      <c r="B1044" s="186"/>
      <c r="C1044" s="185" t="s">
        <v>528</v>
      </c>
      <c r="D1044" s="187" t="s">
        <v>179</v>
      </c>
      <c r="E1044" s="188" t="s">
        <v>2031</v>
      </c>
      <c r="F1044" s="189" t="s">
        <v>58</v>
      </c>
      <c r="G1044" s="190">
        <v>5.5</v>
      </c>
      <c r="H1044" s="191">
        <v>0</v>
      </c>
      <c r="I1044" s="374">
        <f t="shared" si="24"/>
        <v>0</v>
      </c>
      <c r="J1044" s="144"/>
      <c r="K1044" s="355"/>
      <c r="L1044" s="145"/>
      <c r="M1044" s="146"/>
    </row>
    <row r="1045" spans="1:13" ht="33.75">
      <c r="A1045" s="185"/>
      <c r="B1045" s="186"/>
      <c r="C1045" s="185" t="s">
        <v>2032</v>
      </c>
      <c r="D1045" s="187" t="s">
        <v>198</v>
      </c>
      <c r="E1045" s="188" t="s">
        <v>2033</v>
      </c>
      <c r="F1045" s="189" t="s">
        <v>56</v>
      </c>
      <c r="G1045" s="190">
        <v>34.6</v>
      </c>
      <c r="H1045" s="191">
        <v>0</v>
      </c>
      <c r="I1045" s="374">
        <f t="shared" si="24"/>
        <v>0</v>
      </c>
      <c r="J1045" s="144"/>
      <c r="K1045" s="355"/>
      <c r="L1045" s="145"/>
      <c r="M1045" s="146"/>
    </row>
    <row r="1046" spans="1:13">
      <c r="A1046" s="185"/>
      <c r="B1046" s="186"/>
      <c r="C1046" s="185" t="s">
        <v>1960</v>
      </c>
      <c r="D1046" s="187" t="s">
        <v>214</v>
      </c>
      <c r="E1046" s="188" t="s">
        <v>533</v>
      </c>
      <c r="F1046" s="189" t="s">
        <v>76</v>
      </c>
      <c r="G1046" s="190">
        <v>12</v>
      </c>
      <c r="H1046" s="191">
        <v>0</v>
      </c>
      <c r="I1046" s="374">
        <f t="shared" si="24"/>
        <v>0</v>
      </c>
      <c r="J1046" s="144"/>
      <c r="K1046" s="355"/>
      <c r="L1046" s="145"/>
      <c r="M1046" s="146"/>
    </row>
    <row r="1047" spans="1:13" s="229" customFormat="1" ht="33.75">
      <c r="A1047" s="185"/>
      <c r="B1047" s="186"/>
      <c r="C1047" s="185" t="s">
        <v>534</v>
      </c>
      <c r="D1047" s="187" t="s">
        <v>216</v>
      </c>
      <c r="E1047" s="188" t="s">
        <v>535</v>
      </c>
      <c r="F1047" s="189" t="s">
        <v>58</v>
      </c>
      <c r="G1047" s="190">
        <v>10</v>
      </c>
      <c r="H1047" s="191">
        <v>0</v>
      </c>
      <c r="I1047" s="374">
        <f t="shared" si="24"/>
        <v>0</v>
      </c>
      <c r="J1047" s="230"/>
      <c r="K1047" s="355"/>
      <c r="L1047" s="231"/>
      <c r="M1047" s="232"/>
    </row>
    <row r="1048" spans="1:13" s="229" customFormat="1" ht="22.5">
      <c r="A1048" s="185"/>
      <c r="B1048" s="186"/>
      <c r="C1048" s="185" t="s">
        <v>536</v>
      </c>
      <c r="D1048" s="187" t="s">
        <v>231</v>
      </c>
      <c r="E1048" s="188" t="s">
        <v>537</v>
      </c>
      <c r="F1048" s="189" t="s">
        <v>58</v>
      </c>
      <c r="G1048" s="190">
        <v>10</v>
      </c>
      <c r="H1048" s="191">
        <v>0</v>
      </c>
      <c r="I1048" s="374">
        <f t="shared" si="24"/>
        <v>0</v>
      </c>
      <c r="J1048" s="230"/>
      <c r="K1048" s="355"/>
      <c r="L1048" s="231"/>
      <c r="M1048" s="232"/>
    </row>
    <row r="1049" spans="1:13" ht="22.5">
      <c r="A1049" s="185"/>
      <c r="B1049" s="186"/>
      <c r="C1049" s="185" t="s">
        <v>538</v>
      </c>
      <c r="D1049" s="187" t="s">
        <v>260</v>
      </c>
      <c r="E1049" s="188" t="s">
        <v>539</v>
      </c>
      <c r="F1049" s="189" t="s">
        <v>58</v>
      </c>
      <c r="G1049" s="190">
        <v>7</v>
      </c>
      <c r="H1049" s="191">
        <v>0</v>
      </c>
      <c r="I1049" s="374">
        <f t="shared" si="24"/>
        <v>0</v>
      </c>
      <c r="J1049" s="144"/>
      <c r="K1049" s="355"/>
      <c r="L1049" s="145"/>
      <c r="M1049" s="146"/>
    </row>
    <row r="1050" spans="1:13" ht="56.25">
      <c r="A1050" s="185"/>
      <c r="B1050" s="186"/>
      <c r="C1050" s="185" t="s">
        <v>2035</v>
      </c>
      <c r="D1050" s="187" t="s">
        <v>261</v>
      </c>
      <c r="E1050" s="188" t="s">
        <v>2036</v>
      </c>
      <c r="F1050" s="189" t="s">
        <v>56</v>
      </c>
      <c r="G1050" s="190">
        <v>62</v>
      </c>
      <c r="H1050" s="191">
        <v>0</v>
      </c>
      <c r="I1050" s="374">
        <f t="shared" si="24"/>
        <v>0</v>
      </c>
      <c r="J1050" s="144"/>
      <c r="K1050" s="355"/>
      <c r="L1050" s="145"/>
      <c r="M1050" s="146"/>
    </row>
    <row r="1051" spans="1:13" ht="45">
      <c r="A1051" s="185"/>
      <c r="B1051" s="186"/>
      <c r="C1051" s="185" t="s">
        <v>2037</v>
      </c>
      <c r="D1051" s="187" t="s">
        <v>272</v>
      </c>
      <c r="E1051" s="188" t="s">
        <v>2038</v>
      </c>
      <c r="F1051" s="189" t="s">
        <v>56</v>
      </c>
      <c r="G1051" s="190">
        <v>10</v>
      </c>
      <c r="H1051" s="191">
        <v>0</v>
      </c>
      <c r="I1051" s="374">
        <f t="shared" si="24"/>
        <v>0</v>
      </c>
      <c r="J1051" s="144"/>
      <c r="K1051" s="355"/>
      <c r="L1051" s="145"/>
      <c r="M1051" s="146"/>
    </row>
    <row r="1052" spans="1:13" ht="56.25">
      <c r="A1052" s="185"/>
      <c r="B1052" s="186"/>
      <c r="C1052" s="185" t="s">
        <v>540</v>
      </c>
      <c r="D1052" s="187" t="s">
        <v>274</v>
      </c>
      <c r="E1052" s="188" t="s">
        <v>2039</v>
      </c>
      <c r="F1052" s="189" t="s">
        <v>56</v>
      </c>
      <c r="G1052" s="190">
        <v>114.5</v>
      </c>
      <c r="H1052" s="191">
        <v>0</v>
      </c>
      <c r="I1052" s="374">
        <f t="shared" si="24"/>
        <v>0</v>
      </c>
      <c r="J1052" s="144"/>
      <c r="K1052" s="355"/>
      <c r="L1052" s="145"/>
      <c r="M1052" s="146"/>
    </row>
    <row r="1053" spans="1:13" ht="56.25">
      <c r="A1053" s="185"/>
      <c r="B1053" s="186"/>
      <c r="C1053" s="185" t="s">
        <v>542</v>
      </c>
      <c r="D1053" s="187" t="s">
        <v>276</v>
      </c>
      <c r="E1053" s="188" t="s">
        <v>2040</v>
      </c>
      <c r="F1053" s="189" t="s">
        <v>56</v>
      </c>
      <c r="G1053" s="190">
        <v>20.5</v>
      </c>
      <c r="H1053" s="191">
        <v>0</v>
      </c>
      <c r="I1053" s="374">
        <f t="shared" si="24"/>
        <v>0</v>
      </c>
      <c r="J1053" s="144"/>
      <c r="K1053" s="355"/>
      <c r="L1053" s="145"/>
      <c r="M1053" s="146"/>
    </row>
    <row r="1054" spans="1:13">
      <c r="A1054" s="378">
        <v>4</v>
      </c>
      <c r="B1054" s="378"/>
      <c r="C1054" s="378"/>
      <c r="D1054" s="379"/>
      <c r="E1054" s="380" t="s">
        <v>232</v>
      </c>
      <c r="F1054" s="380"/>
      <c r="G1054" s="380"/>
      <c r="H1054" s="383"/>
      <c r="I1054" s="384">
        <f>SUM(I1055:I1062)</f>
        <v>0</v>
      </c>
      <c r="J1054" s="144"/>
      <c r="K1054" s="355"/>
      <c r="L1054" s="145"/>
      <c r="M1054" s="146"/>
    </row>
    <row r="1055" spans="1:13" ht="33.75">
      <c r="A1055" s="185"/>
      <c r="B1055" s="186"/>
      <c r="C1055" s="185" t="s">
        <v>544</v>
      </c>
      <c r="D1055" s="187" t="s">
        <v>14</v>
      </c>
      <c r="E1055" s="188" t="s">
        <v>2041</v>
      </c>
      <c r="F1055" s="189" t="s">
        <v>76</v>
      </c>
      <c r="G1055" s="190">
        <v>3.5</v>
      </c>
      <c r="H1055" s="191">
        <v>0</v>
      </c>
      <c r="I1055" s="374">
        <f t="shared" si="24"/>
        <v>0</v>
      </c>
      <c r="J1055" s="144"/>
      <c r="K1055" s="355"/>
      <c r="L1055" s="145"/>
      <c r="M1055" s="146"/>
    </row>
    <row r="1056" spans="1:13" ht="45">
      <c r="A1056" s="185"/>
      <c r="B1056" s="186"/>
      <c r="C1056" s="185" t="s">
        <v>546</v>
      </c>
      <c r="D1056" s="187" t="s">
        <v>15</v>
      </c>
      <c r="E1056" s="188" t="s">
        <v>2042</v>
      </c>
      <c r="F1056" s="189" t="s">
        <v>76</v>
      </c>
      <c r="G1056" s="190">
        <v>12</v>
      </c>
      <c r="H1056" s="191">
        <v>0</v>
      </c>
      <c r="I1056" s="374">
        <f t="shared" si="24"/>
        <v>0</v>
      </c>
      <c r="J1056" s="144"/>
      <c r="K1056" s="355"/>
      <c r="L1056" s="145"/>
      <c r="M1056" s="146"/>
    </row>
    <row r="1057" spans="1:13" ht="33.75">
      <c r="A1057" s="185"/>
      <c r="B1057" s="186"/>
      <c r="C1057" s="185" t="s">
        <v>550</v>
      </c>
      <c r="D1057" s="187" t="s">
        <v>16</v>
      </c>
      <c r="E1057" s="188" t="s">
        <v>2043</v>
      </c>
      <c r="F1057" s="189" t="s">
        <v>56</v>
      </c>
      <c r="G1057" s="190">
        <v>64</v>
      </c>
      <c r="H1057" s="191">
        <v>0</v>
      </c>
      <c r="I1057" s="374">
        <f t="shared" si="24"/>
        <v>0</v>
      </c>
      <c r="J1057" s="144"/>
      <c r="K1057" s="355"/>
      <c r="L1057" s="145"/>
      <c r="M1057" s="146"/>
    </row>
    <row r="1058" spans="1:13">
      <c r="A1058" s="185"/>
      <c r="B1058" s="186"/>
      <c r="C1058" s="185" t="s">
        <v>552</v>
      </c>
      <c r="D1058" s="187" t="s">
        <v>17</v>
      </c>
      <c r="E1058" s="188" t="s">
        <v>553</v>
      </c>
      <c r="F1058" s="189" t="s">
        <v>56</v>
      </c>
      <c r="G1058" s="190">
        <v>64</v>
      </c>
      <c r="H1058" s="191">
        <v>0</v>
      </c>
      <c r="I1058" s="374">
        <f t="shared" si="24"/>
        <v>0</v>
      </c>
      <c r="J1058" s="144"/>
      <c r="K1058" s="355"/>
      <c r="L1058" s="145"/>
      <c r="M1058" s="146"/>
    </row>
    <row r="1059" spans="1:13" ht="33.75">
      <c r="A1059" s="185"/>
      <c r="B1059" s="186"/>
      <c r="C1059" s="185" t="s">
        <v>554</v>
      </c>
      <c r="D1059" s="187" t="s">
        <v>179</v>
      </c>
      <c r="E1059" s="188" t="s">
        <v>2044</v>
      </c>
      <c r="F1059" s="189" t="s">
        <v>76</v>
      </c>
      <c r="G1059" s="190">
        <v>12</v>
      </c>
      <c r="H1059" s="191">
        <v>0</v>
      </c>
      <c r="I1059" s="374">
        <f t="shared" si="24"/>
        <v>0</v>
      </c>
      <c r="J1059" s="144"/>
      <c r="K1059" s="355"/>
      <c r="L1059" s="145"/>
      <c r="M1059" s="146"/>
    </row>
    <row r="1060" spans="1:13">
      <c r="A1060" s="185"/>
      <c r="B1060" s="186"/>
      <c r="C1060" s="185" t="s">
        <v>556</v>
      </c>
      <c r="D1060" s="187" t="s">
        <v>198</v>
      </c>
      <c r="E1060" s="188" t="s">
        <v>557</v>
      </c>
      <c r="F1060" s="189" t="s">
        <v>56</v>
      </c>
      <c r="G1060" s="190">
        <v>50</v>
      </c>
      <c r="H1060" s="191">
        <v>0</v>
      </c>
      <c r="I1060" s="374">
        <f t="shared" si="24"/>
        <v>0</v>
      </c>
      <c r="J1060" s="144"/>
      <c r="K1060" s="355"/>
      <c r="L1060" s="145"/>
      <c r="M1060" s="146"/>
    </row>
    <row r="1061" spans="1:13">
      <c r="A1061" s="185"/>
      <c r="B1061" s="186"/>
      <c r="C1061" s="185" t="s">
        <v>558</v>
      </c>
      <c r="D1061" s="187" t="s">
        <v>214</v>
      </c>
      <c r="E1061" s="188" t="s">
        <v>559</v>
      </c>
      <c r="F1061" s="189" t="s">
        <v>56</v>
      </c>
      <c r="G1061" s="190">
        <v>50</v>
      </c>
      <c r="H1061" s="191">
        <v>0</v>
      </c>
      <c r="I1061" s="374">
        <f t="shared" si="24"/>
        <v>0</v>
      </c>
      <c r="J1061" s="144"/>
      <c r="K1061" s="355"/>
      <c r="L1061" s="145"/>
      <c r="M1061" s="146"/>
    </row>
    <row r="1062" spans="1:13" ht="22.5">
      <c r="A1062" s="185"/>
      <c r="B1062" s="186"/>
      <c r="C1062" s="185" t="s">
        <v>2089</v>
      </c>
      <c r="D1062" s="187" t="s">
        <v>216</v>
      </c>
      <c r="E1062" s="188" t="s">
        <v>2110</v>
      </c>
      <c r="F1062" s="189" t="s">
        <v>56</v>
      </c>
      <c r="G1062" s="190">
        <v>9.5</v>
      </c>
      <c r="H1062" s="191">
        <v>0</v>
      </c>
      <c r="I1062" s="374">
        <f t="shared" si="24"/>
        <v>0</v>
      </c>
      <c r="J1062" s="144"/>
      <c r="K1062" s="355"/>
      <c r="L1062" s="145"/>
      <c r="M1062" s="146"/>
    </row>
    <row r="1063" spans="1:13">
      <c r="A1063" s="378">
        <v>4</v>
      </c>
      <c r="B1063" s="378"/>
      <c r="C1063" s="378"/>
      <c r="D1063" s="379"/>
      <c r="E1063" s="380" t="s">
        <v>234</v>
      </c>
      <c r="F1063" s="380"/>
      <c r="G1063" s="380"/>
      <c r="H1063" s="383"/>
      <c r="I1063" s="384">
        <f>SUM(I1064:I1065)</f>
        <v>0</v>
      </c>
      <c r="J1063" s="144"/>
      <c r="K1063" s="355"/>
      <c r="L1063" s="145"/>
      <c r="M1063" s="146"/>
    </row>
    <row r="1064" spans="1:13" ht="45">
      <c r="A1064" s="185"/>
      <c r="B1064" s="186"/>
      <c r="C1064" s="185" t="s">
        <v>2045</v>
      </c>
      <c r="D1064" s="187" t="s">
        <v>14</v>
      </c>
      <c r="E1064" s="188" t="s">
        <v>2046</v>
      </c>
      <c r="F1064" s="189" t="s">
        <v>58</v>
      </c>
      <c r="G1064" s="190">
        <v>14</v>
      </c>
      <c r="H1064" s="191">
        <v>0</v>
      </c>
      <c r="I1064" s="374">
        <f t="shared" si="24"/>
        <v>0</v>
      </c>
      <c r="J1064" s="144"/>
      <c r="K1064" s="355"/>
      <c r="L1064" s="145"/>
      <c r="M1064" s="146"/>
    </row>
    <row r="1065" spans="1:13" ht="22.5">
      <c r="A1065" s="185"/>
      <c r="B1065" s="186"/>
      <c r="C1065" s="185" t="s">
        <v>2049</v>
      </c>
      <c r="D1065" s="187" t="s">
        <v>15</v>
      </c>
      <c r="E1065" s="188" t="s">
        <v>2050</v>
      </c>
      <c r="F1065" s="189" t="s">
        <v>7</v>
      </c>
      <c r="G1065" s="190">
        <v>2</v>
      </c>
      <c r="H1065" s="191">
        <v>0</v>
      </c>
      <c r="I1065" s="374">
        <f t="shared" si="24"/>
        <v>0</v>
      </c>
      <c r="J1065" s="144"/>
      <c r="K1065" s="355"/>
      <c r="L1065" s="145"/>
      <c r="M1065" s="146"/>
    </row>
    <row r="1066" spans="1:13">
      <c r="A1066" s="378">
        <v>4</v>
      </c>
      <c r="B1066" s="378"/>
      <c r="C1066" s="378"/>
      <c r="D1066" s="379"/>
      <c r="E1066" s="380" t="s">
        <v>236</v>
      </c>
      <c r="F1066" s="380"/>
      <c r="G1066" s="380"/>
      <c r="H1066" s="383"/>
      <c r="I1066" s="384">
        <f>SUM(I1067:I1094)</f>
        <v>0</v>
      </c>
      <c r="J1066" s="144"/>
      <c r="K1066" s="355"/>
      <c r="L1066" s="145"/>
      <c r="M1066" s="146"/>
    </row>
    <row r="1067" spans="1:13" ht="33.75">
      <c r="A1067" s="185"/>
      <c r="B1067" s="186"/>
      <c r="C1067" s="185" t="s">
        <v>570</v>
      </c>
      <c r="D1067" s="187" t="s">
        <v>14</v>
      </c>
      <c r="E1067" s="188" t="s">
        <v>2051</v>
      </c>
      <c r="F1067" s="189" t="s">
        <v>7</v>
      </c>
      <c r="G1067" s="190">
        <v>1</v>
      </c>
      <c r="H1067" s="191">
        <v>0</v>
      </c>
      <c r="I1067" s="374">
        <f t="shared" si="24"/>
        <v>0</v>
      </c>
      <c r="J1067" s="144"/>
      <c r="K1067" s="355"/>
      <c r="L1067" s="145"/>
      <c r="M1067" s="146"/>
    </row>
    <row r="1068" spans="1:13">
      <c r="A1068" s="185"/>
      <c r="B1068" s="186"/>
      <c r="C1068" s="185" t="s">
        <v>572</v>
      </c>
      <c r="D1068" s="187" t="s">
        <v>15</v>
      </c>
      <c r="E1068" s="188" t="s">
        <v>2052</v>
      </c>
      <c r="F1068" s="189" t="s">
        <v>56</v>
      </c>
      <c r="G1068" s="190">
        <v>17</v>
      </c>
      <c r="H1068" s="191">
        <v>0</v>
      </c>
      <c r="I1068" s="374">
        <f t="shared" si="24"/>
        <v>0</v>
      </c>
      <c r="J1068" s="144"/>
      <c r="K1068" s="355"/>
      <c r="L1068" s="145"/>
      <c r="M1068" s="146"/>
    </row>
    <row r="1069" spans="1:13">
      <c r="A1069" s="185"/>
      <c r="B1069" s="186"/>
      <c r="C1069" s="185" t="s">
        <v>2053</v>
      </c>
      <c r="D1069" s="187" t="s">
        <v>16</v>
      </c>
      <c r="E1069" s="188" t="s">
        <v>2054</v>
      </c>
      <c r="F1069" s="189" t="s">
        <v>56</v>
      </c>
      <c r="G1069" s="190">
        <v>13.5</v>
      </c>
      <c r="H1069" s="191">
        <v>0</v>
      </c>
      <c r="I1069" s="374">
        <f t="shared" si="24"/>
        <v>0</v>
      </c>
      <c r="J1069" s="144"/>
      <c r="K1069" s="355"/>
      <c r="L1069" s="145"/>
      <c r="M1069" s="146"/>
    </row>
    <row r="1070" spans="1:13">
      <c r="A1070" s="185"/>
      <c r="B1070" s="186"/>
      <c r="C1070" s="185" t="s">
        <v>573</v>
      </c>
      <c r="D1070" s="187" t="s">
        <v>17</v>
      </c>
      <c r="E1070" s="188" t="s">
        <v>2055</v>
      </c>
      <c r="F1070" s="189" t="s">
        <v>56</v>
      </c>
      <c r="G1070" s="190">
        <v>22.6</v>
      </c>
      <c r="H1070" s="191">
        <v>0</v>
      </c>
      <c r="I1070" s="374">
        <f t="shared" si="24"/>
        <v>0</v>
      </c>
      <c r="J1070" s="144"/>
      <c r="K1070" s="355"/>
      <c r="L1070" s="145"/>
      <c r="M1070" s="146"/>
    </row>
    <row r="1071" spans="1:13" ht="22.5">
      <c r="A1071" s="185"/>
      <c r="B1071" s="186"/>
      <c r="C1071" s="185" t="s">
        <v>577</v>
      </c>
      <c r="D1071" s="187" t="s">
        <v>179</v>
      </c>
      <c r="E1071" s="188" t="s">
        <v>2056</v>
      </c>
      <c r="F1071" s="189" t="s">
        <v>78</v>
      </c>
      <c r="G1071" s="190">
        <v>1256</v>
      </c>
      <c r="H1071" s="191">
        <v>0</v>
      </c>
      <c r="I1071" s="374">
        <f t="shared" si="24"/>
        <v>0</v>
      </c>
      <c r="J1071" s="144"/>
      <c r="K1071" s="355"/>
      <c r="L1071" s="145"/>
      <c r="M1071" s="146"/>
    </row>
    <row r="1072" spans="1:13" ht="22.5">
      <c r="A1072" s="185"/>
      <c r="B1072" s="186"/>
      <c r="C1072" s="185" t="s">
        <v>2057</v>
      </c>
      <c r="D1072" s="187" t="s">
        <v>198</v>
      </c>
      <c r="E1072" s="188" t="s">
        <v>2058</v>
      </c>
      <c r="F1072" s="189" t="s">
        <v>7</v>
      </c>
      <c r="G1072" s="190">
        <v>1</v>
      </c>
      <c r="H1072" s="191">
        <v>0</v>
      </c>
      <c r="I1072" s="374">
        <f t="shared" si="24"/>
        <v>0</v>
      </c>
      <c r="J1072" s="144"/>
      <c r="K1072" s="355"/>
      <c r="L1072" s="145"/>
      <c r="M1072" s="146"/>
    </row>
    <row r="1073" spans="1:13">
      <c r="A1073" s="185"/>
      <c r="B1073" s="186"/>
      <c r="C1073" s="185" t="s">
        <v>2059</v>
      </c>
      <c r="D1073" s="187" t="s">
        <v>214</v>
      </c>
      <c r="E1073" s="188" t="s">
        <v>2060</v>
      </c>
      <c r="F1073" s="189" t="s">
        <v>76</v>
      </c>
      <c r="G1073" s="190">
        <v>1.5</v>
      </c>
      <c r="H1073" s="191">
        <v>0</v>
      </c>
      <c r="I1073" s="374">
        <f t="shared" si="24"/>
        <v>0</v>
      </c>
      <c r="J1073" s="144"/>
      <c r="K1073" s="355"/>
      <c r="L1073" s="145"/>
      <c r="M1073" s="146"/>
    </row>
    <row r="1074" spans="1:13" ht="33.75">
      <c r="A1074" s="185"/>
      <c r="B1074" s="186"/>
      <c r="C1074" s="185" t="s">
        <v>2091</v>
      </c>
      <c r="D1074" s="187" t="s">
        <v>216</v>
      </c>
      <c r="E1074" s="188" t="s">
        <v>2092</v>
      </c>
      <c r="F1074" s="189" t="s">
        <v>76</v>
      </c>
      <c r="G1074" s="190">
        <v>4.5</v>
      </c>
      <c r="H1074" s="191">
        <v>0</v>
      </c>
      <c r="I1074" s="374">
        <f t="shared" si="24"/>
        <v>0</v>
      </c>
      <c r="J1074" s="144"/>
      <c r="K1074" s="355"/>
      <c r="L1074" s="145"/>
      <c r="M1074" s="146"/>
    </row>
    <row r="1075" spans="1:13" ht="22.5">
      <c r="A1075" s="185"/>
      <c r="B1075" s="186"/>
      <c r="C1075" s="185" t="s">
        <v>583</v>
      </c>
      <c r="D1075" s="187" t="s">
        <v>231</v>
      </c>
      <c r="E1075" s="188" t="s">
        <v>2093</v>
      </c>
      <c r="F1075" s="189" t="s">
        <v>76</v>
      </c>
      <c r="G1075" s="190">
        <v>15.5</v>
      </c>
      <c r="H1075" s="191">
        <v>0</v>
      </c>
      <c r="I1075" s="374">
        <f t="shared" si="24"/>
        <v>0</v>
      </c>
      <c r="J1075" s="144"/>
      <c r="K1075" s="355"/>
      <c r="L1075" s="145"/>
      <c r="M1075" s="146"/>
    </row>
    <row r="1076" spans="1:13" ht="22.5">
      <c r="A1076" s="185"/>
      <c r="B1076" s="186"/>
      <c r="C1076" s="185" t="s">
        <v>585</v>
      </c>
      <c r="D1076" s="187" t="s">
        <v>260</v>
      </c>
      <c r="E1076" s="188" t="s">
        <v>2062</v>
      </c>
      <c r="F1076" s="189" t="s">
        <v>76</v>
      </c>
      <c r="G1076" s="190">
        <v>15.5</v>
      </c>
      <c r="H1076" s="191">
        <v>0</v>
      </c>
      <c r="I1076" s="374">
        <f t="shared" si="24"/>
        <v>0</v>
      </c>
      <c r="J1076" s="144"/>
      <c r="K1076" s="355"/>
      <c r="L1076" s="145"/>
      <c r="M1076" s="146"/>
    </row>
    <row r="1077" spans="1:13" ht="22.5">
      <c r="A1077" s="185"/>
      <c r="B1077" s="186"/>
      <c r="C1077" s="185" t="s">
        <v>587</v>
      </c>
      <c r="D1077" s="187" t="s">
        <v>261</v>
      </c>
      <c r="E1077" s="188" t="s">
        <v>2063</v>
      </c>
      <c r="F1077" s="189" t="s">
        <v>76</v>
      </c>
      <c r="G1077" s="190">
        <v>15.5</v>
      </c>
      <c r="H1077" s="191">
        <v>0</v>
      </c>
      <c r="I1077" s="374">
        <f t="shared" si="24"/>
        <v>0</v>
      </c>
      <c r="J1077" s="144"/>
      <c r="K1077" s="355"/>
      <c r="L1077" s="145"/>
      <c r="M1077" s="146"/>
    </row>
    <row r="1078" spans="1:13" ht="33.75">
      <c r="A1078" s="185"/>
      <c r="B1078" s="186"/>
      <c r="C1078" s="185" t="s">
        <v>2064</v>
      </c>
      <c r="D1078" s="187" t="s">
        <v>272</v>
      </c>
      <c r="E1078" s="188" t="s">
        <v>2065</v>
      </c>
      <c r="F1078" s="189" t="s">
        <v>58</v>
      </c>
      <c r="G1078" s="190">
        <v>8</v>
      </c>
      <c r="H1078" s="191">
        <v>0</v>
      </c>
      <c r="I1078" s="374">
        <f t="shared" si="24"/>
        <v>0</v>
      </c>
      <c r="J1078" s="144"/>
      <c r="K1078" s="355"/>
      <c r="L1078" s="145"/>
      <c r="M1078" s="146"/>
    </row>
    <row r="1079" spans="1:13" ht="22.5">
      <c r="A1079" s="185"/>
      <c r="B1079" s="186"/>
      <c r="C1079" s="185" t="s">
        <v>2066</v>
      </c>
      <c r="D1079" s="187" t="s">
        <v>274</v>
      </c>
      <c r="E1079" s="188" t="s">
        <v>2067</v>
      </c>
      <c r="F1079" s="189" t="s">
        <v>58</v>
      </c>
      <c r="G1079" s="190">
        <v>8.1999999999999993</v>
      </c>
      <c r="H1079" s="191">
        <v>0</v>
      </c>
      <c r="I1079" s="374">
        <f t="shared" si="24"/>
        <v>0</v>
      </c>
      <c r="J1079" s="144"/>
      <c r="K1079" s="355"/>
      <c r="L1079" s="145"/>
      <c r="M1079" s="146"/>
    </row>
    <row r="1080" spans="1:13" ht="45">
      <c r="A1080" s="185"/>
      <c r="B1080" s="186"/>
      <c r="C1080" s="185" t="s">
        <v>591</v>
      </c>
      <c r="D1080" s="187" t="s">
        <v>276</v>
      </c>
      <c r="E1080" s="188" t="s">
        <v>2068</v>
      </c>
      <c r="F1080" s="189" t="s">
        <v>58</v>
      </c>
      <c r="G1080" s="190">
        <v>51</v>
      </c>
      <c r="H1080" s="191">
        <v>0</v>
      </c>
      <c r="I1080" s="374">
        <f t="shared" si="24"/>
        <v>0</v>
      </c>
      <c r="J1080" s="144"/>
      <c r="K1080" s="355"/>
      <c r="L1080" s="145"/>
      <c r="M1080" s="146"/>
    </row>
    <row r="1081" spans="1:13" ht="33.75">
      <c r="A1081" s="185"/>
      <c r="B1081" s="186"/>
      <c r="C1081" s="185" t="s">
        <v>593</v>
      </c>
      <c r="D1081" s="187" t="s">
        <v>278</v>
      </c>
      <c r="E1081" s="188" t="s">
        <v>2069</v>
      </c>
      <c r="F1081" s="189" t="s">
        <v>76</v>
      </c>
      <c r="G1081" s="190">
        <v>3.5</v>
      </c>
      <c r="H1081" s="191">
        <v>0</v>
      </c>
      <c r="I1081" s="374">
        <f t="shared" si="24"/>
        <v>0</v>
      </c>
      <c r="J1081" s="144"/>
      <c r="K1081" s="355"/>
      <c r="L1081" s="145"/>
      <c r="M1081" s="146"/>
    </row>
    <row r="1082" spans="1:13">
      <c r="A1082" s="185"/>
      <c r="B1082" s="186"/>
      <c r="C1082" s="185" t="s">
        <v>595</v>
      </c>
      <c r="D1082" s="187" t="s">
        <v>281</v>
      </c>
      <c r="E1082" s="188" t="s">
        <v>2070</v>
      </c>
      <c r="F1082" s="189" t="s">
        <v>56</v>
      </c>
      <c r="G1082" s="190">
        <v>7.5</v>
      </c>
      <c r="H1082" s="191">
        <v>0</v>
      </c>
      <c r="I1082" s="374">
        <f t="shared" si="24"/>
        <v>0</v>
      </c>
      <c r="J1082" s="144"/>
      <c r="K1082" s="355"/>
      <c r="L1082" s="145"/>
      <c r="M1082" s="146"/>
    </row>
    <row r="1083" spans="1:13" ht="56.25">
      <c r="A1083" s="185"/>
      <c r="B1083" s="186"/>
      <c r="C1083" s="185" t="s">
        <v>650</v>
      </c>
      <c r="D1083" s="187" t="s">
        <v>283</v>
      </c>
      <c r="E1083" s="188" t="s">
        <v>2071</v>
      </c>
      <c r="F1083" s="189" t="s">
        <v>58</v>
      </c>
      <c r="G1083" s="190">
        <v>18</v>
      </c>
      <c r="H1083" s="191">
        <v>0</v>
      </c>
      <c r="I1083" s="374">
        <f t="shared" si="24"/>
        <v>0</v>
      </c>
      <c r="J1083" s="144"/>
      <c r="K1083" s="355"/>
      <c r="L1083" s="145"/>
      <c r="M1083" s="146"/>
    </row>
    <row r="1084" spans="1:13" ht="78.75">
      <c r="A1084" s="185"/>
      <c r="B1084" s="186"/>
      <c r="C1084" s="185" t="s">
        <v>597</v>
      </c>
      <c r="D1084" s="187" t="s">
        <v>285</v>
      </c>
      <c r="E1084" s="188" t="s">
        <v>2072</v>
      </c>
      <c r="F1084" s="189" t="s">
        <v>58</v>
      </c>
      <c r="G1084" s="190">
        <v>18</v>
      </c>
      <c r="H1084" s="191">
        <v>0</v>
      </c>
      <c r="I1084" s="374">
        <f t="shared" si="24"/>
        <v>0</v>
      </c>
      <c r="J1084" s="144"/>
      <c r="K1084" s="355"/>
      <c r="L1084" s="145"/>
      <c r="M1084" s="146"/>
    </row>
    <row r="1085" spans="1:13" ht="45">
      <c r="A1085" s="185"/>
      <c r="B1085" s="186"/>
      <c r="C1085" s="185" t="s">
        <v>653</v>
      </c>
      <c r="D1085" s="187" t="s">
        <v>287</v>
      </c>
      <c r="E1085" s="188" t="s">
        <v>2073</v>
      </c>
      <c r="F1085" s="189" t="s">
        <v>56</v>
      </c>
      <c r="G1085" s="190">
        <v>62</v>
      </c>
      <c r="H1085" s="191">
        <v>0</v>
      </c>
      <c r="I1085" s="374">
        <f t="shared" si="24"/>
        <v>0</v>
      </c>
      <c r="J1085" s="144"/>
      <c r="K1085" s="355"/>
      <c r="L1085" s="145"/>
      <c r="M1085" s="146"/>
    </row>
    <row r="1086" spans="1:13" ht="67.5">
      <c r="A1086" s="185"/>
      <c r="B1086" s="186"/>
      <c r="C1086" s="185" t="s">
        <v>2074</v>
      </c>
      <c r="D1086" s="187" t="s">
        <v>289</v>
      </c>
      <c r="E1086" s="188" t="s">
        <v>2075</v>
      </c>
      <c r="F1086" s="189" t="s">
        <v>56</v>
      </c>
      <c r="G1086" s="190">
        <v>9.5</v>
      </c>
      <c r="H1086" s="191">
        <v>0</v>
      </c>
      <c r="I1086" s="374">
        <f t="shared" si="24"/>
        <v>0</v>
      </c>
      <c r="J1086" s="144"/>
      <c r="K1086" s="355"/>
      <c r="L1086" s="145"/>
      <c r="M1086" s="146"/>
    </row>
    <row r="1087" spans="1:13" ht="56.25">
      <c r="A1087" s="185"/>
      <c r="B1087" s="186"/>
      <c r="C1087" s="185" t="s">
        <v>654</v>
      </c>
      <c r="D1087" s="187" t="s">
        <v>290</v>
      </c>
      <c r="E1087" s="188" t="s">
        <v>2076</v>
      </c>
      <c r="F1087" s="189" t="s">
        <v>56</v>
      </c>
      <c r="G1087" s="190">
        <v>17.5</v>
      </c>
      <c r="H1087" s="191">
        <v>0</v>
      </c>
      <c r="I1087" s="374">
        <f t="shared" si="24"/>
        <v>0</v>
      </c>
      <c r="J1087" s="144"/>
      <c r="K1087" s="355"/>
      <c r="L1087" s="145"/>
      <c r="M1087" s="146"/>
    </row>
    <row r="1088" spans="1:13" ht="33.75">
      <c r="A1088" s="185"/>
      <c r="B1088" s="186"/>
      <c r="C1088" s="185" t="s">
        <v>690</v>
      </c>
      <c r="D1088" s="187" t="s">
        <v>292</v>
      </c>
      <c r="E1088" s="188" t="s">
        <v>2079</v>
      </c>
      <c r="F1088" s="189" t="s">
        <v>7</v>
      </c>
      <c r="G1088" s="190">
        <v>168</v>
      </c>
      <c r="H1088" s="191">
        <v>0</v>
      </c>
      <c r="I1088" s="374">
        <f t="shared" si="24"/>
        <v>0</v>
      </c>
      <c r="J1088" s="144"/>
      <c r="K1088" s="355"/>
      <c r="L1088" s="145"/>
      <c r="M1088" s="146"/>
    </row>
    <row r="1089" spans="1:13" ht="33.75">
      <c r="A1089" s="185"/>
      <c r="B1089" s="186"/>
      <c r="C1089" s="185" t="s">
        <v>691</v>
      </c>
      <c r="D1089" s="187" t="s">
        <v>293</v>
      </c>
      <c r="E1089" s="188" t="s">
        <v>2080</v>
      </c>
      <c r="F1089" s="189" t="s">
        <v>7</v>
      </c>
      <c r="G1089" s="190">
        <v>168</v>
      </c>
      <c r="H1089" s="191">
        <v>0</v>
      </c>
      <c r="I1089" s="374">
        <f t="shared" si="24"/>
        <v>0</v>
      </c>
      <c r="J1089" s="144"/>
      <c r="K1089" s="355"/>
      <c r="L1089" s="145"/>
      <c r="M1089" s="146"/>
    </row>
    <row r="1090" spans="1:13" ht="22.5">
      <c r="A1090" s="185"/>
      <c r="B1090" s="186"/>
      <c r="C1090" s="185" t="s">
        <v>599</v>
      </c>
      <c r="D1090" s="187" t="s">
        <v>295</v>
      </c>
      <c r="E1090" s="188" t="s">
        <v>600</v>
      </c>
      <c r="F1090" s="189" t="s">
        <v>58</v>
      </c>
      <c r="G1090" s="190">
        <v>17.5</v>
      </c>
      <c r="H1090" s="191">
        <v>0</v>
      </c>
      <c r="I1090" s="374">
        <f t="shared" si="24"/>
        <v>0</v>
      </c>
      <c r="J1090" s="144"/>
      <c r="K1090" s="355"/>
      <c r="L1090" s="145"/>
      <c r="M1090" s="146"/>
    </row>
    <row r="1091" spans="1:13">
      <c r="A1091" s="185"/>
      <c r="B1091" s="186"/>
      <c r="C1091" s="185" t="s">
        <v>2107</v>
      </c>
      <c r="D1091" s="187" t="s">
        <v>296</v>
      </c>
      <c r="E1091" s="188" t="s">
        <v>2108</v>
      </c>
      <c r="F1091" s="189" t="s">
        <v>7</v>
      </c>
      <c r="G1091" s="190">
        <v>17</v>
      </c>
      <c r="H1091" s="191">
        <v>0</v>
      </c>
      <c r="I1091" s="374">
        <f t="shared" si="24"/>
        <v>0</v>
      </c>
      <c r="J1091" s="144"/>
      <c r="K1091" s="355"/>
      <c r="L1091" s="145"/>
      <c r="M1091" s="146"/>
    </row>
    <row r="1092" spans="1:13" ht="22.5">
      <c r="A1092" s="185"/>
      <c r="B1092" s="186"/>
      <c r="C1092" s="185" t="s">
        <v>601</v>
      </c>
      <c r="D1092" s="187" t="s">
        <v>298</v>
      </c>
      <c r="E1092" s="188" t="s">
        <v>477</v>
      </c>
      <c r="F1092" s="189" t="s">
        <v>7</v>
      </c>
      <c r="G1092" s="190">
        <v>4</v>
      </c>
      <c r="H1092" s="191">
        <v>0</v>
      </c>
      <c r="I1092" s="374">
        <f t="shared" si="24"/>
        <v>0</v>
      </c>
      <c r="J1092" s="144"/>
      <c r="K1092" s="355"/>
      <c r="L1092" s="145"/>
      <c r="M1092" s="146"/>
    </row>
    <row r="1093" spans="1:13" ht="22.5">
      <c r="A1093" s="185"/>
      <c r="B1093" s="186"/>
      <c r="C1093" s="185" t="s">
        <v>2081</v>
      </c>
      <c r="D1093" s="187" t="s">
        <v>332</v>
      </c>
      <c r="E1093" s="188" t="s">
        <v>480</v>
      </c>
      <c r="F1093" s="189" t="s">
        <v>56</v>
      </c>
      <c r="G1093" s="190">
        <v>52</v>
      </c>
      <c r="H1093" s="191">
        <v>0</v>
      </c>
      <c r="I1093" s="374">
        <f t="shared" si="24"/>
        <v>0</v>
      </c>
      <c r="J1093" s="144"/>
      <c r="K1093" s="355"/>
      <c r="L1093" s="145"/>
      <c r="M1093" s="146"/>
    </row>
    <row r="1094" spans="1:13" ht="22.5">
      <c r="A1094" s="185"/>
      <c r="B1094" s="186"/>
      <c r="C1094" s="185" t="s">
        <v>2082</v>
      </c>
      <c r="D1094" s="187" t="s">
        <v>334</v>
      </c>
      <c r="E1094" s="188" t="s">
        <v>2083</v>
      </c>
      <c r="F1094" s="189" t="s">
        <v>56</v>
      </c>
      <c r="G1094" s="190">
        <v>28</v>
      </c>
      <c r="H1094" s="191">
        <v>0</v>
      </c>
      <c r="I1094" s="374">
        <f t="shared" si="24"/>
        <v>0</v>
      </c>
      <c r="J1094" s="144"/>
      <c r="K1094" s="355"/>
      <c r="L1094" s="145"/>
      <c r="M1094" s="146"/>
    </row>
    <row r="1095" spans="1:13">
      <c r="A1095" s="378">
        <v>4</v>
      </c>
      <c r="B1095" s="378"/>
      <c r="C1095" s="378"/>
      <c r="D1095" s="379"/>
      <c r="E1095" s="380" t="s">
        <v>622</v>
      </c>
      <c r="F1095" s="380"/>
      <c r="G1095" s="380"/>
      <c r="H1095" s="383"/>
      <c r="I1095" s="384">
        <f>SUM(I1096:I1096)</f>
        <v>0</v>
      </c>
      <c r="J1095" s="144"/>
      <c r="K1095" s="355"/>
      <c r="L1095" s="145"/>
      <c r="M1095" s="146"/>
    </row>
    <row r="1096" spans="1:13" ht="22.5">
      <c r="A1096" s="185"/>
      <c r="B1096" s="186"/>
      <c r="C1096" s="185" t="s">
        <v>2084</v>
      </c>
      <c r="D1096" s="187" t="s">
        <v>14</v>
      </c>
      <c r="E1096" s="188" t="s">
        <v>4529</v>
      </c>
      <c r="F1096" s="189" t="s">
        <v>7</v>
      </c>
      <c r="G1096" s="190">
        <v>1</v>
      </c>
      <c r="H1096" s="191">
        <v>0</v>
      </c>
      <c r="I1096" s="374">
        <f t="shared" si="24"/>
        <v>0</v>
      </c>
      <c r="J1096" s="144"/>
      <c r="K1096" s="355"/>
      <c r="L1096" s="145"/>
      <c r="M1096" s="146"/>
    </row>
    <row r="1097" spans="1:13">
      <c r="A1097" s="170">
        <v>2</v>
      </c>
      <c r="B1097" s="171" t="str">
        <f>IF(TRIM(H1097)&lt;&gt;"",COUNTA($H$8:H1097),"")</f>
        <v/>
      </c>
      <c r="C1097" s="170"/>
      <c r="D1097" s="172"/>
      <c r="E1097" s="24" t="s">
        <v>2112</v>
      </c>
      <c r="F1097" s="173"/>
      <c r="G1097" s="215"/>
      <c r="H1097" s="373"/>
      <c r="I1097" s="175">
        <f>I1098+I1111+I1120+I1122+I1148</f>
        <v>0</v>
      </c>
      <c r="J1097" s="144"/>
      <c r="K1097" s="355"/>
      <c r="L1097" s="145"/>
      <c r="M1097" s="146"/>
    </row>
    <row r="1098" spans="1:13">
      <c r="A1098" s="178">
        <v>4</v>
      </c>
      <c r="B1098" s="179"/>
      <c r="C1098" s="178"/>
      <c r="D1098" s="180"/>
      <c r="E1098" s="181" t="s">
        <v>501</v>
      </c>
      <c r="F1098" s="182"/>
      <c r="G1098" s="216"/>
      <c r="H1098" s="184"/>
      <c r="I1098" s="184">
        <f>SUM(I1099:I1110)</f>
        <v>0</v>
      </c>
      <c r="J1098" s="144"/>
      <c r="K1098" s="355"/>
      <c r="L1098" s="145"/>
      <c r="M1098" s="146"/>
    </row>
    <row r="1099" spans="1:13" ht="22.5">
      <c r="A1099" s="185"/>
      <c r="B1099" s="186"/>
      <c r="C1099" s="185" t="s">
        <v>520</v>
      </c>
      <c r="D1099" s="187" t="s">
        <v>14</v>
      </c>
      <c r="E1099" s="188" t="s">
        <v>521</v>
      </c>
      <c r="F1099" s="189" t="s">
        <v>7</v>
      </c>
      <c r="G1099" s="190">
        <v>1</v>
      </c>
      <c r="H1099" s="191">
        <v>0</v>
      </c>
      <c r="I1099" s="374">
        <f t="shared" ref="I1099:I1149" si="25">IF(ISNUMBER(G1099),ROUND(G1099*H1099,2),"")</f>
        <v>0</v>
      </c>
      <c r="J1099" s="144"/>
      <c r="K1099" s="355"/>
      <c r="L1099" s="145"/>
      <c r="M1099" s="146"/>
    </row>
    <row r="1100" spans="1:13" ht="22.5">
      <c r="A1100" s="185"/>
      <c r="B1100" s="186"/>
      <c r="C1100" s="185" t="s">
        <v>522</v>
      </c>
      <c r="D1100" s="187" t="s">
        <v>15</v>
      </c>
      <c r="E1100" s="188" t="s">
        <v>2030</v>
      </c>
      <c r="F1100" s="189" t="s">
        <v>7</v>
      </c>
      <c r="G1100" s="190">
        <v>1</v>
      </c>
      <c r="H1100" s="191">
        <v>0</v>
      </c>
      <c r="I1100" s="374">
        <f t="shared" si="25"/>
        <v>0</v>
      </c>
      <c r="J1100" s="144"/>
      <c r="K1100" s="355"/>
      <c r="L1100" s="145"/>
      <c r="M1100" s="146"/>
    </row>
    <row r="1101" spans="1:13" ht="22.5">
      <c r="A1101" s="185"/>
      <c r="B1101" s="186"/>
      <c r="C1101" s="185" t="s">
        <v>524</v>
      </c>
      <c r="D1101" s="187" t="s">
        <v>16</v>
      </c>
      <c r="E1101" s="188" t="s">
        <v>787</v>
      </c>
      <c r="F1101" s="189" t="s">
        <v>56</v>
      </c>
      <c r="G1101" s="190">
        <v>84</v>
      </c>
      <c r="H1101" s="191">
        <v>0</v>
      </c>
      <c r="I1101" s="374">
        <f t="shared" si="25"/>
        <v>0</v>
      </c>
      <c r="J1101" s="144"/>
      <c r="K1101" s="355"/>
      <c r="L1101" s="145"/>
      <c r="M1101" s="146"/>
    </row>
    <row r="1102" spans="1:13">
      <c r="A1102" s="185"/>
      <c r="B1102" s="186"/>
      <c r="C1102" s="185" t="s">
        <v>526</v>
      </c>
      <c r="D1102" s="187" t="s">
        <v>17</v>
      </c>
      <c r="E1102" s="188" t="s">
        <v>1958</v>
      </c>
      <c r="F1102" s="189" t="s">
        <v>605</v>
      </c>
      <c r="G1102" s="190">
        <v>16</v>
      </c>
      <c r="H1102" s="191">
        <v>0</v>
      </c>
      <c r="I1102" s="374">
        <f t="shared" si="25"/>
        <v>0</v>
      </c>
      <c r="J1102" s="144"/>
      <c r="K1102" s="355"/>
      <c r="L1102" s="145"/>
      <c r="M1102" s="146"/>
    </row>
    <row r="1103" spans="1:13">
      <c r="A1103" s="185"/>
      <c r="B1103" s="186"/>
      <c r="C1103" s="185" t="s">
        <v>528</v>
      </c>
      <c r="D1103" s="187" t="s">
        <v>179</v>
      </c>
      <c r="E1103" s="188" t="s">
        <v>2031</v>
      </c>
      <c r="F1103" s="189" t="s">
        <v>58</v>
      </c>
      <c r="G1103" s="190">
        <v>13.7</v>
      </c>
      <c r="H1103" s="191">
        <v>0</v>
      </c>
      <c r="I1103" s="374">
        <f t="shared" si="25"/>
        <v>0</v>
      </c>
      <c r="J1103" s="144"/>
      <c r="K1103" s="355"/>
      <c r="L1103" s="145"/>
      <c r="M1103" s="146"/>
    </row>
    <row r="1104" spans="1:13" ht="33.75">
      <c r="A1104" s="185"/>
      <c r="B1104" s="186"/>
      <c r="C1104" s="185" t="s">
        <v>2032</v>
      </c>
      <c r="D1104" s="187" t="s">
        <v>198</v>
      </c>
      <c r="E1104" s="188" t="s">
        <v>2033</v>
      </c>
      <c r="F1104" s="189" t="s">
        <v>56</v>
      </c>
      <c r="G1104" s="190">
        <v>50.5</v>
      </c>
      <c r="H1104" s="191">
        <v>0</v>
      </c>
      <c r="I1104" s="374">
        <f t="shared" si="25"/>
        <v>0</v>
      </c>
      <c r="J1104" s="144"/>
      <c r="K1104" s="355"/>
      <c r="L1104" s="145"/>
      <c r="M1104" s="146"/>
    </row>
    <row r="1105" spans="1:13">
      <c r="A1105" s="185"/>
      <c r="B1105" s="186"/>
      <c r="C1105" s="185" t="s">
        <v>1960</v>
      </c>
      <c r="D1105" s="187" t="s">
        <v>214</v>
      </c>
      <c r="E1105" s="188" t="s">
        <v>533</v>
      </c>
      <c r="F1105" s="189" t="s">
        <v>76</v>
      </c>
      <c r="G1105" s="190">
        <v>11.5</v>
      </c>
      <c r="H1105" s="191">
        <v>0</v>
      </c>
      <c r="I1105" s="374">
        <f t="shared" si="25"/>
        <v>0</v>
      </c>
      <c r="J1105" s="144"/>
      <c r="K1105" s="355"/>
      <c r="L1105" s="145"/>
      <c r="M1105" s="146"/>
    </row>
    <row r="1106" spans="1:13" ht="22.5">
      <c r="A1106" s="185"/>
      <c r="B1106" s="186"/>
      <c r="C1106" s="185" t="s">
        <v>682</v>
      </c>
      <c r="D1106" s="187" t="s">
        <v>216</v>
      </c>
      <c r="E1106" s="188" t="s">
        <v>2034</v>
      </c>
      <c r="F1106" s="189" t="s">
        <v>76</v>
      </c>
      <c r="G1106" s="190">
        <v>7</v>
      </c>
      <c r="H1106" s="191">
        <v>0</v>
      </c>
      <c r="I1106" s="374">
        <f t="shared" si="25"/>
        <v>0</v>
      </c>
      <c r="J1106" s="144"/>
      <c r="K1106" s="355"/>
      <c r="L1106" s="145"/>
      <c r="M1106" s="146"/>
    </row>
    <row r="1107" spans="1:13" s="229" customFormat="1" ht="33.75">
      <c r="A1107" s="185"/>
      <c r="B1107" s="186"/>
      <c r="C1107" s="185" t="s">
        <v>534</v>
      </c>
      <c r="D1107" s="187" t="s">
        <v>231</v>
      </c>
      <c r="E1107" s="188" t="s">
        <v>535</v>
      </c>
      <c r="F1107" s="189" t="s">
        <v>58</v>
      </c>
      <c r="G1107" s="190">
        <v>18</v>
      </c>
      <c r="H1107" s="191">
        <v>0</v>
      </c>
      <c r="I1107" s="374">
        <f t="shared" si="25"/>
        <v>0</v>
      </c>
      <c r="J1107" s="230"/>
      <c r="K1107" s="355"/>
      <c r="L1107" s="231"/>
      <c r="M1107" s="232"/>
    </row>
    <row r="1108" spans="1:13" s="229" customFormat="1" ht="22.5">
      <c r="A1108" s="185"/>
      <c r="B1108" s="186"/>
      <c r="C1108" s="185" t="s">
        <v>536</v>
      </c>
      <c r="D1108" s="187" t="s">
        <v>260</v>
      </c>
      <c r="E1108" s="188" t="s">
        <v>537</v>
      </c>
      <c r="F1108" s="189" t="s">
        <v>58</v>
      </c>
      <c r="G1108" s="190">
        <v>18</v>
      </c>
      <c r="H1108" s="191">
        <v>0</v>
      </c>
      <c r="I1108" s="374">
        <f t="shared" si="25"/>
        <v>0</v>
      </c>
      <c r="J1108" s="230"/>
      <c r="K1108" s="355"/>
      <c r="L1108" s="231"/>
      <c r="M1108" s="232"/>
    </row>
    <row r="1109" spans="1:13" ht="56.25">
      <c r="A1109" s="185"/>
      <c r="B1109" s="186"/>
      <c r="C1109" s="185" t="s">
        <v>540</v>
      </c>
      <c r="D1109" s="187" t="s">
        <v>261</v>
      </c>
      <c r="E1109" s="188" t="s">
        <v>2039</v>
      </c>
      <c r="F1109" s="189" t="s">
        <v>56</v>
      </c>
      <c r="G1109" s="190">
        <v>303</v>
      </c>
      <c r="H1109" s="191">
        <v>0</v>
      </c>
      <c r="I1109" s="374">
        <f t="shared" si="25"/>
        <v>0</v>
      </c>
      <c r="J1109" s="144"/>
      <c r="K1109" s="355"/>
      <c r="L1109" s="145"/>
      <c r="M1109" s="146"/>
    </row>
    <row r="1110" spans="1:13" ht="56.25">
      <c r="A1110" s="185"/>
      <c r="B1110" s="186"/>
      <c r="C1110" s="185" t="s">
        <v>542</v>
      </c>
      <c r="D1110" s="187" t="s">
        <v>272</v>
      </c>
      <c r="E1110" s="188" t="s">
        <v>2040</v>
      </c>
      <c r="F1110" s="189" t="s">
        <v>56</v>
      </c>
      <c r="G1110" s="190">
        <v>152</v>
      </c>
      <c r="H1110" s="191">
        <v>0</v>
      </c>
      <c r="I1110" s="374">
        <f t="shared" si="25"/>
        <v>0</v>
      </c>
      <c r="J1110" s="144"/>
      <c r="K1110" s="355"/>
      <c r="L1110" s="145"/>
      <c r="M1110" s="146"/>
    </row>
    <row r="1111" spans="1:13">
      <c r="A1111" s="378">
        <v>4</v>
      </c>
      <c r="B1111" s="378"/>
      <c r="C1111" s="378"/>
      <c r="D1111" s="379"/>
      <c r="E1111" s="380" t="s">
        <v>232</v>
      </c>
      <c r="F1111" s="380"/>
      <c r="G1111" s="380"/>
      <c r="H1111" s="383"/>
      <c r="I1111" s="384">
        <f>SUM(I1112:I1119)</f>
        <v>0</v>
      </c>
      <c r="J1111" s="144"/>
      <c r="K1111" s="355"/>
      <c r="L1111" s="145"/>
      <c r="M1111" s="146"/>
    </row>
    <row r="1112" spans="1:13" ht="33.75">
      <c r="A1112" s="185"/>
      <c r="B1112" s="186"/>
      <c r="C1112" s="185" t="s">
        <v>544</v>
      </c>
      <c r="D1112" s="187" t="s">
        <v>14</v>
      </c>
      <c r="E1112" s="188" t="s">
        <v>2041</v>
      </c>
      <c r="F1112" s="189" t="s">
        <v>76</v>
      </c>
      <c r="G1112" s="190">
        <v>4</v>
      </c>
      <c r="H1112" s="191">
        <v>0</v>
      </c>
      <c r="I1112" s="374">
        <f t="shared" si="25"/>
        <v>0</v>
      </c>
      <c r="J1112" s="144"/>
      <c r="K1112" s="355"/>
      <c r="L1112" s="145"/>
      <c r="M1112" s="146"/>
    </row>
    <row r="1113" spans="1:13" ht="45">
      <c r="A1113" s="185"/>
      <c r="B1113" s="186"/>
      <c r="C1113" s="185" t="s">
        <v>546</v>
      </c>
      <c r="D1113" s="187" t="s">
        <v>15</v>
      </c>
      <c r="E1113" s="188" t="s">
        <v>2042</v>
      </c>
      <c r="F1113" s="189" t="s">
        <v>76</v>
      </c>
      <c r="G1113" s="190">
        <v>32</v>
      </c>
      <c r="H1113" s="191">
        <v>0</v>
      </c>
      <c r="I1113" s="374">
        <f t="shared" si="25"/>
        <v>0</v>
      </c>
      <c r="J1113" s="144"/>
      <c r="K1113" s="355"/>
      <c r="L1113" s="145"/>
      <c r="M1113" s="146"/>
    </row>
    <row r="1114" spans="1:13" ht="33.75">
      <c r="A1114" s="185"/>
      <c r="B1114" s="186"/>
      <c r="C1114" s="185" t="s">
        <v>550</v>
      </c>
      <c r="D1114" s="187" t="s">
        <v>16</v>
      </c>
      <c r="E1114" s="188" t="s">
        <v>2043</v>
      </c>
      <c r="F1114" s="189" t="s">
        <v>56</v>
      </c>
      <c r="G1114" s="190">
        <v>72</v>
      </c>
      <c r="H1114" s="191">
        <v>0</v>
      </c>
      <c r="I1114" s="374">
        <f t="shared" si="25"/>
        <v>0</v>
      </c>
      <c r="J1114" s="144"/>
      <c r="K1114" s="355"/>
      <c r="L1114" s="145"/>
      <c r="M1114" s="146"/>
    </row>
    <row r="1115" spans="1:13">
      <c r="A1115" s="185"/>
      <c r="B1115" s="186"/>
      <c r="C1115" s="185" t="s">
        <v>552</v>
      </c>
      <c r="D1115" s="187" t="s">
        <v>17</v>
      </c>
      <c r="E1115" s="188" t="s">
        <v>553</v>
      </c>
      <c r="F1115" s="189" t="s">
        <v>56</v>
      </c>
      <c r="G1115" s="190">
        <v>72</v>
      </c>
      <c r="H1115" s="191">
        <v>0</v>
      </c>
      <c r="I1115" s="374">
        <f t="shared" si="25"/>
        <v>0</v>
      </c>
      <c r="J1115" s="144"/>
      <c r="K1115" s="355"/>
      <c r="L1115" s="145"/>
      <c r="M1115" s="146"/>
    </row>
    <row r="1116" spans="1:13" ht="33.75">
      <c r="A1116" s="185"/>
      <c r="B1116" s="186"/>
      <c r="C1116" s="185" t="s">
        <v>554</v>
      </c>
      <c r="D1116" s="187" t="s">
        <v>179</v>
      </c>
      <c r="E1116" s="188" t="s">
        <v>2044</v>
      </c>
      <c r="F1116" s="189" t="s">
        <v>76</v>
      </c>
      <c r="G1116" s="190">
        <v>20</v>
      </c>
      <c r="H1116" s="191">
        <v>0</v>
      </c>
      <c r="I1116" s="374">
        <f t="shared" si="25"/>
        <v>0</v>
      </c>
      <c r="J1116" s="144"/>
      <c r="K1116" s="355"/>
      <c r="L1116" s="145"/>
      <c r="M1116" s="146"/>
    </row>
    <row r="1117" spans="1:13">
      <c r="A1117" s="185"/>
      <c r="B1117" s="186"/>
      <c r="C1117" s="185" t="s">
        <v>556</v>
      </c>
      <c r="D1117" s="187" t="s">
        <v>198</v>
      </c>
      <c r="E1117" s="188" t="s">
        <v>557</v>
      </c>
      <c r="F1117" s="189" t="s">
        <v>56</v>
      </c>
      <c r="G1117" s="190">
        <v>48</v>
      </c>
      <c r="H1117" s="191">
        <v>0</v>
      </c>
      <c r="I1117" s="374">
        <f t="shared" si="25"/>
        <v>0</v>
      </c>
      <c r="J1117" s="144"/>
      <c r="K1117" s="355"/>
      <c r="L1117" s="145"/>
      <c r="M1117" s="146"/>
    </row>
    <row r="1118" spans="1:13">
      <c r="A1118" s="185"/>
      <c r="B1118" s="186"/>
      <c r="C1118" s="185" t="s">
        <v>558</v>
      </c>
      <c r="D1118" s="187" t="s">
        <v>214</v>
      </c>
      <c r="E1118" s="188" t="s">
        <v>559</v>
      </c>
      <c r="F1118" s="189" t="s">
        <v>56</v>
      </c>
      <c r="G1118" s="190">
        <v>48</v>
      </c>
      <c r="H1118" s="191">
        <v>0</v>
      </c>
      <c r="I1118" s="374">
        <f t="shared" si="25"/>
        <v>0</v>
      </c>
      <c r="J1118" s="144"/>
      <c r="K1118" s="355"/>
      <c r="L1118" s="145"/>
      <c r="M1118" s="146"/>
    </row>
    <row r="1119" spans="1:13" ht="22.5">
      <c r="A1119" s="185"/>
      <c r="B1119" s="186"/>
      <c r="C1119" s="185" t="s">
        <v>2089</v>
      </c>
      <c r="D1119" s="187" t="s">
        <v>216</v>
      </c>
      <c r="E1119" s="188" t="s">
        <v>2110</v>
      </c>
      <c r="F1119" s="189" t="s">
        <v>56</v>
      </c>
      <c r="G1119" s="190">
        <v>10</v>
      </c>
      <c r="H1119" s="191">
        <v>0</v>
      </c>
      <c r="I1119" s="374">
        <f t="shared" si="25"/>
        <v>0</v>
      </c>
      <c r="J1119" s="144"/>
      <c r="K1119" s="355"/>
      <c r="L1119" s="145"/>
      <c r="M1119" s="146"/>
    </row>
    <row r="1120" spans="1:13">
      <c r="A1120" s="378">
        <v>4</v>
      </c>
      <c r="B1120" s="378"/>
      <c r="C1120" s="378"/>
      <c r="D1120" s="379"/>
      <c r="E1120" s="380" t="s">
        <v>234</v>
      </c>
      <c r="F1120" s="380"/>
      <c r="G1120" s="380"/>
      <c r="H1120" s="383"/>
      <c r="I1120" s="384">
        <f>SUM(I1121)</f>
        <v>0</v>
      </c>
      <c r="J1120" s="144"/>
      <c r="K1120" s="355"/>
      <c r="L1120" s="145"/>
      <c r="M1120" s="146"/>
    </row>
    <row r="1121" spans="1:13" ht="22.5">
      <c r="A1121" s="185"/>
      <c r="B1121" s="186"/>
      <c r="C1121" s="185" t="s">
        <v>2049</v>
      </c>
      <c r="D1121" s="187" t="s">
        <v>14</v>
      </c>
      <c r="E1121" s="188" t="s">
        <v>2050</v>
      </c>
      <c r="F1121" s="189" t="s">
        <v>7</v>
      </c>
      <c r="G1121" s="190">
        <v>4</v>
      </c>
      <c r="H1121" s="191">
        <v>0</v>
      </c>
      <c r="I1121" s="374">
        <f t="shared" si="25"/>
        <v>0</v>
      </c>
      <c r="J1121" s="144"/>
      <c r="K1121" s="355"/>
      <c r="L1121" s="145"/>
      <c r="M1121" s="146"/>
    </row>
    <row r="1122" spans="1:13">
      <c r="A1122" s="378">
        <v>4</v>
      </c>
      <c r="B1122" s="378"/>
      <c r="C1122" s="378"/>
      <c r="D1122" s="379"/>
      <c r="E1122" s="380" t="s">
        <v>236</v>
      </c>
      <c r="F1122" s="380"/>
      <c r="G1122" s="380"/>
      <c r="H1122" s="383"/>
      <c r="I1122" s="384">
        <f>SUM(I1123:I1147)</f>
        <v>0</v>
      </c>
      <c r="J1122" s="144"/>
      <c r="K1122" s="355"/>
      <c r="L1122" s="145"/>
      <c r="M1122" s="146"/>
    </row>
    <row r="1123" spans="1:13" ht="33.75">
      <c r="A1123" s="185"/>
      <c r="B1123" s="186"/>
      <c r="C1123" s="185" t="s">
        <v>570</v>
      </c>
      <c r="D1123" s="187" t="s">
        <v>14</v>
      </c>
      <c r="E1123" s="188" t="s">
        <v>2051</v>
      </c>
      <c r="F1123" s="189" t="s">
        <v>7</v>
      </c>
      <c r="G1123" s="190">
        <v>1</v>
      </c>
      <c r="H1123" s="191">
        <v>0</v>
      </c>
      <c r="I1123" s="374">
        <f t="shared" si="25"/>
        <v>0</v>
      </c>
      <c r="J1123" s="144"/>
      <c r="K1123" s="355"/>
      <c r="L1123" s="145"/>
      <c r="M1123" s="146"/>
    </row>
    <row r="1124" spans="1:13">
      <c r="A1124" s="185"/>
      <c r="B1124" s="186"/>
      <c r="C1124" s="185" t="s">
        <v>572</v>
      </c>
      <c r="D1124" s="187" t="s">
        <v>15</v>
      </c>
      <c r="E1124" s="188" t="s">
        <v>2052</v>
      </c>
      <c r="F1124" s="189" t="s">
        <v>56</v>
      </c>
      <c r="G1124" s="190">
        <v>34</v>
      </c>
      <c r="H1124" s="191">
        <v>0</v>
      </c>
      <c r="I1124" s="374">
        <f t="shared" si="25"/>
        <v>0</v>
      </c>
      <c r="J1124" s="144"/>
      <c r="K1124" s="355"/>
      <c r="L1124" s="145"/>
      <c r="M1124" s="146"/>
    </row>
    <row r="1125" spans="1:13">
      <c r="A1125" s="185"/>
      <c r="B1125" s="186"/>
      <c r="C1125" s="185" t="s">
        <v>2053</v>
      </c>
      <c r="D1125" s="187" t="s">
        <v>16</v>
      </c>
      <c r="E1125" s="188" t="s">
        <v>2054</v>
      </c>
      <c r="F1125" s="189" t="s">
        <v>56</v>
      </c>
      <c r="G1125" s="190">
        <v>19</v>
      </c>
      <c r="H1125" s="191">
        <v>0</v>
      </c>
      <c r="I1125" s="374">
        <f t="shared" si="25"/>
        <v>0</v>
      </c>
      <c r="J1125" s="144"/>
      <c r="K1125" s="355"/>
      <c r="L1125" s="145"/>
      <c r="M1125" s="146"/>
    </row>
    <row r="1126" spans="1:13">
      <c r="A1126" s="185"/>
      <c r="B1126" s="186"/>
      <c r="C1126" s="185" t="s">
        <v>573</v>
      </c>
      <c r="D1126" s="187" t="s">
        <v>17</v>
      </c>
      <c r="E1126" s="188" t="s">
        <v>2055</v>
      </c>
      <c r="F1126" s="189" t="s">
        <v>56</v>
      </c>
      <c r="G1126" s="190">
        <v>22.5</v>
      </c>
      <c r="H1126" s="191">
        <v>0</v>
      </c>
      <c r="I1126" s="374">
        <f t="shared" si="25"/>
        <v>0</v>
      </c>
      <c r="J1126" s="144"/>
      <c r="K1126" s="355"/>
      <c r="L1126" s="145"/>
      <c r="M1126" s="146"/>
    </row>
    <row r="1127" spans="1:13" ht="22.5">
      <c r="A1127" s="185"/>
      <c r="B1127" s="186"/>
      <c r="C1127" s="185" t="s">
        <v>577</v>
      </c>
      <c r="D1127" s="187" t="s">
        <v>179</v>
      </c>
      <c r="E1127" s="188" t="s">
        <v>2056</v>
      </c>
      <c r="F1127" s="189" t="s">
        <v>78</v>
      </c>
      <c r="G1127" s="190">
        <v>2424</v>
      </c>
      <c r="H1127" s="191">
        <v>0</v>
      </c>
      <c r="I1127" s="374">
        <f t="shared" si="25"/>
        <v>0</v>
      </c>
      <c r="J1127" s="144"/>
      <c r="K1127" s="355"/>
      <c r="L1127" s="145"/>
      <c r="M1127" s="146"/>
    </row>
    <row r="1128" spans="1:13" ht="22.5">
      <c r="A1128" s="185"/>
      <c r="B1128" s="186"/>
      <c r="C1128" s="185" t="s">
        <v>2057</v>
      </c>
      <c r="D1128" s="187" t="s">
        <v>198</v>
      </c>
      <c r="E1128" s="188" t="s">
        <v>2058</v>
      </c>
      <c r="F1128" s="189" t="s">
        <v>7</v>
      </c>
      <c r="G1128" s="190">
        <v>1</v>
      </c>
      <c r="H1128" s="191">
        <v>0</v>
      </c>
      <c r="I1128" s="374">
        <f t="shared" si="25"/>
        <v>0</v>
      </c>
      <c r="J1128" s="144"/>
      <c r="K1128" s="355"/>
      <c r="L1128" s="145"/>
      <c r="M1128" s="146"/>
    </row>
    <row r="1129" spans="1:13">
      <c r="A1129" s="185"/>
      <c r="B1129" s="186"/>
      <c r="C1129" s="185" t="s">
        <v>2059</v>
      </c>
      <c r="D1129" s="187" t="s">
        <v>214</v>
      </c>
      <c r="E1129" s="188" t="s">
        <v>2060</v>
      </c>
      <c r="F1129" s="189" t="s">
        <v>76</v>
      </c>
      <c r="G1129" s="190">
        <v>1</v>
      </c>
      <c r="H1129" s="191">
        <v>0</v>
      </c>
      <c r="I1129" s="374">
        <f t="shared" si="25"/>
        <v>0</v>
      </c>
      <c r="J1129" s="144"/>
      <c r="K1129" s="355"/>
      <c r="L1129" s="145"/>
      <c r="M1129" s="146"/>
    </row>
    <row r="1130" spans="1:13" ht="33.75">
      <c r="A1130" s="185"/>
      <c r="B1130" s="186"/>
      <c r="C1130" s="185" t="s">
        <v>2091</v>
      </c>
      <c r="D1130" s="187" t="s">
        <v>216</v>
      </c>
      <c r="E1130" s="188" t="s">
        <v>2092</v>
      </c>
      <c r="F1130" s="189" t="s">
        <v>76</v>
      </c>
      <c r="G1130" s="190">
        <v>7.5</v>
      </c>
      <c r="H1130" s="191">
        <v>0</v>
      </c>
      <c r="I1130" s="374">
        <f t="shared" si="25"/>
        <v>0</v>
      </c>
      <c r="J1130" s="144"/>
      <c r="K1130" s="355"/>
      <c r="L1130" s="145"/>
      <c r="M1130" s="146"/>
    </row>
    <row r="1131" spans="1:13" ht="22.5">
      <c r="A1131" s="185"/>
      <c r="B1131" s="186"/>
      <c r="C1131" s="185" t="s">
        <v>583</v>
      </c>
      <c r="D1131" s="187" t="s">
        <v>231</v>
      </c>
      <c r="E1131" s="188" t="s">
        <v>2093</v>
      </c>
      <c r="F1131" s="189" t="s">
        <v>76</v>
      </c>
      <c r="G1131" s="190">
        <v>15.2</v>
      </c>
      <c r="H1131" s="191">
        <v>0</v>
      </c>
      <c r="I1131" s="374">
        <f t="shared" si="25"/>
        <v>0</v>
      </c>
      <c r="J1131" s="144"/>
      <c r="K1131" s="355"/>
      <c r="L1131" s="145"/>
      <c r="M1131" s="146"/>
    </row>
    <row r="1132" spans="1:13" ht="22.5">
      <c r="A1132" s="185"/>
      <c r="B1132" s="186"/>
      <c r="C1132" s="185" t="s">
        <v>585</v>
      </c>
      <c r="D1132" s="187" t="s">
        <v>260</v>
      </c>
      <c r="E1132" s="188" t="s">
        <v>2062</v>
      </c>
      <c r="F1132" s="189" t="s">
        <v>76</v>
      </c>
      <c r="G1132" s="190">
        <v>15.2</v>
      </c>
      <c r="H1132" s="191">
        <v>0</v>
      </c>
      <c r="I1132" s="374">
        <f t="shared" si="25"/>
        <v>0</v>
      </c>
      <c r="J1132" s="144"/>
      <c r="K1132" s="355"/>
      <c r="L1132" s="145"/>
      <c r="M1132" s="146"/>
    </row>
    <row r="1133" spans="1:13" ht="22.5">
      <c r="A1133" s="185"/>
      <c r="B1133" s="186"/>
      <c r="C1133" s="185" t="s">
        <v>587</v>
      </c>
      <c r="D1133" s="187" t="s">
        <v>261</v>
      </c>
      <c r="E1133" s="188" t="s">
        <v>2063</v>
      </c>
      <c r="F1133" s="189" t="s">
        <v>76</v>
      </c>
      <c r="G1133" s="190">
        <v>15.2</v>
      </c>
      <c r="H1133" s="191">
        <v>0</v>
      </c>
      <c r="I1133" s="374">
        <f t="shared" si="25"/>
        <v>0</v>
      </c>
      <c r="J1133" s="144"/>
      <c r="K1133" s="355"/>
      <c r="L1133" s="145"/>
      <c r="M1133" s="146"/>
    </row>
    <row r="1134" spans="1:13" ht="33.75">
      <c r="A1134" s="185"/>
      <c r="B1134" s="186"/>
      <c r="C1134" s="185" t="s">
        <v>2064</v>
      </c>
      <c r="D1134" s="187" t="s">
        <v>272</v>
      </c>
      <c r="E1134" s="188" t="s">
        <v>2065</v>
      </c>
      <c r="F1134" s="189" t="s">
        <v>58</v>
      </c>
      <c r="G1134" s="190">
        <v>8</v>
      </c>
      <c r="H1134" s="191">
        <v>0</v>
      </c>
      <c r="I1134" s="374">
        <f t="shared" si="25"/>
        <v>0</v>
      </c>
      <c r="J1134" s="144"/>
      <c r="K1134" s="355"/>
      <c r="L1134" s="145"/>
      <c r="M1134" s="146"/>
    </row>
    <row r="1135" spans="1:13" ht="22.5">
      <c r="A1135" s="185"/>
      <c r="B1135" s="186"/>
      <c r="C1135" s="185" t="s">
        <v>2066</v>
      </c>
      <c r="D1135" s="187" t="s">
        <v>274</v>
      </c>
      <c r="E1135" s="188" t="s">
        <v>2067</v>
      </c>
      <c r="F1135" s="189" t="s">
        <v>58</v>
      </c>
      <c r="G1135" s="190">
        <v>8.1999999999999993</v>
      </c>
      <c r="H1135" s="191">
        <v>0</v>
      </c>
      <c r="I1135" s="374">
        <f t="shared" si="25"/>
        <v>0</v>
      </c>
      <c r="J1135" s="144"/>
      <c r="K1135" s="355"/>
      <c r="L1135" s="145"/>
      <c r="M1135" s="146"/>
    </row>
    <row r="1136" spans="1:13" ht="45">
      <c r="A1136" s="185"/>
      <c r="B1136" s="186"/>
      <c r="C1136" s="185" t="s">
        <v>591</v>
      </c>
      <c r="D1136" s="187" t="s">
        <v>276</v>
      </c>
      <c r="E1136" s="188" t="s">
        <v>2068</v>
      </c>
      <c r="F1136" s="189" t="s">
        <v>58</v>
      </c>
      <c r="G1136" s="190">
        <v>423</v>
      </c>
      <c r="H1136" s="191">
        <v>0</v>
      </c>
      <c r="I1136" s="374">
        <f t="shared" si="25"/>
        <v>0</v>
      </c>
      <c r="J1136" s="144"/>
      <c r="K1136" s="355"/>
      <c r="L1136" s="145"/>
      <c r="M1136" s="146"/>
    </row>
    <row r="1137" spans="1:13" ht="33.75">
      <c r="A1137" s="185"/>
      <c r="B1137" s="186"/>
      <c r="C1137" s="185" t="s">
        <v>593</v>
      </c>
      <c r="D1137" s="187" t="s">
        <v>278</v>
      </c>
      <c r="E1137" s="188" t="s">
        <v>2069</v>
      </c>
      <c r="F1137" s="189" t="s">
        <v>76</v>
      </c>
      <c r="G1137" s="190">
        <v>3.5</v>
      </c>
      <c r="H1137" s="191">
        <v>0</v>
      </c>
      <c r="I1137" s="374">
        <f t="shared" si="25"/>
        <v>0</v>
      </c>
      <c r="J1137" s="144"/>
      <c r="K1137" s="355"/>
      <c r="L1137" s="145"/>
      <c r="M1137" s="146"/>
    </row>
    <row r="1138" spans="1:13">
      <c r="A1138" s="185"/>
      <c r="B1138" s="186"/>
      <c r="C1138" s="185" t="s">
        <v>595</v>
      </c>
      <c r="D1138" s="187" t="s">
        <v>281</v>
      </c>
      <c r="E1138" s="188" t="s">
        <v>2070</v>
      </c>
      <c r="F1138" s="189" t="s">
        <v>56</v>
      </c>
      <c r="G1138" s="190">
        <v>8.5</v>
      </c>
      <c r="H1138" s="191">
        <v>0</v>
      </c>
      <c r="I1138" s="374">
        <f t="shared" si="25"/>
        <v>0</v>
      </c>
      <c r="J1138" s="144"/>
      <c r="K1138" s="355"/>
      <c r="L1138" s="145"/>
      <c r="M1138" s="146"/>
    </row>
    <row r="1139" spans="1:13" ht="78.75">
      <c r="A1139" s="185"/>
      <c r="B1139" s="186"/>
      <c r="C1139" s="185" t="s">
        <v>597</v>
      </c>
      <c r="D1139" s="187" t="s">
        <v>283</v>
      </c>
      <c r="E1139" s="188" t="s">
        <v>2113</v>
      </c>
      <c r="F1139" s="189" t="s">
        <v>58</v>
      </c>
      <c r="G1139" s="190">
        <v>8</v>
      </c>
      <c r="H1139" s="191">
        <v>0</v>
      </c>
      <c r="I1139" s="374">
        <f t="shared" si="25"/>
        <v>0</v>
      </c>
      <c r="J1139" s="144"/>
      <c r="K1139" s="355"/>
      <c r="L1139" s="145"/>
      <c r="M1139" s="146"/>
    </row>
    <row r="1140" spans="1:13" ht="56.25">
      <c r="A1140" s="185"/>
      <c r="B1140" s="186"/>
      <c r="C1140" s="185" t="s">
        <v>654</v>
      </c>
      <c r="D1140" s="187" t="s">
        <v>285</v>
      </c>
      <c r="E1140" s="188" t="s">
        <v>2076</v>
      </c>
      <c r="F1140" s="189" t="s">
        <v>56</v>
      </c>
      <c r="G1140" s="190">
        <v>45.5</v>
      </c>
      <c r="H1140" s="191">
        <v>0</v>
      </c>
      <c r="I1140" s="374">
        <f t="shared" si="25"/>
        <v>0</v>
      </c>
      <c r="J1140" s="144"/>
      <c r="K1140" s="355"/>
      <c r="L1140" s="145"/>
      <c r="M1140" s="146"/>
    </row>
    <row r="1141" spans="1:13" ht="56.25">
      <c r="A1141" s="185"/>
      <c r="B1141" s="186"/>
      <c r="C1141" s="185" t="s">
        <v>2077</v>
      </c>
      <c r="D1141" s="187" t="s">
        <v>287</v>
      </c>
      <c r="E1141" s="188" t="s">
        <v>2078</v>
      </c>
      <c r="F1141" s="189" t="s">
        <v>56</v>
      </c>
      <c r="G1141" s="190">
        <v>30.5</v>
      </c>
      <c r="H1141" s="191">
        <v>0</v>
      </c>
      <c r="I1141" s="374">
        <f t="shared" si="25"/>
        <v>0</v>
      </c>
      <c r="J1141" s="144"/>
      <c r="K1141" s="355"/>
      <c r="L1141" s="145"/>
      <c r="M1141" s="146"/>
    </row>
    <row r="1142" spans="1:13" ht="33.75">
      <c r="A1142" s="185"/>
      <c r="B1142" s="186"/>
      <c r="C1142" s="185" t="s">
        <v>690</v>
      </c>
      <c r="D1142" s="187" t="s">
        <v>289</v>
      </c>
      <c r="E1142" s="188" t="s">
        <v>2079</v>
      </c>
      <c r="F1142" s="189" t="s">
        <v>7</v>
      </c>
      <c r="G1142" s="190">
        <v>176</v>
      </c>
      <c r="H1142" s="191">
        <v>0</v>
      </c>
      <c r="I1142" s="374">
        <f t="shared" si="25"/>
        <v>0</v>
      </c>
      <c r="J1142" s="144"/>
      <c r="K1142" s="355"/>
      <c r="L1142" s="145"/>
      <c r="M1142" s="146"/>
    </row>
    <row r="1143" spans="1:13" ht="33.75">
      <c r="A1143" s="185"/>
      <c r="B1143" s="186"/>
      <c r="C1143" s="185" t="s">
        <v>691</v>
      </c>
      <c r="D1143" s="187" t="s">
        <v>290</v>
      </c>
      <c r="E1143" s="188" t="s">
        <v>2080</v>
      </c>
      <c r="F1143" s="189" t="s">
        <v>7</v>
      </c>
      <c r="G1143" s="190">
        <v>176</v>
      </c>
      <c r="H1143" s="191">
        <v>0</v>
      </c>
      <c r="I1143" s="374">
        <f t="shared" si="25"/>
        <v>0</v>
      </c>
      <c r="J1143" s="144"/>
      <c r="K1143" s="355"/>
      <c r="L1143" s="145"/>
      <c r="M1143" s="146"/>
    </row>
    <row r="1144" spans="1:13" ht="22.5">
      <c r="A1144" s="185"/>
      <c r="B1144" s="186"/>
      <c r="C1144" s="185" t="s">
        <v>599</v>
      </c>
      <c r="D1144" s="187" t="s">
        <v>292</v>
      </c>
      <c r="E1144" s="188" t="s">
        <v>600</v>
      </c>
      <c r="F1144" s="189" t="s">
        <v>58</v>
      </c>
      <c r="G1144" s="190">
        <v>26</v>
      </c>
      <c r="H1144" s="191">
        <v>0</v>
      </c>
      <c r="I1144" s="374">
        <f t="shared" si="25"/>
        <v>0</v>
      </c>
      <c r="J1144" s="144"/>
      <c r="K1144" s="355"/>
      <c r="L1144" s="145"/>
      <c r="M1144" s="146"/>
    </row>
    <row r="1145" spans="1:13" ht="22.5">
      <c r="A1145" s="185"/>
      <c r="B1145" s="186"/>
      <c r="C1145" s="185" t="s">
        <v>601</v>
      </c>
      <c r="D1145" s="187" t="s">
        <v>293</v>
      </c>
      <c r="E1145" s="188" t="s">
        <v>477</v>
      </c>
      <c r="F1145" s="189" t="s">
        <v>7</v>
      </c>
      <c r="G1145" s="190">
        <v>4</v>
      </c>
      <c r="H1145" s="191">
        <v>0</v>
      </c>
      <c r="I1145" s="374">
        <f t="shared" si="25"/>
        <v>0</v>
      </c>
      <c r="J1145" s="144"/>
      <c r="K1145" s="355"/>
      <c r="L1145" s="145"/>
      <c r="M1145" s="146"/>
    </row>
    <row r="1146" spans="1:13" ht="22.5">
      <c r="A1146" s="185"/>
      <c r="B1146" s="186"/>
      <c r="C1146" s="185" t="s">
        <v>2081</v>
      </c>
      <c r="D1146" s="187" t="s">
        <v>295</v>
      </c>
      <c r="E1146" s="188" t="s">
        <v>480</v>
      </c>
      <c r="F1146" s="189" t="s">
        <v>56</v>
      </c>
      <c r="G1146" s="190">
        <v>56</v>
      </c>
      <c r="H1146" s="191">
        <v>0</v>
      </c>
      <c r="I1146" s="374">
        <f t="shared" si="25"/>
        <v>0</v>
      </c>
      <c r="J1146" s="144"/>
      <c r="K1146" s="355"/>
      <c r="L1146" s="145"/>
      <c r="M1146" s="146"/>
    </row>
    <row r="1147" spans="1:13" ht="22.5">
      <c r="A1147" s="185"/>
      <c r="B1147" s="186"/>
      <c r="C1147" s="185" t="s">
        <v>2082</v>
      </c>
      <c r="D1147" s="187" t="s">
        <v>296</v>
      </c>
      <c r="E1147" s="188" t="s">
        <v>2083</v>
      </c>
      <c r="F1147" s="189" t="s">
        <v>56</v>
      </c>
      <c r="G1147" s="190">
        <v>27</v>
      </c>
      <c r="H1147" s="191">
        <v>0</v>
      </c>
      <c r="I1147" s="374">
        <f t="shared" si="25"/>
        <v>0</v>
      </c>
      <c r="J1147" s="144"/>
      <c r="K1147" s="355"/>
      <c r="L1147" s="145"/>
      <c r="M1147" s="146"/>
    </row>
    <row r="1148" spans="1:13">
      <c r="A1148" s="378">
        <v>4</v>
      </c>
      <c r="B1148" s="378"/>
      <c r="C1148" s="378"/>
      <c r="D1148" s="379"/>
      <c r="E1148" s="380" t="s">
        <v>622</v>
      </c>
      <c r="F1148" s="380"/>
      <c r="G1148" s="380"/>
      <c r="H1148" s="383"/>
      <c r="I1148" s="384">
        <f>SUM(I1149:I1149)</f>
        <v>0</v>
      </c>
      <c r="J1148" s="144"/>
      <c r="K1148" s="355"/>
      <c r="L1148" s="145"/>
      <c r="M1148" s="146"/>
    </row>
    <row r="1149" spans="1:13" ht="22.5">
      <c r="A1149" s="185"/>
      <c r="B1149" s="186"/>
      <c r="C1149" s="185" t="s">
        <v>2084</v>
      </c>
      <c r="D1149" s="187" t="s">
        <v>14</v>
      </c>
      <c r="E1149" s="188" t="s">
        <v>4529</v>
      </c>
      <c r="F1149" s="189" t="s">
        <v>7</v>
      </c>
      <c r="G1149" s="190">
        <v>1</v>
      </c>
      <c r="H1149" s="191">
        <v>0</v>
      </c>
      <c r="I1149" s="374">
        <f t="shared" si="25"/>
        <v>0</v>
      </c>
      <c r="J1149" s="144"/>
      <c r="K1149" s="355"/>
      <c r="L1149" s="145"/>
      <c r="M1149" s="146"/>
    </row>
    <row r="1150" spans="1:13">
      <c r="A1150" s="170">
        <v>2</v>
      </c>
      <c r="B1150" s="171" t="str">
        <f>IF(TRIM(H1150)&lt;&gt;"",COUNTA($H$8:H1150),"")</f>
        <v/>
      </c>
      <c r="C1150" s="170"/>
      <c r="D1150" s="172"/>
      <c r="E1150" s="24" t="s">
        <v>2114</v>
      </c>
      <c r="F1150" s="173"/>
      <c r="G1150" s="215"/>
      <c r="H1150" s="373"/>
      <c r="I1150" s="175">
        <f>I1151+I1164+I1171+I1173+I1197</f>
        <v>0</v>
      </c>
      <c r="J1150" s="144"/>
      <c r="K1150" s="355"/>
      <c r="L1150" s="145"/>
      <c r="M1150" s="146"/>
    </row>
    <row r="1151" spans="1:13">
      <c r="A1151" s="178">
        <v>4</v>
      </c>
      <c r="B1151" s="179"/>
      <c r="C1151" s="178"/>
      <c r="D1151" s="180"/>
      <c r="E1151" s="181" t="s">
        <v>501</v>
      </c>
      <c r="F1151" s="182"/>
      <c r="G1151" s="216"/>
      <c r="H1151" s="184"/>
      <c r="I1151" s="184">
        <f>SUM(I1152:I1163)</f>
        <v>0</v>
      </c>
      <c r="J1151" s="144"/>
      <c r="K1151" s="355"/>
      <c r="L1151" s="145"/>
      <c r="M1151" s="146"/>
    </row>
    <row r="1152" spans="1:13" ht="22.5">
      <c r="A1152" s="185"/>
      <c r="B1152" s="186"/>
      <c r="C1152" s="185" t="s">
        <v>520</v>
      </c>
      <c r="D1152" s="187" t="s">
        <v>14</v>
      </c>
      <c r="E1152" s="188" t="s">
        <v>521</v>
      </c>
      <c r="F1152" s="189" t="s">
        <v>7</v>
      </c>
      <c r="G1152" s="190">
        <v>1</v>
      </c>
      <c r="H1152" s="191">
        <v>0</v>
      </c>
      <c r="I1152" s="374">
        <f t="shared" ref="I1152:I1198" si="26">IF(ISNUMBER(G1152),ROUND(G1152*H1152,2),"")</f>
        <v>0</v>
      </c>
      <c r="J1152" s="144"/>
      <c r="K1152" s="355"/>
      <c r="L1152" s="145"/>
      <c r="M1152" s="146"/>
    </row>
    <row r="1153" spans="1:13" ht="22.5">
      <c r="A1153" s="185"/>
      <c r="B1153" s="186"/>
      <c r="C1153" s="185" t="s">
        <v>522</v>
      </c>
      <c r="D1153" s="187" t="s">
        <v>15</v>
      </c>
      <c r="E1153" s="188" t="s">
        <v>2030</v>
      </c>
      <c r="F1153" s="189" t="s">
        <v>7</v>
      </c>
      <c r="G1153" s="190">
        <v>1</v>
      </c>
      <c r="H1153" s="191">
        <v>0</v>
      </c>
      <c r="I1153" s="374">
        <f t="shared" si="26"/>
        <v>0</v>
      </c>
      <c r="J1153" s="144"/>
      <c r="K1153" s="355"/>
      <c r="L1153" s="145"/>
      <c r="M1153" s="146"/>
    </row>
    <row r="1154" spans="1:13" ht="22.5">
      <c r="A1154" s="185"/>
      <c r="B1154" s="186"/>
      <c r="C1154" s="185" t="s">
        <v>524</v>
      </c>
      <c r="D1154" s="187" t="s">
        <v>16</v>
      </c>
      <c r="E1154" s="188" t="s">
        <v>787</v>
      </c>
      <c r="F1154" s="189" t="s">
        <v>56</v>
      </c>
      <c r="G1154" s="190">
        <v>43.5</v>
      </c>
      <c r="H1154" s="191">
        <v>0</v>
      </c>
      <c r="I1154" s="374">
        <f t="shared" si="26"/>
        <v>0</v>
      </c>
      <c r="J1154" s="144"/>
      <c r="K1154" s="355"/>
      <c r="L1154" s="145"/>
      <c r="M1154" s="146"/>
    </row>
    <row r="1155" spans="1:13">
      <c r="A1155" s="185"/>
      <c r="B1155" s="186"/>
      <c r="C1155" s="185" t="s">
        <v>526</v>
      </c>
      <c r="D1155" s="187" t="s">
        <v>17</v>
      </c>
      <c r="E1155" s="188" t="s">
        <v>1958</v>
      </c>
      <c r="F1155" s="189" t="s">
        <v>605</v>
      </c>
      <c r="G1155" s="190">
        <v>12</v>
      </c>
      <c r="H1155" s="191">
        <v>0</v>
      </c>
      <c r="I1155" s="374">
        <f t="shared" si="26"/>
        <v>0</v>
      </c>
      <c r="J1155" s="144"/>
      <c r="K1155" s="355"/>
      <c r="L1155" s="145"/>
      <c r="M1155" s="146"/>
    </row>
    <row r="1156" spans="1:13">
      <c r="A1156" s="185"/>
      <c r="B1156" s="186"/>
      <c r="C1156" s="185" t="s">
        <v>528</v>
      </c>
      <c r="D1156" s="187" t="s">
        <v>179</v>
      </c>
      <c r="E1156" s="188" t="s">
        <v>2031</v>
      </c>
      <c r="F1156" s="189" t="s">
        <v>58</v>
      </c>
      <c r="G1156" s="190">
        <v>8.5</v>
      </c>
      <c r="H1156" s="191">
        <v>0</v>
      </c>
      <c r="I1156" s="374">
        <f t="shared" si="26"/>
        <v>0</v>
      </c>
      <c r="J1156" s="144"/>
      <c r="K1156" s="355"/>
      <c r="L1156" s="145"/>
      <c r="M1156" s="146"/>
    </row>
    <row r="1157" spans="1:13" ht="33.75">
      <c r="A1157" s="185"/>
      <c r="B1157" s="186"/>
      <c r="C1157" s="185" t="s">
        <v>2032</v>
      </c>
      <c r="D1157" s="187" t="s">
        <v>198</v>
      </c>
      <c r="E1157" s="188" t="s">
        <v>2033</v>
      </c>
      <c r="F1157" s="189" t="s">
        <v>56</v>
      </c>
      <c r="G1157" s="190">
        <v>4</v>
      </c>
      <c r="H1157" s="191">
        <v>0</v>
      </c>
      <c r="I1157" s="374">
        <f t="shared" si="26"/>
        <v>0</v>
      </c>
      <c r="J1157" s="144"/>
      <c r="K1157" s="355"/>
      <c r="L1157" s="145"/>
      <c r="M1157" s="146"/>
    </row>
    <row r="1158" spans="1:13">
      <c r="A1158" s="185"/>
      <c r="B1158" s="186"/>
      <c r="C1158" s="185" t="s">
        <v>1960</v>
      </c>
      <c r="D1158" s="187" t="s">
        <v>214</v>
      </c>
      <c r="E1158" s="188" t="s">
        <v>533</v>
      </c>
      <c r="F1158" s="189" t="s">
        <v>76</v>
      </c>
      <c r="G1158" s="190">
        <v>4.4000000000000004</v>
      </c>
      <c r="H1158" s="191">
        <v>0</v>
      </c>
      <c r="I1158" s="374">
        <f t="shared" si="26"/>
        <v>0</v>
      </c>
      <c r="J1158" s="144"/>
      <c r="K1158" s="355"/>
      <c r="L1158" s="145"/>
      <c r="M1158" s="146"/>
    </row>
    <row r="1159" spans="1:13" ht="22.5">
      <c r="A1159" s="185"/>
      <c r="B1159" s="186"/>
      <c r="C1159" s="185" t="s">
        <v>682</v>
      </c>
      <c r="D1159" s="187" t="s">
        <v>216</v>
      </c>
      <c r="E1159" s="188" t="s">
        <v>2034</v>
      </c>
      <c r="F1159" s="189" t="s">
        <v>76</v>
      </c>
      <c r="G1159" s="190">
        <v>2</v>
      </c>
      <c r="H1159" s="191">
        <v>0</v>
      </c>
      <c r="I1159" s="374">
        <f t="shared" si="26"/>
        <v>0</v>
      </c>
      <c r="J1159" s="144"/>
      <c r="K1159" s="355"/>
      <c r="L1159" s="145"/>
      <c r="M1159" s="146"/>
    </row>
    <row r="1160" spans="1:13" s="229" customFormat="1" ht="33.75">
      <c r="A1160" s="185"/>
      <c r="B1160" s="186"/>
      <c r="C1160" s="185" t="s">
        <v>534</v>
      </c>
      <c r="D1160" s="187" t="s">
        <v>231</v>
      </c>
      <c r="E1160" s="188" t="s">
        <v>535</v>
      </c>
      <c r="F1160" s="189" t="s">
        <v>58</v>
      </c>
      <c r="G1160" s="190">
        <v>9.5</v>
      </c>
      <c r="H1160" s="191">
        <v>0</v>
      </c>
      <c r="I1160" s="374">
        <f t="shared" si="26"/>
        <v>0</v>
      </c>
      <c r="J1160" s="230"/>
      <c r="K1160" s="355"/>
      <c r="L1160" s="231"/>
      <c r="M1160" s="232"/>
    </row>
    <row r="1161" spans="1:13" s="229" customFormat="1" ht="22.5">
      <c r="A1161" s="185"/>
      <c r="B1161" s="186"/>
      <c r="C1161" s="185" t="s">
        <v>536</v>
      </c>
      <c r="D1161" s="187" t="s">
        <v>260</v>
      </c>
      <c r="E1161" s="188" t="s">
        <v>537</v>
      </c>
      <c r="F1161" s="189" t="s">
        <v>58</v>
      </c>
      <c r="G1161" s="190">
        <v>9.5</v>
      </c>
      <c r="H1161" s="191">
        <v>0</v>
      </c>
      <c r="I1161" s="374">
        <f t="shared" si="26"/>
        <v>0</v>
      </c>
      <c r="J1161" s="230"/>
      <c r="K1161" s="355"/>
      <c r="L1161" s="231"/>
      <c r="M1161" s="232"/>
    </row>
    <row r="1162" spans="1:13" ht="56.25">
      <c r="A1162" s="185"/>
      <c r="B1162" s="186"/>
      <c r="C1162" s="185" t="s">
        <v>540</v>
      </c>
      <c r="D1162" s="187" t="s">
        <v>261</v>
      </c>
      <c r="E1162" s="188" t="s">
        <v>2039</v>
      </c>
      <c r="F1162" s="189" t="s">
        <v>56</v>
      </c>
      <c r="G1162" s="190">
        <v>143</v>
      </c>
      <c r="H1162" s="191">
        <v>0</v>
      </c>
      <c r="I1162" s="374">
        <f t="shared" si="26"/>
        <v>0</v>
      </c>
      <c r="J1162" s="144"/>
      <c r="K1162" s="355"/>
      <c r="L1162" s="145"/>
      <c r="M1162" s="146"/>
    </row>
    <row r="1163" spans="1:13" ht="56.25">
      <c r="A1163" s="185"/>
      <c r="B1163" s="186"/>
      <c r="C1163" s="185" t="s">
        <v>542</v>
      </c>
      <c r="D1163" s="187" t="s">
        <v>272</v>
      </c>
      <c r="E1163" s="188" t="s">
        <v>2040</v>
      </c>
      <c r="F1163" s="189" t="s">
        <v>56</v>
      </c>
      <c r="G1163" s="190">
        <v>102</v>
      </c>
      <c r="H1163" s="191">
        <v>0</v>
      </c>
      <c r="I1163" s="374">
        <f t="shared" si="26"/>
        <v>0</v>
      </c>
      <c r="J1163" s="144"/>
      <c r="K1163" s="355"/>
      <c r="L1163" s="145"/>
      <c r="M1163" s="146"/>
    </row>
    <row r="1164" spans="1:13">
      <c r="A1164" s="378">
        <v>4</v>
      </c>
      <c r="B1164" s="378"/>
      <c r="C1164" s="378"/>
      <c r="D1164" s="379"/>
      <c r="E1164" s="380" t="s">
        <v>232</v>
      </c>
      <c r="F1164" s="380"/>
      <c r="G1164" s="380"/>
      <c r="H1164" s="383"/>
      <c r="I1164" s="384">
        <f>SUM(I1165:I1170)</f>
        <v>0</v>
      </c>
      <c r="J1164" s="144"/>
      <c r="K1164" s="355"/>
      <c r="L1164" s="145"/>
      <c r="M1164" s="146"/>
    </row>
    <row r="1165" spans="1:13" ht="33.75">
      <c r="A1165" s="185"/>
      <c r="B1165" s="186"/>
      <c r="C1165" s="185" t="s">
        <v>544</v>
      </c>
      <c r="D1165" s="187" t="s">
        <v>14</v>
      </c>
      <c r="E1165" s="188" t="s">
        <v>2041</v>
      </c>
      <c r="F1165" s="189" t="s">
        <v>76</v>
      </c>
      <c r="G1165" s="190">
        <v>3.5</v>
      </c>
      <c r="H1165" s="191">
        <v>0</v>
      </c>
      <c r="I1165" s="374">
        <f t="shared" si="26"/>
        <v>0</v>
      </c>
      <c r="J1165" s="144"/>
      <c r="K1165" s="355"/>
      <c r="L1165" s="145"/>
      <c r="M1165" s="146"/>
    </row>
    <row r="1166" spans="1:13" ht="45">
      <c r="A1166" s="185"/>
      <c r="B1166" s="186"/>
      <c r="C1166" s="185" t="s">
        <v>546</v>
      </c>
      <c r="D1166" s="187" t="s">
        <v>15</v>
      </c>
      <c r="E1166" s="188" t="s">
        <v>2042</v>
      </c>
      <c r="F1166" s="189" t="s">
        <v>76</v>
      </c>
      <c r="G1166" s="190">
        <v>110</v>
      </c>
      <c r="H1166" s="191">
        <v>0</v>
      </c>
      <c r="I1166" s="374">
        <f t="shared" si="26"/>
        <v>0</v>
      </c>
      <c r="J1166" s="144"/>
      <c r="K1166" s="355"/>
      <c r="L1166" s="145"/>
      <c r="M1166" s="146"/>
    </row>
    <row r="1167" spans="1:13" ht="33.75">
      <c r="A1167" s="185"/>
      <c r="B1167" s="186"/>
      <c r="C1167" s="185" t="s">
        <v>554</v>
      </c>
      <c r="D1167" s="187" t="s">
        <v>16</v>
      </c>
      <c r="E1167" s="188" t="s">
        <v>2044</v>
      </c>
      <c r="F1167" s="189" t="s">
        <v>76</v>
      </c>
      <c r="G1167" s="190">
        <v>85.5</v>
      </c>
      <c r="H1167" s="191">
        <v>0</v>
      </c>
      <c r="I1167" s="374">
        <f t="shared" si="26"/>
        <v>0</v>
      </c>
      <c r="J1167" s="144"/>
      <c r="K1167" s="355"/>
      <c r="L1167" s="145"/>
      <c r="M1167" s="146"/>
    </row>
    <row r="1168" spans="1:13">
      <c r="A1168" s="185"/>
      <c r="B1168" s="186"/>
      <c r="C1168" s="185" t="s">
        <v>556</v>
      </c>
      <c r="D1168" s="187" t="s">
        <v>17</v>
      </c>
      <c r="E1168" s="188" t="s">
        <v>557</v>
      </c>
      <c r="F1168" s="189" t="s">
        <v>56</v>
      </c>
      <c r="G1168" s="190">
        <v>16</v>
      </c>
      <c r="H1168" s="191">
        <v>0</v>
      </c>
      <c r="I1168" s="374">
        <f t="shared" si="26"/>
        <v>0</v>
      </c>
      <c r="J1168" s="144"/>
      <c r="K1168" s="355"/>
      <c r="L1168" s="145"/>
      <c r="M1168" s="146"/>
    </row>
    <row r="1169" spans="1:13">
      <c r="A1169" s="185"/>
      <c r="B1169" s="186"/>
      <c r="C1169" s="185" t="s">
        <v>558</v>
      </c>
      <c r="D1169" s="187" t="s">
        <v>179</v>
      </c>
      <c r="E1169" s="188" t="s">
        <v>559</v>
      </c>
      <c r="F1169" s="189" t="s">
        <v>56</v>
      </c>
      <c r="G1169" s="190">
        <v>16</v>
      </c>
      <c r="H1169" s="191">
        <v>0</v>
      </c>
      <c r="I1169" s="374">
        <f t="shared" si="26"/>
        <v>0</v>
      </c>
      <c r="J1169" s="144"/>
      <c r="K1169" s="355"/>
      <c r="L1169" s="145"/>
      <c r="M1169" s="146"/>
    </row>
    <row r="1170" spans="1:13" ht="22.5">
      <c r="A1170" s="185"/>
      <c r="B1170" s="186"/>
      <c r="C1170" s="185" t="s">
        <v>2089</v>
      </c>
      <c r="D1170" s="187" t="s">
        <v>198</v>
      </c>
      <c r="E1170" s="188" t="s">
        <v>2090</v>
      </c>
      <c r="F1170" s="189" t="s">
        <v>56</v>
      </c>
      <c r="G1170" s="190">
        <v>35</v>
      </c>
      <c r="H1170" s="191">
        <v>0</v>
      </c>
      <c r="I1170" s="374">
        <f t="shared" si="26"/>
        <v>0</v>
      </c>
      <c r="J1170" s="144"/>
      <c r="K1170" s="355"/>
      <c r="L1170" s="145"/>
      <c r="M1170" s="146"/>
    </row>
    <row r="1171" spans="1:13">
      <c r="A1171" s="378">
        <v>4</v>
      </c>
      <c r="B1171" s="378"/>
      <c r="C1171" s="378"/>
      <c r="D1171" s="379"/>
      <c r="E1171" s="380" t="s">
        <v>234</v>
      </c>
      <c r="F1171" s="380"/>
      <c r="G1171" s="380"/>
      <c r="H1171" s="383"/>
      <c r="I1171" s="384">
        <f>SUM(I1172)</f>
        <v>0</v>
      </c>
      <c r="J1171" s="144"/>
      <c r="K1171" s="355"/>
      <c r="L1171" s="145"/>
      <c r="M1171" s="146"/>
    </row>
    <row r="1172" spans="1:13" ht="22.5">
      <c r="A1172" s="185"/>
      <c r="B1172" s="186"/>
      <c r="C1172" s="185" t="s">
        <v>2049</v>
      </c>
      <c r="D1172" s="187" t="s">
        <v>14</v>
      </c>
      <c r="E1172" s="188" t="s">
        <v>2050</v>
      </c>
      <c r="F1172" s="189" t="s">
        <v>7</v>
      </c>
      <c r="G1172" s="190">
        <v>3</v>
      </c>
      <c r="H1172" s="191">
        <v>0</v>
      </c>
      <c r="I1172" s="374">
        <f t="shared" si="26"/>
        <v>0</v>
      </c>
      <c r="J1172" s="144"/>
      <c r="K1172" s="355"/>
      <c r="L1172" s="145"/>
      <c r="M1172" s="146"/>
    </row>
    <row r="1173" spans="1:13">
      <c r="A1173" s="378">
        <v>4</v>
      </c>
      <c r="B1173" s="378"/>
      <c r="C1173" s="378"/>
      <c r="D1173" s="379"/>
      <c r="E1173" s="380" t="s">
        <v>236</v>
      </c>
      <c r="F1173" s="380"/>
      <c r="G1173" s="380"/>
      <c r="H1173" s="383"/>
      <c r="I1173" s="384">
        <f>SUM(I1174:I1196)</f>
        <v>0</v>
      </c>
      <c r="J1173" s="144"/>
      <c r="K1173" s="355"/>
      <c r="L1173" s="145"/>
      <c r="M1173" s="146"/>
    </row>
    <row r="1174" spans="1:13" ht="33.75">
      <c r="A1174" s="185"/>
      <c r="B1174" s="186"/>
      <c r="C1174" s="185" t="s">
        <v>570</v>
      </c>
      <c r="D1174" s="187" t="s">
        <v>14</v>
      </c>
      <c r="E1174" s="188" t="s">
        <v>2051</v>
      </c>
      <c r="F1174" s="189" t="s">
        <v>7</v>
      </c>
      <c r="G1174" s="190">
        <v>1</v>
      </c>
      <c r="H1174" s="191">
        <v>0</v>
      </c>
      <c r="I1174" s="374">
        <f t="shared" si="26"/>
        <v>0</v>
      </c>
      <c r="J1174" s="144"/>
      <c r="K1174" s="355"/>
      <c r="L1174" s="145"/>
      <c r="M1174" s="146"/>
    </row>
    <row r="1175" spans="1:13">
      <c r="A1175" s="185"/>
      <c r="B1175" s="186"/>
      <c r="C1175" s="185" t="s">
        <v>572</v>
      </c>
      <c r="D1175" s="187" t="s">
        <v>15</v>
      </c>
      <c r="E1175" s="188" t="s">
        <v>2052</v>
      </c>
      <c r="F1175" s="189" t="s">
        <v>56</v>
      </c>
      <c r="G1175" s="190">
        <v>15.2</v>
      </c>
      <c r="H1175" s="191">
        <v>0</v>
      </c>
      <c r="I1175" s="374">
        <f t="shared" si="26"/>
        <v>0</v>
      </c>
      <c r="J1175" s="144"/>
      <c r="K1175" s="355"/>
      <c r="L1175" s="145"/>
      <c r="M1175" s="146"/>
    </row>
    <row r="1176" spans="1:13">
      <c r="A1176" s="185"/>
      <c r="B1176" s="186"/>
      <c r="C1176" s="185" t="s">
        <v>2053</v>
      </c>
      <c r="D1176" s="187" t="s">
        <v>16</v>
      </c>
      <c r="E1176" s="188" t="s">
        <v>2054</v>
      </c>
      <c r="F1176" s="189" t="s">
        <v>56</v>
      </c>
      <c r="G1176" s="190">
        <v>7</v>
      </c>
      <c r="H1176" s="191">
        <v>0</v>
      </c>
      <c r="I1176" s="374">
        <f t="shared" si="26"/>
        <v>0</v>
      </c>
      <c r="J1176" s="144"/>
      <c r="K1176" s="355"/>
      <c r="L1176" s="145"/>
      <c r="M1176" s="146"/>
    </row>
    <row r="1177" spans="1:13">
      <c r="A1177" s="185"/>
      <c r="B1177" s="186"/>
      <c r="C1177" s="185" t="s">
        <v>573</v>
      </c>
      <c r="D1177" s="187" t="s">
        <v>17</v>
      </c>
      <c r="E1177" s="188" t="s">
        <v>2055</v>
      </c>
      <c r="F1177" s="189" t="s">
        <v>56</v>
      </c>
      <c r="G1177" s="190">
        <v>67</v>
      </c>
      <c r="H1177" s="191">
        <v>0</v>
      </c>
      <c r="I1177" s="374">
        <f t="shared" si="26"/>
        <v>0</v>
      </c>
      <c r="J1177" s="144"/>
      <c r="K1177" s="355"/>
      <c r="L1177" s="145"/>
      <c r="M1177" s="146"/>
    </row>
    <row r="1178" spans="1:13" ht="22.5">
      <c r="A1178" s="185"/>
      <c r="B1178" s="186"/>
      <c r="C1178" s="185" t="s">
        <v>577</v>
      </c>
      <c r="D1178" s="187" t="s">
        <v>179</v>
      </c>
      <c r="E1178" s="188" t="s">
        <v>2056</v>
      </c>
      <c r="F1178" s="189" t="s">
        <v>78</v>
      </c>
      <c r="G1178" s="190">
        <v>3398</v>
      </c>
      <c r="H1178" s="191">
        <v>0</v>
      </c>
      <c r="I1178" s="374">
        <f t="shared" si="26"/>
        <v>0</v>
      </c>
      <c r="J1178" s="144"/>
      <c r="K1178" s="355"/>
      <c r="L1178" s="145"/>
      <c r="M1178" s="146"/>
    </row>
    <row r="1179" spans="1:13" ht="22.5">
      <c r="A1179" s="185"/>
      <c r="B1179" s="186"/>
      <c r="C1179" s="185" t="s">
        <v>2057</v>
      </c>
      <c r="D1179" s="187" t="s">
        <v>198</v>
      </c>
      <c r="E1179" s="188" t="s">
        <v>2058</v>
      </c>
      <c r="F1179" s="189" t="s">
        <v>7</v>
      </c>
      <c r="G1179" s="190">
        <v>1</v>
      </c>
      <c r="H1179" s="191">
        <v>0</v>
      </c>
      <c r="I1179" s="374">
        <f t="shared" si="26"/>
        <v>0</v>
      </c>
      <c r="J1179" s="144"/>
      <c r="K1179" s="355"/>
      <c r="L1179" s="145"/>
      <c r="M1179" s="146"/>
    </row>
    <row r="1180" spans="1:13">
      <c r="A1180" s="185"/>
      <c r="B1180" s="186"/>
      <c r="C1180" s="185" t="s">
        <v>2059</v>
      </c>
      <c r="D1180" s="187" t="s">
        <v>214</v>
      </c>
      <c r="E1180" s="188" t="s">
        <v>2060</v>
      </c>
      <c r="F1180" s="189" t="s">
        <v>76</v>
      </c>
      <c r="G1180" s="190">
        <v>3</v>
      </c>
      <c r="H1180" s="191">
        <v>0</v>
      </c>
      <c r="I1180" s="374">
        <f t="shared" si="26"/>
        <v>0</v>
      </c>
      <c r="J1180" s="144"/>
      <c r="K1180" s="355"/>
      <c r="L1180" s="145"/>
      <c r="M1180" s="146"/>
    </row>
    <row r="1181" spans="1:13" ht="33.75">
      <c r="A1181" s="185"/>
      <c r="B1181" s="186"/>
      <c r="C1181" s="185" t="s">
        <v>2091</v>
      </c>
      <c r="D1181" s="187" t="s">
        <v>216</v>
      </c>
      <c r="E1181" s="188" t="s">
        <v>2092</v>
      </c>
      <c r="F1181" s="189" t="s">
        <v>76</v>
      </c>
      <c r="G1181" s="190">
        <v>6</v>
      </c>
      <c r="H1181" s="191">
        <v>0</v>
      </c>
      <c r="I1181" s="374">
        <f t="shared" si="26"/>
        <v>0</v>
      </c>
      <c r="J1181" s="144"/>
      <c r="K1181" s="355"/>
      <c r="L1181" s="145"/>
      <c r="M1181" s="146"/>
    </row>
    <row r="1182" spans="1:13" ht="22.5">
      <c r="A1182" s="185"/>
      <c r="B1182" s="186"/>
      <c r="C1182" s="185" t="s">
        <v>583</v>
      </c>
      <c r="D1182" s="187" t="s">
        <v>231</v>
      </c>
      <c r="E1182" s="188" t="s">
        <v>2093</v>
      </c>
      <c r="F1182" s="189" t="s">
        <v>76</v>
      </c>
      <c r="G1182" s="190">
        <v>23</v>
      </c>
      <c r="H1182" s="191">
        <v>0</v>
      </c>
      <c r="I1182" s="374">
        <f t="shared" si="26"/>
        <v>0</v>
      </c>
      <c r="J1182" s="144"/>
      <c r="K1182" s="355"/>
      <c r="L1182" s="145"/>
      <c r="M1182" s="146"/>
    </row>
    <row r="1183" spans="1:13" ht="22.5">
      <c r="A1183" s="185"/>
      <c r="B1183" s="186"/>
      <c r="C1183" s="185" t="s">
        <v>585</v>
      </c>
      <c r="D1183" s="187" t="s">
        <v>260</v>
      </c>
      <c r="E1183" s="188" t="s">
        <v>2062</v>
      </c>
      <c r="F1183" s="189" t="s">
        <v>76</v>
      </c>
      <c r="G1183" s="190">
        <v>23</v>
      </c>
      <c r="H1183" s="191">
        <v>0</v>
      </c>
      <c r="I1183" s="374">
        <f t="shared" si="26"/>
        <v>0</v>
      </c>
      <c r="J1183" s="144"/>
      <c r="K1183" s="355"/>
      <c r="L1183" s="145"/>
      <c r="M1183" s="146"/>
    </row>
    <row r="1184" spans="1:13" ht="22.5">
      <c r="A1184" s="185"/>
      <c r="B1184" s="186"/>
      <c r="C1184" s="185" t="s">
        <v>587</v>
      </c>
      <c r="D1184" s="187" t="s">
        <v>261</v>
      </c>
      <c r="E1184" s="188" t="s">
        <v>2063</v>
      </c>
      <c r="F1184" s="189" t="s">
        <v>76</v>
      </c>
      <c r="G1184" s="190">
        <v>23</v>
      </c>
      <c r="H1184" s="191">
        <v>0</v>
      </c>
      <c r="I1184" s="374">
        <f t="shared" si="26"/>
        <v>0</v>
      </c>
      <c r="J1184" s="144"/>
      <c r="K1184" s="355"/>
      <c r="L1184" s="145"/>
      <c r="M1184" s="146"/>
    </row>
    <row r="1185" spans="1:13" ht="45">
      <c r="A1185" s="185"/>
      <c r="B1185" s="186"/>
      <c r="C1185" s="185" t="s">
        <v>591</v>
      </c>
      <c r="D1185" s="187" t="s">
        <v>272</v>
      </c>
      <c r="E1185" s="188" t="s">
        <v>2068</v>
      </c>
      <c r="F1185" s="189" t="s">
        <v>58</v>
      </c>
      <c r="G1185" s="190">
        <v>254</v>
      </c>
      <c r="H1185" s="191">
        <v>0</v>
      </c>
      <c r="I1185" s="374">
        <f t="shared" si="26"/>
        <v>0</v>
      </c>
      <c r="J1185" s="144"/>
      <c r="K1185" s="355"/>
      <c r="L1185" s="145"/>
      <c r="M1185" s="146"/>
    </row>
    <row r="1186" spans="1:13" ht="33.75">
      <c r="A1186" s="185"/>
      <c r="B1186" s="186"/>
      <c r="C1186" s="185" t="s">
        <v>593</v>
      </c>
      <c r="D1186" s="187" t="s">
        <v>274</v>
      </c>
      <c r="E1186" s="188" t="s">
        <v>2069</v>
      </c>
      <c r="F1186" s="189" t="s">
        <v>76</v>
      </c>
      <c r="G1186" s="190">
        <v>1.5</v>
      </c>
      <c r="H1186" s="191">
        <v>0</v>
      </c>
      <c r="I1186" s="374">
        <f t="shared" si="26"/>
        <v>0</v>
      </c>
      <c r="J1186" s="144"/>
      <c r="K1186" s="355"/>
      <c r="L1186" s="145"/>
      <c r="M1186" s="146"/>
    </row>
    <row r="1187" spans="1:13">
      <c r="A1187" s="185"/>
      <c r="B1187" s="186"/>
      <c r="C1187" s="185" t="s">
        <v>595</v>
      </c>
      <c r="D1187" s="187" t="s">
        <v>276</v>
      </c>
      <c r="E1187" s="188" t="s">
        <v>2070</v>
      </c>
      <c r="F1187" s="189" t="s">
        <v>56</v>
      </c>
      <c r="G1187" s="190">
        <v>8.1</v>
      </c>
      <c r="H1187" s="191">
        <v>0</v>
      </c>
      <c r="I1187" s="374">
        <f t="shared" si="26"/>
        <v>0</v>
      </c>
      <c r="J1187" s="144"/>
      <c r="K1187" s="355"/>
      <c r="L1187" s="145"/>
      <c r="M1187" s="146"/>
    </row>
    <row r="1188" spans="1:13" ht="56.25">
      <c r="A1188" s="185"/>
      <c r="B1188" s="186"/>
      <c r="C1188" s="185" t="s">
        <v>654</v>
      </c>
      <c r="D1188" s="187" t="s">
        <v>278</v>
      </c>
      <c r="E1188" s="188" t="s">
        <v>2076</v>
      </c>
      <c r="F1188" s="189" t="s">
        <v>56</v>
      </c>
      <c r="G1188" s="190">
        <v>22</v>
      </c>
      <c r="H1188" s="191">
        <v>0</v>
      </c>
      <c r="I1188" s="374">
        <f t="shared" si="26"/>
        <v>0</v>
      </c>
      <c r="J1188" s="144"/>
      <c r="K1188" s="355"/>
      <c r="L1188" s="145"/>
      <c r="M1188" s="146"/>
    </row>
    <row r="1189" spans="1:13" ht="33.75">
      <c r="A1189" s="185"/>
      <c r="B1189" s="186"/>
      <c r="C1189" s="185" t="s">
        <v>690</v>
      </c>
      <c r="D1189" s="187" t="s">
        <v>281</v>
      </c>
      <c r="E1189" s="188" t="s">
        <v>2079</v>
      </c>
      <c r="F1189" s="189" t="s">
        <v>7</v>
      </c>
      <c r="G1189" s="190">
        <v>84</v>
      </c>
      <c r="H1189" s="191">
        <v>0</v>
      </c>
      <c r="I1189" s="374">
        <f t="shared" si="26"/>
        <v>0</v>
      </c>
      <c r="J1189" s="144"/>
      <c r="K1189" s="355"/>
      <c r="L1189" s="145"/>
      <c r="M1189" s="146"/>
    </row>
    <row r="1190" spans="1:13" ht="33.75">
      <c r="A1190" s="185"/>
      <c r="B1190" s="186"/>
      <c r="C1190" s="185" t="s">
        <v>691</v>
      </c>
      <c r="D1190" s="187" t="s">
        <v>283</v>
      </c>
      <c r="E1190" s="188" t="s">
        <v>2080</v>
      </c>
      <c r="F1190" s="189" t="s">
        <v>7</v>
      </c>
      <c r="G1190" s="190">
        <v>84</v>
      </c>
      <c r="H1190" s="191">
        <v>0</v>
      </c>
      <c r="I1190" s="374">
        <f t="shared" si="26"/>
        <v>0</v>
      </c>
      <c r="J1190" s="144"/>
      <c r="K1190" s="355"/>
      <c r="L1190" s="145"/>
      <c r="M1190" s="146"/>
    </row>
    <row r="1191" spans="1:13" ht="22.5">
      <c r="A1191" s="185"/>
      <c r="B1191" s="186"/>
      <c r="C1191" s="185" t="s">
        <v>599</v>
      </c>
      <c r="D1191" s="187" t="s">
        <v>285</v>
      </c>
      <c r="E1191" s="188" t="s">
        <v>600</v>
      </c>
      <c r="F1191" s="189" t="s">
        <v>58</v>
      </c>
      <c r="G1191" s="190">
        <v>13</v>
      </c>
      <c r="H1191" s="191">
        <v>0</v>
      </c>
      <c r="I1191" s="374">
        <f t="shared" si="26"/>
        <v>0</v>
      </c>
      <c r="J1191" s="144"/>
      <c r="K1191" s="355"/>
      <c r="L1191" s="145"/>
      <c r="M1191" s="146"/>
    </row>
    <row r="1192" spans="1:13" ht="22.5">
      <c r="A1192" s="185"/>
      <c r="B1192" s="186"/>
      <c r="C1192" s="185" t="s">
        <v>2105</v>
      </c>
      <c r="D1192" s="187" t="s">
        <v>287</v>
      </c>
      <c r="E1192" s="188" t="s">
        <v>2106</v>
      </c>
      <c r="F1192" s="189" t="s">
        <v>7</v>
      </c>
      <c r="G1192" s="190">
        <v>1</v>
      </c>
      <c r="H1192" s="191">
        <v>0</v>
      </c>
      <c r="I1192" s="374">
        <f t="shared" si="26"/>
        <v>0</v>
      </c>
      <c r="J1192" s="144"/>
      <c r="K1192" s="355"/>
      <c r="L1192" s="145"/>
      <c r="M1192" s="146"/>
    </row>
    <row r="1193" spans="1:13">
      <c r="A1193" s="185"/>
      <c r="B1193" s="186"/>
      <c r="C1193" s="185" t="s">
        <v>2107</v>
      </c>
      <c r="D1193" s="187" t="s">
        <v>289</v>
      </c>
      <c r="E1193" s="188" t="s">
        <v>2108</v>
      </c>
      <c r="F1193" s="189" t="s">
        <v>7</v>
      </c>
      <c r="G1193" s="190">
        <v>7</v>
      </c>
      <c r="H1193" s="191">
        <v>0</v>
      </c>
      <c r="I1193" s="374">
        <f t="shared" si="26"/>
        <v>0</v>
      </c>
      <c r="J1193" s="144"/>
      <c r="K1193" s="355"/>
      <c r="L1193" s="145"/>
      <c r="M1193" s="146"/>
    </row>
    <row r="1194" spans="1:13" ht="22.5">
      <c r="A1194" s="185"/>
      <c r="B1194" s="186"/>
      <c r="C1194" s="185" t="s">
        <v>601</v>
      </c>
      <c r="D1194" s="187" t="s">
        <v>290</v>
      </c>
      <c r="E1194" s="188" t="s">
        <v>477</v>
      </c>
      <c r="F1194" s="189" t="s">
        <v>7</v>
      </c>
      <c r="G1194" s="190">
        <v>4</v>
      </c>
      <c r="H1194" s="191">
        <v>0</v>
      </c>
      <c r="I1194" s="374">
        <f t="shared" si="26"/>
        <v>0</v>
      </c>
      <c r="J1194" s="144"/>
      <c r="K1194" s="355"/>
      <c r="L1194" s="145"/>
      <c r="M1194" s="146"/>
    </row>
    <row r="1195" spans="1:13" ht="22.5">
      <c r="A1195" s="185"/>
      <c r="B1195" s="186"/>
      <c r="C1195" s="185" t="s">
        <v>2081</v>
      </c>
      <c r="D1195" s="187" t="s">
        <v>292</v>
      </c>
      <c r="E1195" s="188" t="s">
        <v>480</v>
      </c>
      <c r="F1195" s="189" t="s">
        <v>56</v>
      </c>
      <c r="G1195" s="190">
        <v>68</v>
      </c>
      <c r="H1195" s="191">
        <v>0</v>
      </c>
      <c r="I1195" s="374">
        <f t="shared" si="26"/>
        <v>0</v>
      </c>
      <c r="J1195" s="144"/>
      <c r="K1195" s="355"/>
      <c r="L1195" s="145"/>
      <c r="M1195" s="146"/>
    </row>
    <row r="1196" spans="1:13" ht="22.5">
      <c r="A1196" s="185"/>
      <c r="B1196" s="186"/>
      <c r="C1196" s="185" t="s">
        <v>2082</v>
      </c>
      <c r="D1196" s="187" t="s">
        <v>293</v>
      </c>
      <c r="E1196" s="188" t="s">
        <v>2083</v>
      </c>
      <c r="F1196" s="189" t="s">
        <v>56</v>
      </c>
      <c r="G1196" s="190">
        <v>5</v>
      </c>
      <c r="H1196" s="191">
        <v>0</v>
      </c>
      <c r="I1196" s="374">
        <f t="shared" si="26"/>
        <v>0</v>
      </c>
      <c r="J1196" s="144"/>
      <c r="K1196" s="355"/>
      <c r="L1196" s="145"/>
      <c r="M1196" s="146"/>
    </row>
    <row r="1197" spans="1:13">
      <c r="A1197" s="378">
        <v>4</v>
      </c>
      <c r="B1197" s="378"/>
      <c r="C1197" s="378"/>
      <c r="D1197" s="379"/>
      <c r="E1197" s="380" t="s">
        <v>622</v>
      </c>
      <c r="F1197" s="380"/>
      <c r="G1197" s="380"/>
      <c r="H1197" s="383"/>
      <c r="I1197" s="384">
        <f>SUM(I1198:I1198)</f>
        <v>0</v>
      </c>
      <c r="J1197" s="144"/>
      <c r="K1197" s="355"/>
      <c r="L1197" s="145"/>
      <c r="M1197" s="146"/>
    </row>
    <row r="1198" spans="1:13" ht="22.5">
      <c r="A1198" s="185"/>
      <c r="B1198" s="186"/>
      <c r="C1198" s="185" t="s">
        <v>2084</v>
      </c>
      <c r="D1198" s="187" t="s">
        <v>14</v>
      </c>
      <c r="E1198" s="188" t="s">
        <v>4529</v>
      </c>
      <c r="F1198" s="189" t="s">
        <v>7</v>
      </c>
      <c r="G1198" s="190">
        <v>1</v>
      </c>
      <c r="H1198" s="191">
        <v>0</v>
      </c>
      <c r="I1198" s="374">
        <f t="shared" si="26"/>
        <v>0</v>
      </c>
      <c r="J1198" s="144"/>
      <c r="K1198" s="355"/>
      <c r="L1198" s="145"/>
      <c r="M1198" s="146"/>
    </row>
    <row r="1199" spans="1:13">
      <c r="A1199" s="170">
        <v>2</v>
      </c>
      <c r="B1199" s="171" t="str">
        <f>IF(TRIM(H1199)&lt;&gt;"",COUNTA($H$8:H1199),"")</f>
        <v/>
      </c>
      <c r="C1199" s="170"/>
      <c r="D1199" s="172"/>
      <c r="E1199" s="24" t="s">
        <v>2115</v>
      </c>
      <c r="F1199" s="173"/>
      <c r="G1199" s="215"/>
      <c r="H1199" s="373"/>
      <c r="I1199" s="175">
        <f>I1200+I1215+I1224+I1227+I1256</f>
        <v>0</v>
      </c>
      <c r="J1199" s="144"/>
      <c r="K1199" s="355"/>
      <c r="L1199" s="145"/>
      <c r="M1199" s="146"/>
    </row>
    <row r="1200" spans="1:13">
      <c r="A1200" s="178">
        <v>4</v>
      </c>
      <c r="B1200" s="179"/>
      <c r="C1200" s="178"/>
      <c r="D1200" s="180"/>
      <c r="E1200" s="181" t="s">
        <v>501</v>
      </c>
      <c r="F1200" s="182"/>
      <c r="G1200" s="216"/>
      <c r="H1200" s="184"/>
      <c r="I1200" s="184">
        <f>SUM(I1201:I1214)</f>
        <v>0</v>
      </c>
      <c r="J1200" s="144"/>
      <c r="K1200" s="355"/>
      <c r="L1200" s="145"/>
      <c r="M1200" s="146"/>
    </row>
    <row r="1201" spans="1:13" ht="22.5">
      <c r="A1201" s="185"/>
      <c r="B1201" s="186"/>
      <c r="C1201" s="185" t="s">
        <v>520</v>
      </c>
      <c r="D1201" s="187" t="s">
        <v>14</v>
      </c>
      <c r="E1201" s="188" t="s">
        <v>521</v>
      </c>
      <c r="F1201" s="189" t="s">
        <v>7</v>
      </c>
      <c r="G1201" s="190">
        <v>1</v>
      </c>
      <c r="H1201" s="191">
        <v>0</v>
      </c>
      <c r="I1201" s="374">
        <f t="shared" ref="I1201:I1257" si="27">IF(ISNUMBER(G1201),ROUND(G1201*H1201,2),"")</f>
        <v>0</v>
      </c>
      <c r="J1201" s="144"/>
      <c r="K1201" s="355"/>
      <c r="L1201" s="145"/>
      <c r="M1201" s="146"/>
    </row>
    <row r="1202" spans="1:13" ht="22.5">
      <c r="A1202" s="185"/>
      <c r="B1202" s="186"/>
      <c r="C1202" s="185" t="s">
        <v>522</v>
      </c>
      <c r="D1202" s="187" t="s">
        <v>15</v>
      </c>
      <c r="E1202" s="188" t="s">
        <v>2030</v>
      </c>
      <c r="F1202" s="189" t="s">
        <v>7</v>
      </c>
      <c r="G1202" s="190">
        <v>1</v>
      </c>
      <c r="H1202" s="191">
        <v>0</v>
      </c>
      <c r="I1202" s="374">
        <f t="shared" si="27"/>
        <v>0</v>
      </c>
      <c r="J1202" s="144"/>
      <c r="K1202" s="355"/>
      <c r="L1202" s="145"/>
      <c r="M1202" s="146"/>
    </row>
    <row r="1203" spans="1:13" ht="22.5">
      <c r="A1203" s="185"/>
      <c r="B1203" s="186"/>
      <c r="C1203" s="185" t="s">
        <v>524</v>
      </c>
      <c r="D1203" s="187" t="s">
        <v>16</v>
      </c>
      <c r="E1203" s="188" t="s">
        <v>787</v>
      </c>
      <c r="F1203" s="189" t="s">
        <v>56</v>
      </c>
      <c r="G1203" s="190">
        <v>50</v>
      </c>
      <c r="H1203" s="191">
        <v>0</v>
      </c>
      <c r="I1203" s="374">
        <f t="shared" si="27"/>
        <v>0</v>
      </c>
      <c r="J1203" s="144"/>
      <c r="K1203" s="355"/>
      <c r="L1203" s="145"/>
      <c r="M1203" s="146"/>
    </row>
    <row r="1204" spans="1:13">
      <c r="A1204" s="185"/>
      <c r="B1204" s="186"/>
      <c r="C1204" s="185" t="s">
        <v>526</v>
      </c>
      <c r="D1204" s="187" t="s">
        <v>17</v>
      </c>
      <c r="E1204" s="188" t="s">
        <v>1958</v>
      </c>
      <c r="F1204" s="189" t="s">
        <v>605</v>
      </c>
      <c r="G1204" s="190">
        <v>12</v>
      </c>
      <c r="H1204" s="191">
        <v>0</v>
      </c>
      <c r="I1204" s="374">
        <f t="shared" si="27"/>
        <v>0</v>
      </c>
      <c r="J1204" s="144"/>
      <c r="K1204" s="355"/>
      <c r="L1204" s="145"/>
      <c r="M1204" s="146"/>
    </row>
    <row r="1205" spans="1:13">
      <c r="A1205" s="185"/>
      <c r="B1205" s="186"/>
      <c r="C1205" s="185" t="s">
        <v>528</v>
      </c>
      <c r="D1205" s="187" t="s">
        <v>179</v>
      </c>
      <c r="E1205" s="188" t="s">
        <v>2031</v>
      </c>
      <c r="F1205" s="189" t="s">
        <v>58</v>
      </c>
      <c r="G1205" s="190">
        <v>4.5999999999999996</v>
      </c>
      <c r="H1205" s="191">
        <v>0</v>
      </c>
      <c r="I1205" s="374">
        <f t="shared" si="27"/>
        <v>0</v>
      </c>
      <c r="J1205" s="144"/>
      <c r="K1205" s="355"/>
      <c r="L1205" s="145"/>
      <c r="M1205" s="146"/>
    </row>
    <row r="1206" spans="1:13" ht="33.75">
      <c r="A1206" s="185"/>
      <c r="B1206" s="186"/>
      <c r="C1206" s="185" t="s">
        <v>2032</v>
      </c>
      <c r="D1206" s="187" t="s">
        <v>198</v>
      </c>
      <c r="E1206" s="188" t="s">
        <v>2033</v>
      </c>
      <c r="F1206" s="189" t="s">
        <v>56</v>
      </c>
      <c r="G1206" s="190">
        <v>29</v>
      </c>
      <c r="H1206" s="191">
        <v>0</v>
      </c>
      <c r="I1206" s="374">
        <f t="shared" si="27"/>
        <v>0</v>
      </c>
      <c r="J1206" s="144"/>
      <c r="K1206" s="355"/>
      <c r="L1206" s="145"/>
      <c r="M1206" s="146"/>
    </row>
    <row r="1207" spans="1:13">
      <c r="A1207" s="185"/>
      <c r="B1207" s="186"/>
      <c r="C1207" s="185" t="s">
        <v>1960</v>
      </c>
      <c r="D1207" s="187" t="s">
        <v>214</v>
      </c>
      <c r="E1207" s="188" t="s">
        <v>533</v>
      </c>
      <c r="F1207" s="189" t="s">
        <v>76</v>
      </c>
      <c r="G1207" s="190">
        <v>4.5</v>
      </c>
      <c r="H1207" s="191">
        <v>0</v>
      </c>
      <c r="I1207" s="374">
        <f t="shared" si="27"/>
        <v>0</v>
      </c>
      <c r="J1207" s="144"/>
      <c r="K1207" s="355"/>
      <c r="L1207" s="145"/>
      <c r="M1207" s="146"/>
    </row>
    <row r="1208" spans="1:13" ht="22.5">
      <c r="A1208" s="185"/>
      <c r="B1208" s="186"/>
      <c r="C1208" s="185" t="s">
        <v>682</v>
      </c>
      <c r="D1208" s="187" t="s">
        <v>216</v>
      </c>
      <c r="E1208" s="188" t="s">
        <v>2034</v>
      </c>
      <c r="F1208" s="189" t="s">
        <v>76</v>
      </c>
      <c r="G1208" s="190">
        <v>2</v>
      </c>
      <c r="H1208" s="191">
        <v>0</v>
      </c>
      <c r="I1208" s="374">
        <f t="shared" si="27"/>
        <v>0</v>
      </c>
      <c r="J1208" s="144"/>
      <c r="K1208" s="355"/>
      <c r="L1208" s="145"/>
      <c r="M1208" s="146"/>
    </row>
    <row r="1209" spans="1:13" s="229" customFormat="1" ht="33.75">
      <c r="A1209" s="185"/>
      <c r="B1209" s="186"/>
      <c r="C1209" s="185" t="s">
        <v>534</v>
      </c>
      <c r="D1209" s="187" t="s">
        <v>231</v>
      </c>
      <c r="E1209" s="188" t="s">
        <v>535</v>
      </c>
      <c r="F1209" s="189" t="s">
        <v>58</v>
      </c>
      <c r="G1209" s="190">
        <v>13</v>
      </c>
      <c r="H1209" s="191">
        <v>0</v>
      </c>
      <c r="I1209" s="374">
        <f t="shared" si="27"/>
        <v>0</v>
      </c>
      <c r="J1209" s="230"/>
      <c r="K1209" s="355"/>
      <c r="L1209" s="231"/>
      <c r="M1209" s="232"/>
    </row>
    <row r="1210" spans="1:13" s="229" customFormat="1" ht="22.5">
      <c r="A1210" s="185"/>
      <c r="B1210" s="186"/>
      <c r="C1210" s="185" t="s">
        <v>536</v>
      </c>
      <c r="D1210" s="187" t="s">
        <v>260</v>
      </c>
      <c r="E1210" s="188" t="s">
        <v>537</v>
      </c>
      <c r="F1210" s="189" t="s">
        <v>58</v>
      </c>
      <c r="G1210" s="190">
        <v>13</v>
      </c>
      <c r="H1210" s="191">
        <v>0</v>
      </c>
      <c r="I1210" s="374">
        <f t="shared" si="27"/>
        <v>0</v>
      </c>
      <c r="J1210" s="230"/>
      <c r="K1210" s="355"/>
      <c r="L1210" s="231"/>
      <c r="M1210" s="232"/>
    </row>
    <row r="1211" spans="1:13" ht="56.25">
      <c r="A1211" s="185"/>
      <c r="B1211" s="186"/>
      <c r="C1211" s="185" t="s">
        <v>2035</v>
      </c>
      <c r="D1211" s="187" t="s">
        <v>261</v>
      </c>
      <c r="E1211" s="188" t="s">
        <v>2036</v>
      </c>
      <c r="F1211" s="189" t="s">
        <v>56</v>
      </c>
      <c r="G1211" s="190">
        <v>100</v>
      </c>
      <c r="H1211" s="191">
        <v>0</v>
      </c>
      <c r="I1211" s="374">
        <f t="shared" si="27"/>
        <v>0</v>
      </c>
      <c r="J1211" s="144"/>
      <c r="K1211" s="355"/>
      <c r="L1211" s="145"/>
      <c r="M1211" s="146"/>
    </row>
    <row r="1212" spans="1:13" ht="45">
      <c r="A1212" s="185"/>
      <c r="B1212" s="186"/>
      <c r="C1212" s="185" t="s">
        <v>2037</v>
      </c>
      <c r="D1212" s="187" t="s">
        <v>272</v>
      </c>
      <c r="E1212" s="188" t="s">
        <v>2038</v>
      </c>
      <c r="F1212" s="189" t="s">
        <v>56</v>
      </c>
      <c r="G1212" s="190">
        <v>15</v>
      </c>
      <c r="H1212" s="191">
        <v>0</v>
      </c>
      <c r="I1212" s="374">
        <f t="shared" si="27"/>
        <v>0</v>
      </c>
      <c r="J1212" s="144"/>
      <c r="K1212" s="355"/>
      <c r="L1212" s="145"/>
      <c r="M1212" s="146"/>
    </row>
    <row r="1213" spans="1:13" ht="56.25">
      <c r="A1213" s="185"/>
      <c r="B1213" s="186"/>
      <c r="C1213" s="185" t="s">
        <v>540</v>
      </c>
      <c r="D1213" s="187" t="s">
        <v>274</v>
      </c>
      <c r="E1213" s="188" t="s">
        <v>2039</v>
      </c>
      <c r="F1213" s="189" t="s">
        <v>56</v>
      </c>
      <c r="G1213" s="190">
        <v>120</v>
      </c>
      <c r="H1213" s="191">
        <v>0</v>
      </c>
      <c r="I1213" s="374">
        <f t="shared" si="27"/>
        <v>0</v>
      </c>
      <c r="J1213" s="144"/>
      <c r="K1213" s="355"/>
      <c r="L1213" s="145"/>
      <c r="M1213" s="146"/>
    </row>
    <row r="1214" spans="1:13" ht="56.25">
      <c r="A1214" s="185"/>
      <c r="B1214" s="186"/>
      <c r="C1214" s="185" t="s">
        <v>542</v>
      </c>
      <c r="D1214" s="187" t="s">
        <v>276</v>
      </c>
      <c r="E1214" s="188" t="s">
        <v>2040</v>
      </c>
      <c r="F1214" s="189" t="s">
        <v>56</v>
      </c>
      <c r="G1214" s="190">
        <v>46</v>
      </c>
      <c r="H1214" s="191">
        <v>0</v>
      </c>
      <c r="I1214" s="374">
        <f t="shared" si="27"/>
        <v>0</v>
      </c>
      <c r="J1214" s="144"/>
      <c r="K1214" s="355"/>
      <c r="L1214" s="145"/>
      <c r="M1214" s="146"/>
    </row>
    <row r="1215" spans="1:13">
      <c r="A1215" s="378">
        <v>4</v>
      </c>
      <c r="B1215" s="378"/>
      <c r="C1215" s="378"/>
      <c r="D1215" s="379"/>
      <c r="E1215" s="380" t="s">
        <v>232</v>
      </c>
      <c r="F1215" s="380"/>
      <c r="G1215" s="380"/>
      <c r="H1215" s="383"/>
      <c r="I1215" s="384">
        <f>SUM(I1216:I1223)</f>
        <v>0</v>
      </c>
      <c r="J1215" s="144"/>
      <c r="K1215" s="355"/>
      <c r="L1215" s="145"/>
      <c r="M1215" s="146"/>
    </row>
    <row r="1216" spans="1:13" ht="33.75">
      <c r="A1216" s="185"/>
      <c r="B1216" s="186"/>
      <c r="C1216" s="185" t="s">
        <v>544</v>
      </c>
      <c r="D1216" s="187" t="s">
        <v>14</v>
      </c>
      <c r="E1216" s="188" t="s">
        <v>2041</v>
      </c>
      <c r="F1216" s="189" t="s">
        <v>76</v>
      </c>
      <c r="G1216" s="190">
        <v>3.5</v>
      </c>
      <c r="H1216" s="191">
        <v>0</v>
      </c>
      <c r="I1216" s="374">
        <f t="shared" si="27"/>
        <v>0</v>
      </c>
      <c r="J1216" s="144"/>
      <c r="K1216" s="355"/>
      <c r="L1216" s="145"/>
      <c r="M1216" s="146"/>
    </row>
    <row r="1217" spans="1:13" ht="45">
      <c r="A1217" s="185"/>
      <c r="B1217" s="186"/>
      <c r="C1217" s="185" t="s">
        <v>546</v>
      </c>
      <c r="D1217" s="187" t="s">
        <v>15</v>
      </c>
      <c r="E1217" s="188" t="s">
        <v>2042</v>
      </c>
      <c r="F1217" s="189" t="s">
        <v>76</v>
      </c>
      <c r="G1217" s="190">
        <v>68</v>
      </c>
      <c r="H1217" s="191">
        <v>0</v>
      </c>
      <c r="I1217" s="374">
        <f t="shared" si="27"/>
        <v>0</v>
      </c>
      <c r="J1217" s="144"/>
      <c r="K1217" s="355"/>
      <c r="L1217" s="145"/>
      <c r="M1217" s="146"/>
    </row>
    <row r="1218" spans="1:13" ht="33.75">
      <c r="A1218" s="185"/>
      <c r="B1218" s="186"/>
      <c r="C1218" s="185" t="s">
        <v>550</v>
      </c>
      <c r="D1218" s="187" t="s">
        <v>16</v>
      </c>
      <c r="E1218" s="188" t="s">
        <v>2043</v>
      </c>
      <c r="F1218" s="189" t="s">
        <v>56</v>
      </c>
      <c r="G1218" s="190">
        <v>64</v>
      </c>
      <c r="H1218" s="191">
        <v>0</v>
      </c>
      <c r="I1218" s="374">
        <f t="shared" si="27"/>
        <v>0</v>
      </c>
      <c r="J1218" s="144"/>
      <c r="K1218" s="355"/>
      <c r="L1218" s="145"/>
      <c r="M1218" s="146"/>
    </row>
    <row r="1219" spans="1:13">
      <c r="A1219" s="185"/>
      <c r="B1219" s="186"/>
      <c r="C1219" s="185" t="s">
        <v>552</v>
      </c>
      <c r="D1219" s="187" t="s">
        <v>17</v>
      </c>
      <c r="E1219" s="188" t="s">
        <v>553</v>
      </c>
      <c r="F1219" s="189" t="s">
        <v>56</v>
      </c>
      <c r="G1219" s="190">
        <v>64</v>
      </c>
      <c r="H1219" s="191">
        <v>0</v>
      </c>
      <c r="I1219" s="374">
        <f t="shared" si="27"/>
        <v>0</v>
      </c>
      <c r="J1219" s="144"/>
      <c r="K1219" s="355"/>
      <c r="L1219" s="145"/>
      <c r="M1219" s="146"/>
    </row>
    <row r="1220" spans="1:13" ht="33.75">
      <c r="A1220" s="185"/>
      <c r="B1220" s="186"/>
      <c r="C1220" s="185" t="s">
        <v>554</v>
      </c>
      <c r="D1220" s="187" t="s">
        <v>179</v>
      </c>
      <c r="E1220" s="188" t="s">
        <v>2044</v>
      </c>
      <c r="F1220" s="189" t="s">
        <v>76</v>
      </c>
      <c r="G1220" s="190">
        <v>48</v>
      </c>
      <c r="H1220" s="191">
        <v>0</v>
      </c>
      <c r="I1220" s="374">
        <f t="shared" si="27"/>
        <v>0</v>
      </c>
      <c r="J1220" s="144"/>
      <c r="K1220" s="355"/>
      <c r="L1220" s="145"/>
      <c r="M1220" s="146"/>
    </row>
    <row r="1221" spans="1:13">
      <c r="A1221" s="185"/>
      <c r="B1221" s="186"/>
      <c r="C1221" s="185" t="s">
        <v>556</v>
      </c>
      <c r="D1221" s="187" t="s">
        <v>198</v>
      </c>
      <c r="E1221" s="188" t="s">
        <v>557</v>
      </c>
      <c r="F1221" s="189" t="s">
        <v>56</v>
      </c>
      <c r="G1221" s="190">
        <v>16</v>
      </c>
      <c r="H1221" s="191">
        <v>0</v>
      </c>
      <c r="I1221" s="374">
        <f t="shared" si="27"/>
        <v>0</v>
      </c>
      <c r="J1221" s="144"/>
      <c r="K1221" s="355"/>
      <c r="L1221" s="145"/>
      <c r="M1221" s="146"/>
    </row>
    <row r="1222" spans="1:13">
      <c r="A1222" s="185"/>
      <c r="B1222" s="186"/>
      <c r="C1222" s="185" t="s">
        <v>558</v>
      </c>
      <c r="D1222" s="187" t="s">
        <v>214</v>
      </c>
      <c r="E1222" s="188" t="s">
        <v>559</v>
      </c>
      <c r="F1222" s="189" t="s">
        <v>56</v>
      </c>
      <c r="G1222" s="190">
        <v>16</v>
      </c>
      <c r="H1222" s="191">
        <v>0</v>
      </c>
      <c r="I1222" s="374">
        <f t="shared" si="27"/>
        <v>0</v>
      </c>
      <c r="J1222" s="144"/>
      <c r="K1222" s="355"/>
      <c r="L1222" s="145"/>
      <c r="M1222" s="146"/>
    </row>
    <row r="1223" spans="1:13" ht="22.5">
      <c r="A1223" s="185"/>
      <c r="B1223" s="186"/>
      <c r="C1223" s="185" t="s">
        <v>2089</v>
      </c>
      <c r="D1223" s="187" t="s">
        <v>216</v>
      </c>
      <c r="E1223" s="188" t="s">
        <v>2090</v>
      </c>
      <c r="F1223" s="189" t="s">
        <v>56</v>
      </c>
      <c r="G1223" s="190">
        <v>20</v>
      </c>
      <c r="H1223" s="191">
        <v>0</v>
      </c>
      <c r="I1223" s="374">
        <f t="shared" si="27"/>
        <v>0</v>
      </c>
      <c r="J1223" s="144"/>
      <c r="K1223" s="355"/>
      <c r="L1223" s="145"/>
      <c r="M1223" s="146"/>
    </row>
    <row r="1224" spans="1:13">
      <c r="A1224" s="378">
        <v>4</v>
      </c>
      <c r="B1224" s="378"/>
      <c r="C1224" s="378"/>
      <c r="D1224" s="379"/>
      <c r="E1224" s="380" t="s">
        <v>234</v>
      </c>
      <c r="F1224" s="380"/>
      <c r="G1224" s="380"/>
      <c r="H1224" s="383"/>
      <c r="I1224" s="384">
        <f>SUM(I1225:I1226)</f>
        <v>0</v>
      </c>
      <c r="J1224" s="144"/>
      <c r="K1224" s="355"/>
      <c r="L1224" s="145"/>
      <c r="M1224" s="146"/>
    </row>
    <row r="1225" spans="1:13" ht="45">
      <c r="A1225" s="185"/>
      <c r="B1225" s="186"/>
      <c r="C1225" s="185" t="s">
        <v>2045</v>
      </c>
      <c r="D1225" s="187" t="s">
        <v>14</v>
      </c>
      <c r="E1225" s="188" t="s">
        <v>2046</v>
      </c>
      <c r="F1225" s="189" t="s">
        <v>58</v>
      </c>
      <c r="G1225" s="190">
        <v>13</v>
      </c>
      <c r="H1225" s="191">
        <v>0</v>
      </c>
      <c r="I1225" s="374">
        <f t="shared" si="27"/>
        <v>0</v>
      </c>
      <c r="J1225" s="144"/>
      <c r="K1225" s="355"/>
      <c r="L1225" s="145"/>
      <c r="M1225" s="146"/>
    </row>
    <row r="1226" spans="1:13" ht="22.5">
      <c r="A1226" s="185"/>
      <c r="B1226" s="186"/>
      <c r="C1226" s="185" t="s">
        <v>2049</v>
      </c>
      <c r="D1226" s="187" t="s">
        <v>15</v>
      </c>
      <c r="E1226" s="188" t="s">
        <v>2050</v>
      </c>
      <c r="F1226" s="189" t="s">
        <v>7</v>
      </c>
      <c r="G1226" s="190">
        <v>6</v>
      </c>
      <c r="H1226" s="191">
        <v>0</v>
      </c>
      <c r="I1226" s="374">
        <f t="shared" si="27"/>
        <v>0</v>
      </c>
      <c r="J1226" s="144"/>
      <c r="K1226" s="355"/>
      <c r="L1226" s="145"/>
      <c r="M1226" s="146"/>
    </row>
    <row r="1227" spans="1:13">
      <c r="A1227" s="378">
        <v>4</v>
      </c>
      <c r="B1227" s="378"/>
      <c r="C1227" s="378"/>
      <c r="D1227" s="379"/>
      <c r="E1227" s="380" t="s">
        <v>236</v>
      </c>
      <c r="F1227" s="380"/>
      <c r="G1227" s="380"/>
      <c r="H1227" s="383"/>
      <c r="I1227" s="384">
        <f>SUM(I1228:I1255)</f>
        <v>0</v>
      </c>
      <c r="J1227" s="144"/>
      <c r="K1227" s="355"/>
      <c r="L1227" s="145"/>
      <c r="M1227" s="146"/>
    </row>
    <row r="1228" spans="1:13" ht="33.75">
      <c r="A1228" s="185"/>
      <c r="B1228" s="186"/>
      <c r="C1228" s="185" t="s">
        <v>570</v>
      </c>
      <c r="D1228" s="187" t="s">
        <v>14</v>
      </c>
      <c r="E1228" s="188" t="s">
        <v>2051</v>
      </c>
      <c r="F1228" s="189" t="s">
        <v>7</v>
      </c>
      <c r="G1228" s="190">
        <v>1</v>
      </c>
      <c r="H1228" s="191">
        <v>0</v>
      </c>
      <c r="I1228" s="374">
        <f t="shared" si="27"/>
        <v>0</v>
      </c>
      <c r="J1228" s="144"/>
      <c r="K1228" s="355"/>
      <c r="L1228" s="145"/>
      <c r="M1228" s="146"/>
    </row>
    <row r="1229" spans="1:13">
      <c r="A1229" s="185"/>
      <c r="B1229" s="186"/>
      <c r="C1229" s="185" t="s">
        <v>572</v>
      </c>
      <c r="D1229" s="187" t="s">
        <v>15</v>
      </c>
      <c r="E1229" s="188" t="s">
        <v>2052</v>
      </c>
      <c r="F1229" s="189" t="s">
        <v>56</v>
      </c>
      <c r="G1229" s="190">
        <v>13</v>
      </c>
      <c r="H1229" s="191">
        <v>0</v>
      </c>
      <c r="I1229" s="374">
        <f t="shared" si="27"/>
        <v>0</v>
      </c>
      <c r="J1229" s="144"/>
      <c r="K1229" s="355"/>
      <c r="L1229" s="145"/>
      <c r="M1229" s="146"/>
    </row>
    <row r="1230" spans="1:13">
      <c r="A1230" s="185"/>
      <c r="B1230" s="186"/>
      <c r="C1230" s="185" t="s">
        <v>2053</v>
      </c>
      <c r="D1230" s="187" t="s">
        <v>16</v>
      </c>
      <c r="E1230" s="188" t="s">
        <v>2054</v>
      </c>
      <c r="F1230" s="189" t="s">
        <v>56</v>
      </c>
      <c r="G1230" s="190">
        <v>73</v>
      </c>
      <c r="H1230" s="191">
        <v>0</v>
      </c>
      <c r="I1230" s="374">
        <f t="shared" si="27"/>
        <v>0</v>
      </c>
      <c r="J1230" s="144"/>
      <c r="K1230" s="355"/>
      <c r="L1230" s="145"/>
      <c r="M1230" s="146"/>
    </row>
    <row r="1231" spans="1:13">
      <c r="A1231" s="185"/>
      <c r="B1231" s="186"/>
      <c r="C1231" s="185" t="s">
        <v>573</v>
      </c>
      <c r="D1231" s="187" t="s">
        <v>17</v>
      </c>
      <c r="E1231" s="188" t="s">
        <v>2055</v>
      </c>
      <c r="F1231" s="189" t="s">
        <v>56</v>
      </c>
      <c r="G1231" s="190">
        <v>14</v>
      </c>
      <c r="H1231" s="191">
        <v>0</v>
      </c>
      <c r="I1231" s="374">
        <f t="shared" si="27"/>
        <v>0</v>
      </c>
      <c r="J1231" s="144"/>
      <c r="K1231" s="355"/>
      <c r="L1231" s="145"/>
      <c r="M1231" s="146"/>
    </row>
    <row r="1232" spans="1:13" ht="22.5">
      <c r="A1232" s="185"/>
      <c r="B1232" s="186"/>
      <c r="C1232" s="185" t="s">
        <v>577</v>
      </c>
      <c r="D1232" s="187" t="s">
        <v>179</v>
      </c>
      <c r="E1232" s="188" t="s">
        <v>2056</v>
      </c>
      <c r="F1232" s="189" t="s">
        <v>78</v>
      </c>
      <c r="G1232" s="190">
        <v>1279</v>
      </c>
      <c r="H1232" s="191">
        <v>0</v>
      </c>
      <c r="I1232" s="374">
        <f t="shared" si="27"/>
        <v>0</v>
      </c>
      <c r="J1232" s="144"/>
      <c r="K1232" s="355"/>
      <c r="L1232" s="145"/>
      <c r="M1232" s="146"/>
    </row>
    <row r="1233" spans="1:13" ht="22.5">
      <c r="A1233" s="185"/>
      <c r="B1233" s="186"/>
      <c r="C1233" s="185" t="s">
        <v>2057</v>
      </c>
      <c r="D1233" s="187" t="s">
        <v>198</v>
      </c>
      <c r="E1233" s="188" t="s">
        <v>2058</v>
      </c>
      <c r="F1233" s="189" t="s">
        <v>7</v>
      </c>
      <c r="G1233" s="190">
        <v>1</v>
      </c>
      <c r="H1233" s="191">
        <v>0</v>
      </c>
      <c r="I1233" s="374">
        <f t="shared" si="27"/>
        <v>0</v>
      </c>
      <c r="J1233" s="144"/>
      <c r="K1233" s="355"/>
      <c r="L1233" s="145"/>
      <c r="M1233" s="146"/>
    </row>
    <row r="1234" spans="1:13">
      <c r="A1234" s="185"/>
      <c r="B1234" s="186"/>
      <c r="C1234" s="185" t="s">
        <v>2059</v>
      </c>
      <c r="D1234" s="187" t="s">
        <v>214</v>
      </c>
      <c r="E1234" s="188" t="s">
        <v>2060</v>
      </c>
      <c r="F1234" s="189" t="s">
        <v>76</v>
      </c>
      <c r="G1234" s="190">
        <v>1</v>
      </c>
      <c r="H1234" s="191">
        <v>0</v>
      </c>
      <c r="I1234" s="374">
        <f t="shared" si="27"/>
        <v>0</v>
      </c>
      <c r="J1234" s="144"/>
      <c r="K1234" s="355"/>
      <c r="L1234" s="145"/>
      <c r="M1234" s="146"/>
    </row>
    <row r="1235" spans="1:13" ht="33.75">
      <c r="A1235" s="185"/>
      <c r="B1235" s="186"/>
      <c r="C1235" s="185" t="s">
        <v>2091</v>
      </c>
      <c r="D1235" s="187" t="s">
        <v>216</v>
      </c>
      <c r="E1235" s="188" t="s">
        <v>2092</v>
      </c>
      <c r="F1235" s="189" t="s">
        <v>76</v>
      </c>
      <c r="G1235" s="190">
        <v>2.5</v>
      </c>
      <c r="H1235" s="191">
        <v>0</v>
      </c>
      <c r="I1235" s="374">
        <f t="shared" si="27"/>
        <v>0</v>
      </c>
      <c r="J1235" s="144"/>
      <c r="K1235" s="355"/>
      <c r="L1235" s="145"/>
      <c r="M1235" s="146"/>
    </row>
    <row r="1236" spans="1:13" ht="22.5">
      <c r="A1236" s="185"/>
      <c r="B1236" s="186"/>
      <c r="C1236" s="185" t="s">
        <v>583</v>
      </c>
      <c r="D1236" s="187" t="s">
        <v>231</v>
      </c>
      <c r="E1236" s="188" t="s">
        <v>2093</v>
      </c>
      <c r="F1236" s="189" t="s">
        <v>76</v>
      </c>
      <c r="G1236" s="190">
        <v>15</v>
      </c>
      <c r="H1236" s="191">
        <v>0</v>
      </c>
      <c r="I1236" s="374">
        <f t="shared" si="27"/>
        <v>0</v>
      </c>
      <c r="J1236" s="144"/>
      <c r="K1236" s="355"/>
      <c r="L1236" s="145"/>
      <c r="M1236" s="146"/>
    </row>
    <row r="1237" spans="1:13" ht="22.5">
      <c r="A1237" s="185"/>
      <c r="B1237" s="186"/>
      <c r="C1237" s="185" t="s">
        <v>585</v>
      </c>
      <c r="D1237" s="187" t="s">
        <v>260</v>
      </c>
      <c r="E1237" s="188" t="s">
        <v>2062</v>
      </c>
      <c r="F1237" s="189" t="s">
        <v>76</v>
      </c>
      <c r="G1237" s="190">
        <v>15</v>
      </c>
      <c r="H1237" s="191">
        <v>0</v>
      </c>
      <c r="I1237" s="374">
        <f t="shared" si="27"/>
        <v>0</v>
      </c>
      <c r="J1237" s="144"/>
      <c r="K1237" s="355"/>
      <c r="L1237" s="145"/>
      <c r="M1237" s="146"/>
    </row>
    <row r="1238" spans="1:13" ht="22.5">
      <c r="A1238" s="185"/>
      <c r="B1238" s="186"/>
      <c r="C1238" s="185" t="s">
        <v>587</v>
      </c>
      <c r="D1238" s="187" t="s">
        <v>261</v>
      </c>
      <c r="E1238" s="188" t="s">
        <v>2063</v>
      </c>
      <c r="F1238" s="189" t="s">
        <v>76</v>
      </c>
      <c r="G1238" s="190">
        <v>15</v>
      </c>
      <c r="H1238" s="191">
        <v>0</v>
      </c>
      <c r="I1238" s="374">
        <f t="shared" si="27"/>
        <v>0</v>
      </c>
      <c r="J1238" s="144"/>
      <c r="K1238" s="355"/>
      <c r="L1238" s="145"/>
      <c r="M1238" s="146"/>
    </row>
    <row r="1239" spans="1:13" ht="33.75">
      <c r="A1239" s="185"/>
      <c r="B1239" s="186"/>
      <c r="C1239" s="185" t="s">
        <v>2064</v>
      </c>
      <c r="D1239" s="187" t="s">
        <v>272</v>
      </c>
      <c r="E1239" s="188" t="s">
        <v>2065</v>
      </c>
      <c r="F1239" s="189" t="s">
        <v>58</v>
      </c>
      <c r="G1239" s="190">
        <v>6</v>
      </c>
      <c r="H1239" s="191">
        <v>0</v>
      </c>
      <c r="I1239" s="374">
        <f t="shared" si="27"/>
        <v>0</v>
      </c>
      <c r="J1239" s="144"/>
      <c r="K1239" s="355"/>
      <c r="L1239" s="145"/>
      <c r="M1239" s="146"/>
    </row>
    <row r="1240" spans="1:13" ht="22.5">
      <c r="A1240" s="185"/>
      <c r="B1240" s="186"/>
      <c r="C1240" s="185" t="s">
        <v>2066</v>
      </c>
      <c r="D1240" s="187" t="s">
        <v>274</v>
      </c>
      <c r="E1240" s="188" t="s">
        <v>2067</v>
      </c>
      <c r="F1240" s="189" t="s">
        <v>58</v>
      </c>
      <c r="G1240" s="190">
        <v>6</v>
      </c>
      <c r="H1240" s="191">
        <v>0</v>
      </c>
      <c r="I1240" s="374">
        <f t="shared" si="27"/>
        <v>0</v>
      </c>
      <c r="J1240" s="144"/>
      <c r="K1240" s="355"/>
      <c r="L1240" s="145"/>
      <c r="M1240" s="146"/>
    </row>
    <row r="1241" spans="1:13" ht="45">
      <c r="A1241" s="185"/>
      <c r="B1241" s="186"/>
      <c r="C1241" s="185" t="s">
        <v>591</v>
      </c>
      <c r="D1241" s="187" t="s">
        <v>276</v>
      </c>
      <c r="E1241" s="188" t="s">
        <v>2068</v>
      </c>
      <c r="F1241" s="189" t="s">
        <v>58</v>
      </c>
      <c r="G1241" s="190">
        <v>115</v>
      </c>
      <c r="H1241" s="191">
        <v>0</v>
      </c>
      <c r="I1241" s="374">
        <f t="shared" si="27"/>
        <v>0</v>
      </c>
      <c r="J1241" s="144"/>
      <c r="K1241" s="355"/>
      <c r="L1241" s="145"/>
      <c r="M1241" s="146"/>
    </row>
    <row r="1242" spans="1:13" ht="33.75">
      <c r="A1242" s="185"/>
      <c r="B1242" s="186"/>
      <c r="C1242" s="185" t="s">
        <v>593</v>
      </c>
      <c r="D1242" s="187" t="s">
        <v>278</v>
      </c>
      <c r="E1242" s="188" t="s">
        <v>2069</v>
      </c>
      <c r="F1242" s="189" t="s">
        <v>76</v>
      </c>
      <c r="G1242" s="190">
        <v>3</v>
      </c>
      <c r="H1242" s="191">
        <v>0</v>
      </c>
      <c r="I1242" s="374">
        <f t="shared" si="27"/>
        <v>0</v>
      </c>
      <c r="J1242" s="144"/>
      <c r="K1242" s="355"/>
      <c r="L1242" s="145"/>
      <c r="M1242" s="146"/>
    </row>
    <row r="1243" spans="1:13">
      <c r="A1243" s="185"/>
      <c r="B1243" s="186"/>
      <c r="C1243" s="185" t="s">
        <v>595</v>
      </c>
      <c r="D1243" s="187" t="s">
        <v>281</v>
      </c>
      <c r="E1243" s="188" t="s">
        <v>2070</v>
      </c>
      <c r="F1243" s="189" t="s">
        <v>56</v>
      </c>
      <c r="G1243" s="190">
        <v>12</v>
      </c>
      <c r="H1243" s="191">
        <v>0</v>
      </c>
      <c r="I1243" s="374">
        <f t="shared" si="27"/>
        <v>0</v>
      </c>
      <c r="J1243" s="144"/>
      <c r="K1243" s="355"/>
      <c r="L1243" s="145"/>
      <c r="M1243" s="146"/>
    </row>
    <row r="1244" spans="1:13" ht="56.25">
      <c r="A1244" s="185"/>
      <c r="B1244" s="186"/>
      <c r="C1244" s="185" t="s">
        <v>650</v>
      </c>
      <c r="D1244" s="187" t="s">
        <v>283</v>
      </c>
      <c r="E1244" s="188" t="s">
        <v>2071</v>
      </c>
      <c r="F1244" s="189" t="s">
        <v>58</v>
      </c>
      <c r="G1244" s="190">
        <v>18</v>
      </c>
      <c r="H1244" s="191">
        <v>0</v>
      </c>
      <c r="I1244" s="374">
        <f t="shared" si="27"/>
        <v>0</v>
      </c>
      <c r="J1244" s="144"/>
      <c r="K1244" s="355"/>
      <c r="L1244" s="145"/>
      <c r="M1244" s="146"/>
    </row>
    <row r="1245" spans="1:13" ht="78.75">
      <c r="A1245" s="185"/>
      <c r="B1245" s="186"/>
      <c r="C1245" s="185" t="s">
        <v>597</v>
      </c>
      <c r="D1245" s="187" t="s">
        <v>285</v>
      </c>
      <c r="E1245" s="188" t="s">
        <v>2072</v>
      </c>
      <c r="F1245" s="189" t="s">
        <v>58</v>
      </c>
      <c r="G1245" s="190">
        <v>18</v>
      </c>
      <c r="H1245" s="191">
        <v>0</v>
      </c>
      <c r="I1245" s="374">
        <f t="shared" si="27"/>
        <v>0</v>
      </c>
      <c r="J1245" s="144"/>
      <c r="K1245" s="355"/>
      <c r="L1245" s="145"/>
      <c r="M1245" s="146"/>
    </row>
    <row r="1246" spans="1:13" ht="45">
      <c r="A1246" s="185"/>
      <c r="B1246" s="186"/>
      <c r="C1246" s="185" t="s">
        <v>653</v>
      </c>
      <c r="D1246" s="187" t="s">
        <v>287</v>
      </c>
      <c r="E1246" s="188" t="s">
        <v>2073</v>
      </c>
      <c r="F1246" s="189" t="s">
        <v>56</v>
      </c>
      <c r="G1246" s="190">
        <v>100</v>
      </c>
      <c r="H1246" s="191">
        <v>0</v>
      </c>
      <c r="I1246" s="374">
        <f t="shared" si="27"/>
        <v>0</v>
      </c>
      <c r="J1246" s="144"/>
      <c r="K1246" s="355"/>
      <c r="L1246" s="145"/>
      <c r="M1246" s="146"/>
    </row>
    <row r="1247" spans="1:13" ht="67.5">
      <c r="A1247" s="185"/>
      <c r="B1247" s="186"/>
      <c r="C1247" s="185" t="s">
        <v>2074</v>
      </c>
      <c r="D1247" s="187" t="s">
        <v>289</v>
      </c>
      <c r="E1247" s="188" t="s">
        <v>2075</v>
      </c>
      <c r="F1247" s="189" t="s">
        <v>56</v>
      </c>
      <c r="G1247" s="190">
        <v>15</v>
      </c>
      <c r="H1247" s="191">
        <v>0</v>
      </c>
      <c r="I1247" s="374">
        <f t="shared" si="27"/>
        <v>0</v>
      </c>
      <c r="J1247" s="144"/>
      <c r="K1247" s="355"/>
      <c r="L1247" s="145"/>
      <c r="M1247" s="146"/>
    </row>
    <row r="1248" spans="1:13" ht="56.25">
      <c r="A1248" s="185"/>
      <c r="B1248" s="186"/>
      <c r="C1248" s="185" t="s">
        <v>654</v>
      </c>
      <c r="D1248" s="187" t="s">
        <v>290</v>
      </c>
      <c r="E1248" s="188" t="s">
        <v>2076</v>
      </c>
      <c r="F1248" s="189" t="s">
        <v>56</v>
      </c>
      <c r="G1248" s="190">
        <v>18</v>
      </c>
      <c r="H1248" s="191">
        <v>0</v>
      </c>
      <c r="I1248" s="374">
        <f t="shared" si="27"/>
        <v>0</v>
      </c>
      <c r="J1248" s="144"/>
      <c r="K1248" s="355"/>
      <c r="L1248" s="145"/>
      <c r="M1248" s="146"/>
    </row>
    <row r="1249" spans="1:13" ht="33.75">
      <c r="A1249" s="185"/>
      <c r="B1249" s="186"/>
      <c r="C1249" s="185" t="s">
        <v>690</v>
      </c>
      <c r="D1249" s="187" t="s">
        <v>292</v>
      </c>
      <c r="E1249" s="188" t="s">
        <v>2079</v>
      </c>
      <c r="F1249" s="189" t="s">
        <v>7</v>
      </c>
      <c r="G1249" s="190">
        <v>112</v>
      </c>
      <c r="H1249" s="191">
        <v>0</v>
      </c>
      <c r="I1249" s="374">
        <f t="shared" si="27"/>
        <v>0</v>
      </c>
      <c r="J1249" s="144"/>
      <c r="K1249" s="355"/>
      <c r="L1249" s="145"/>
      <c r="M1249" s="146"/>
    </row>
    <row r="1250" spans="1:13" ht="33.75">
      <c r="A1250" s="185"/>
      <c r="B1250" s="186"/>
      <c r="C1250" s="185" t="s">
        <v>691</v>
      </c>
      <c r="D1250" s="187" t="s">
        <v>293</v>
      </c>
      <c r="E1250" s="188" t="s">
        <v>2080</v>
      </c>
      <c r="F1250" s="189" t="s">
        <v>7</v>
      </c>
      <c r="G1250" s="190">
        <v>112</v>
      </c>
      <c r="H1250" s="191">
        <v>0</v>
      </c>
      <c r="I1250" s="374">
        <f t="shared" si="27"/>
        <v>0</v>
      </c>
      <c r="J1250" s="144"/>
      <c r="K1250" s="355"/>
      <c r="L1250" s="145"/>
      <c r="M1250" s="146"/>
    </row>
    <row r="1251" spans="1:13" ht="22.5">
      <c r="A1251" s="185"/>
      <c r="B1251" s="186"/>
      <c r="C1251" s="185" t="s">
        <v>599</v>
      </c>
      <c r="D1251" s="187" t="s">
        <v>295</v>
      </c>
      <c r="E1251" s="188" t="s">
        <v>600</v>
      </c>
      <c r="F1251" s="189" t="s">
        <v>58</v>
      </c>
      <c r="G1251" s="190">
        <v>20</v>
      </c>
      <c r="H1251" s="191">
        <v>0</v>
      </c>
      <c r="I1251" s="374">
        <f t="shared" si="27"/>
        <v>0</v>
      </c>
      <c r="J1251" s="144"/>
      <c r="K1251" s="355"/>
      <c r="L1251" s="145"/>
      <c r="M1251" s="146"/>
    </row>
    <row r="1252" spans="1:13">
      <c r="A1252" s="185"/>
      <c r="B1252" s="186"/>
      <c r="C1252" s="185" t="s">
        <v>2107</v>
      </c>
      <c r="D1252" s="187" t="s">
        <v>296</v>
      </c>
      <c r="E1252" s="188" t="s">
        <v>2108</v>
      </c>
      <c r="F1252" s="189" t="s">
        <v>7</v>
      </c>
      <c r="G1252" s="190">
        <v>15</v>
      </c>
      <c r="H1252" s="191">
        <v>0</v>
      </c>
      <c r="I1252" s="374">
        <f t="shared" si="27"/>
        <v>0</v>
      </c>
      <c r="J1252" s="144"/>
      <c r="K1252" s="355"/>
      <c r="L1252" s="145"/>
      <c r="M1252" s="146"/>
    </row>
    <row r="1253" spans="1:13" ht="22.5">
      <c r="A1253" s="185"/>
      <c r="B1253" s="186"/>
      <c r="C1253" s="185" t="s">
        <v>601</v>
      </c>
      <c r="D1253" s="187" t="s">
        <v>298</v>
      </c>
      <c r="E1253" s="188" t="s">
        <v>477</v>
      </c>
      <c r="F1253" s="189" t="s">
        <v>7</v>
      </c>
      <c r="G1253" s="190">
        <v>4</v>
      </c>
      <c r="H1253" s="191">
        <v>0</v>
      </c>
      <c r="I1253" s="374">
        <f t="shared" si="27"/>
        <v>0</v>
      </c>
      <c r="J1253" s="144"/>
      <c r="K1253" s="355"/>
      <c r="L1253" s="145"/>
      <c r="M1253" s="146"/>
    </row>
    <row r="1254" spans="1:13" ht="22.5">
      <c r="A1254" s="185"/>
      <c r="B1254" s="186"/>
      <c r="C1254" s="185" t="s">
        <v>2081</v>
      </c>
      <c r="D1254" s="187" t="s">
        <v>332</v>
      </c>
      <c r="E1254" s="188" t="s">
        <v>480</v>
      </c>
      <c r="F1254" s="189" t="s">
        <v>56</v>
      </c>
      <c r="G1254" s="190">
        <v>46</v>
      </c>
      <c r="H1254" s="191">
        <v>0</v>
      </c>
      <c r="I1254" s="374">
        <f t="shared" si="27"/>
        <v>0</v>
      </c>
      <c r="J1254" s="144"/>
      <c r="K1254" s="355"/>
      <c r="L1254" s="145"/>
      <c r="M1254" s="146"/>
    </row>
    <row r="1255" spans="1:13" ht="22.5">
      <c r="A1255" s="185"/>
      <c r="B1255" s="186"/>
      <c r="C1255" s="185" t="s">
        <v>2082</v>
      </c>
      <c r="D1255" s="187" t="s">
        <v>334</v>
      </c>
      <c r="E1255" s="188" t="s">
        <v>2083</v>
      </c>
      <c r="F1255" s="189" t="s">
        <v>56</v>
      </c>
      <c r="G1255" s="190">
        <v>30</v>
      </c>
      <c r="H1255" s="191">
        <v>0</v>
      </c>
      <c r="I1255" s="374">
        <f t="shared" si="27"/>
        <v>0</v>
      </c>
      <c r="J1255" s="144"/>
      <c r="K1255" s="355"/>
      <c r="L1255" s="145"/>
      <c r="M1255" s="146"/>
    </row>
    <row r="1256" spans="1:13">
      <c r="A1256" s="378">
        <v>4</v>
      </c>
      <c r="B1256" s="378"/>
      <c r="C1256" s="378"/>
      <c r="D1256" s="379"/>
      <c r="E1256" s="380" t="s">
        <v>622</v>
      </c>
      <c r="F1256" s="380"/>
      <c r="G1256" s="380"/>
      <c r="H1256" s="383"/>
      <c r="I1256" s="384">
        <f>SUM(I1257:I1257)</f>
        <v>0</v>
      </c>
      <c r="J1256" s="144"/>
      <c r="K1256" s="355"/>
      <c r="L1256" s="145"/>
      <c r="M1256" s="146"/>
    </row>
    <row r="1257" spans="1:13" ht="22.5">
      <c r="A1257" s="185"/>
      <c r="B1257" s="186"/>
      <c r="C1257" s="185" t="s">
        <v>2084</v>
      </c>
      <c r="D1257" s="187" t="s">
        <v>14</v>
      </c>
      <c r="E1257" s="188" t="s">
        <v>4529</v>
      </c>
      <c r="F1257" s="189" t="s">
        <v>7</v>
      </c>
      <c r="G1257" s="190">
        <v>1</v>
      </c>
      <c r="H1257" s="191">
        <v>0</v>
      </c>
      <c r="I1257" s="374">
        <f t="shared" si="27"/>
        <v>0</v>
      </c>
      <c r="J1257" s="144"/>
      <c r="K1257" s="355"/>
      <c r="L1257" s="145"/>
      <c r="M1257" s="146"/>
    </row>
    <row r="1258" spans="1:13">
      <c r="A1258" s="170">
        <v>2</v>
      </c>
      <c r="B1258" s="171" t="str">
        <f>IF(TRIM(H1258)&lt;&gt;"",COUNTA($H$8:H1258),"")</f>
        <v/>
      </c>
      <c r="C1258" s="170"/>
      <c r="D1258" s="172"/>
      <c r="E1258" s="24" t="s">
        <v>2116</v>
      </c>
      <c r="F1258" s="173"/>
      <c r="G1258" s="215"/>
      <c r="H1258" s="373"/>
      <c r="I1258" s="175">
        <f>I1259+I1275+I1284+I1286+I1315</f>
        <v>0</v>
      </c>
      <c r="J1258" s="144"/>
      <c r="K1258" s="355"/>
      <c r="L1258" s="145"/>
      <c r="M1258" s="146"/>
    </row>
    <row r="1259" spans="1:13">
      <c r="A1259" s="178">
        <v>4</v>
      </c>
      <c r="B1259" s="179"/>
      <c r="C1259" s="178"/>
      <c r="D1259" s="180"/>
      <c r="E1259" s="181" t="s">
        <v>501</v>
      </c>
      <c r="F1259" s="182"/>
      <c r="G1259" s="216"/>
      <c r="H1259" s="184"/>
      <c r="I1259" s="184">
        <f>SUM(I1260:I1274)</f>
        <v>0</v>
      </c>
      <c r="J1259" s="144"/>
      <c r="K1259" s="355"/>
      <c r="L1259" s="145"/>
      <c r="M1259" s="146"/>
    </row>
    <row r="1260" spans="1:13" ht="22.5">
      <c r="A1260" s="185"/>
      <c r="B1260" s="186"/>
      <c r="C1260" s="185" t="s">
        <v>520</v>
      </c>
      <c r="D1260" s="187" t="s">
        <v>14</v>
      </c>
      <c r="E1260" s="188" t="s">
        <v>521</v>
      </c>
      <c r="F1260" s="189" t="s">
        <v>7</v>
      </c>
      <c r="G1260" s="190">
        <v>1</v>
      </c>
      <c r="H1260" s="191">
        <v>0</v>
      </c>
      <c r="I1260" s="374">
        <f t="shared" ref="I1260:I1316" si="28">IF(ISNUMBER(G1260),ROUND(G1260*H1260,2),"")</f>
        <v>0</v>
      </c>
      <c r="J1260" s="144"/>
      <c r="K1260" s="355"/>
      <c r="L1260" s="145"/>
      <c r="M1260" s="146"/>
    </row>
    <row r="1261" spans="1:13" ht="22.5">
      <c r="A1261" s="185"/>
      <c r="B1261" s="186"/>
      <c r="C1261" s="185" t="s">
        <v>522</v>
      </c>
      <c r="D1261" s="187" t="s">
        <v>15</v>
      </c>
      <c r="E1261" s="188" t="s">
        <v>2030</v>
      </c>
      <c r="F1261" s="189" t="s">
        <v>7</v>
      </c>
      <c r="G1261" s="190">
        <v>1</v>
      </c>
      <c r="H1261" s="191">
        <v>0</v>
      </c>
      <c r="I1261" s="374">
        <f t="shared" si="28"/>
        <v>0</v>
      </c>
      <c r="J1261" s="144"/>
      <c r="K1261" s="355"/>
      <c r="L1261" s="145"/>
      <c r="M1261" s="146"/>
    </row>
    <row r="1262" spans="1:13" ht="22.5">
      <c r="A1262" s="185"/>
      <c r="B1262" s="186"/>
      <c r="C1262" s="185" t="s">
        <v>524</v>
      </c>
      <c r="D1262" s="187" t="s">
        <v>16</v>
      </c>
      <c r="E1262" s="188" t="s">
        <v>787</v>
      </c>
      <c r="F1262" s="189" t="s">
        <v>56</v>
      </c>
      <c r="G1262" s="190">
        <v>54</v>
      </c>
      <c r="H1262" s="191">
        <v>0</v>
      </c>
      <c r="I1262" s="374">
        <f t="shared" si="28"/>
        <v>0</v>
      </c>
      <c r="J1262" s="144"/>
      <c r="K1262" s="355"/>
      <c r="L1262" s="145"/>
      <c r="M1262" s="146"/>
    </row>
    <row r="1263" spans="1:13">
      <c r="A1263" s="185"/>
      <c r="B1263" s="186"/>
      <c r="C1263" s="185" t="s">
        <v>526</v>
      </c>
      <c r="D1263" s="187" t="s">
        <v>17</v>
      </c>
      <c r="E1263" s="188" t="s">
        <v>1958</v>
      </c>
      <c r="F1263" s="189" t="s">
        <v>605</v>
      </c>
      <c r="G1263" s="190">
        <v>12</v>
      </c>
      <c r="H1263" s="191">
        <v>0</v>
      </c>
      <c r="I1263" s="374">
        <f t="shared" si="28"/>
        <v>0</v>
      </c>
      <c r="J1263" s="144"/>
      <c r="K1263" s="355"/>
      <c r="L1263" s="145"/>
      <c r="M1263" s="146"/>
    </row>
    <row r="1264" spans="1:13">
      <c r="A1264" s="185"/>
      <c r="B1264" s="186"/>
      <c r="C1264" s="185" t="s">
        <v>528</v>
      </c>
      <c r="D1264" s="187" t="s">
        <v>179</v>
      </c>
      <c r="E1264" s="188" t="s">
        <v>2031</v>
      </c>
      <c r="F1264" s="189" t="s">
        <v>58</v>
      </c>
      <c r="G1264" s="190">
        <v>4.0999999999999996</v>
      </c>
      <c r="H1264" s="191">
        <v>0</v>
      </c>
      <c r="I1264" s="374">
        <f t="shared" si="28"/>
        <v>0</v>
      </c>
      <c r="J1264" s="144"/>
      <c r="K1264" s="355"/>
      <c r="L1264" s="145"/>
      <c r="M1264" s="146"/>
    </row>
    <row r="1265" spans="1:13" ht="33.75">
      <c r="A1265" s="185"/>
      <c r="B1265" s="186"/>
      <c r="C1265" s="185" t="s">
        <v>2032</v>
      </c>
      <c r="D1265" s="187" t="s">
        <v>198</v>
      </c>
      <c r="E1265" s="188" t="s">
        <v>2033</v>
      </c>
      <c r="F1265" s="189" t="s">
        <v>56</v>
      </c>
      <c r="G1265" s="190">
        <v>29</v>
      </c>
      <c r="H1265" s="191">
        <v>0</v>
      </c>
      <c r="I1265" s="374">
        <f t="shared" si="28"/>
        <v>0</v>
      </c>
      <c r="J1265" s="144"/>
      <c r="K1265" s="355"/>
      <c r="L1265" s="145"/>
      <c r="M1265" s="146"/>
    </row>
    <row r="1266" spans="1:13">
      <c r="A1266" s="185"/>
      <c r="B1266" s="186"/>
      <c r="C1266" s="185" t="s">
        <v>1960</v>
      </c>
      <c r="D1266" s="187" t="s">
        <v>214</v>
      </c>
      <c r="E1266" s="188" t="s">
        <v>533</v>
      </c>
      <c r="F1266" s="189" t="s">
        <v>76</v>
      </c>
      <c r="G1266" s="190">
        <v>11.1</v>
      </c>
      <c r="H1266" s="191">
        <v>0</v>
      </c>
      <c r="I1266" s="374">
        <f t="shared" si="28"/>
        <v>0</v>
      </c>
      <c r="J1266" s="144"/>
      <c r="K1266" s="355"/>
      <c r="L1266" s="145"/>
      <c r="M1266" s="146"/>
    </row>
    <row r="1267" spans="1:13" ht="22.5">
      <c r="A1267" s="185"/>
      <c r="B1267" s="186"/>
      <c r="C1267" s="185" t="s">
        <v>682</v>
      </c>
      <c r="D1267" s="187" t="s">
        <v>216</v>
      </c>
      <c r="E1267" s="188" t="s">
        <v>2034</v>
      </c>
      <c r="F1267" s="189" t="s">
        <v>76</v>
      </c>
      <c r="G1267" s="190">
        <v>0.5</v>
      </c>
      <c r="H1267" s="191">
        <v>0</v>
      </c>
      <c r="I1267" s="374">
        <f t="shared" si="28"/>
        <v>0</v>
      </c>
      <c r="J1267" s="144"/>
      <c r="K1267" s="355"/>
      <c r="L1267" s="145"/>
      <c r="M1267" s="146"/>
    </row>
    <row r="1268" spans="1:13" s="229" customFormat="1" ht="33.75">
      <c r="A1268" s="185"/>
      <c r="B1268" s="186"/>
      <c r="C1268" s="185" t="s">
        <v>534</v>
      </c>
      <c r="D1268" s="187" t="s">
        <v>231</v>
      </c>
      <c r="E1268" s="188" t="s">
        <v>535</v>
      </c>
      <c r="F1268" s="189" t="s">
        <v>58</v>
      </c>
      <c r="G1268" s="190">
        <v>10</v>
      </c>
      <c r="H1268" s="191">
        <v>0</v>
      </c>
      <c r="I1268" s="374">
        <f t="shared" si="28"/>
        <v>0</v>
      </c>
      <c r="J1268" s="230"/>
      <c r="K1268" s="355"/>
      <c r="L1268" s="231"/>
      <c r="M1268" s="232"/>
    </row>
    <row r="1269" spans="1:13" s="229" customFormat="1" ht="22.5">
      <c r="A1269" s="185"/>
      <c r="B1269" s="186"/>
      <c r="C1269" s="185" t="s">
        <v>536</v>
      </c>
      <c r="D1269" s="187" t="s">
        <v>260</v>
      </c>
      <c r="E1269" s="188" t="s">
        <v>537</v>
      </c>
      <c r="F1269" s="189" t="s">
        <v>58</v>
      </c>
      <c r="G1269" s="190">
        <v>10</v>
      </c>
      <c r="H1269" s="191">
        <v>0</v>
      </c>
      <c r="I1269" s="374">
        <f t="shared" si="28"/>
        <v>0</v>
      </c>
      <c r="J1269" s="230"/>
      <c r="K1269" s="355"/>
      <c r="L1269" s="231"/>
      <c r="M1269" s="232"/>
    </row>
    <row r="1270" spans="1:13" ht="22.5">
      <c r="A1270" s="185"/>
      <c r="B1270" s="186"/>
      <c r="C1270" s="185" t="s">
        <v>538</v>
      </c>
      <c r="D1270" s="187" t="s">
        <v>261</v>
      </c>
      <c r="E1270" s="188" t="s">
        <v>539</v>
      </c>
      <c r="F1270" s="189" t="s">
        <v>58</v>
      </c>
      <c r="G1270" s="190">
        <v>10.4</v>
      </c>
      <c r="H1270" s="191">
        <v>0</v>
      </c>
      <c r="I1270" s="374">
        <f t="shared" si="28"/>
        <v>0</v>
      </c>
      <c r="J1270" s="144"/>
      <c r="K1270" s="355"/>
      <c r="L1270" s="145"/>
      <c r="M1270" s="146"/>
    </row>
    <row r="1271" spans="1:13" ht="56.25">
      <c r="A1271" s="185"/>
      <c r="B1271" s="186"/>
      <c r="C1271" s="185" t="s">
        <v>2035</v>
      </c>
      <c r="D1271" s="187" t="s">
        <v>272</v>
      </c>
      <c r="E1271" s="188" t="s">
        <v>2036</v>
      </c>
      <c r="F1271" s="189" t="s">
        <v>56</v>
      </c>
      <c r="G1271" s="190">
        <v>92</v>
      </c>
      <c r="H1271" s="191">
        <v>0</v>
      </c>
      <c r="I1271" s="374">
        <f t="shared" si="28"/>
        <v>0</v>
      </c>
      <c r="J1271" s="144"/>
      <c r="K1271" s="355"/>
      <c r="L1271" s="145"/>
      <c r="M1271" s="146"/>
    </row>
    <row r="1272" spans="1:13" ht="45">
      <c r="A1272" s="185"/>
      <c r="B1272" s="186"/>
      <c r="C1272" s="185" t="s">
        <v>2037</v>
      </c>
      <c r="D1272" s="187" t="s">
        <v>274</v>
      </c>
      <c r="E1272" s="188" t="s">
        <v>2038</v>
      </c>
      <c r="F1272" s="189" t="s">
        <v>56</v>
      </c>
      <c r="G1272" s="190">
        <v>14</v>
      </c>
      <c r="H1272" s="191">
        <v>0</v>
      </c>
      <c r="I1272" s="374">
        <f t="shared" si="28"/>
        <v>0</v>
      </c>
      <c r="J1272" s="144"/>
      <c r="K1272" s="355"/>
      <c r="L1272" s="145"/>
      <c r="M1272" s="146"/>
    </row>
    <row r="1273" spans="1:13" ht="56.25">
      <c r="A1273" s="185"/>
      <c r="B1273" s="186"/>
      <c r="C1273" s="185" t="s">
        <v>540</v>
      </c>
      <c r="D1273" s="187" t="s">
        <v>276</v>
      </c>
      <c r="E1273" s="188" t="s">
        <v>2039</v>
      </c>
      <c r="F1273" s="189" t="s">
        <v>56</v>
      </c>
      <c r="G1273" s="190">
        <v>80</v>
      </c>
      <c r="H1273" s="191">
        <v>0</v>
      </c>
      <c r="I1273" s="374">
        <f t="shared" si="28"/>
        <v>0</v>
      </c>
      <c r="J1273" s="144"/>
      <c r="K1273" s="355"/>
      <c r="L1273" s="145"/>
      <c r="M1273" s="146"/>
    </row>
    <row r="1274" spans="1:13" ht="56.25">
      <c r="A1274" s="185"/>
      <c r="B1274" s="186"/>
      <c r="C1274" s="185" t="s">
        <v>542</v>
      </c>
      <c r="D1274" s="187" t="s">
        <v>278</v>
      </c>
      <c r="E1274" s="188" t="s">
        <v>2040</v>
      </c>
      <c r="F1274" s="189" t="s">
        <v>56</v>
      </c>
      <c r="G1274" s="190">
        <v>49</v>
      </c>
      <c r="H1274" s="191">
        <v>0</v>
      </c>
      <c r="I1274" s="374">
        <f t="shared" si="28"/>
        <v>0</v>
      </c>
      <c r="J1274" s="144"/>
      <c r="K1274" s="355"/>
      <c r="L1274" s="145"/>
      <c r="M1274" s="146"/>
    </row>
    <row r="1275" spans="1:13">
      <c r="A1275" s="378">
        <v>4</v>
      </c>
      <c r="B1275" s="378"/>
      <c r="C1275" s="378"/>
      <c r="D1275" s="379"/>
      <c r="E1275" s="380" t="s">
        <v>232</v>
      </c>
      <c r="F1275" s="380"/>
      <c r="G1275" s="380"/>
      <c r="H1275" s="383"/>
      <c r="I1275" s="384">
        <f>SUM(I1276:I1283)</f>
        <v>0</v>
      </c>
      <c r="J1275" s="144"/>
      <c r="K1275" s="355"/>
      <c r="L1275" s="145"/>
      <c r="M1275" s="146"/>
    </row>
    <row r="1276" spans="1:13" ht="33.75">
      <c r="A1276" s="185"/>
      <c r="B1276" s="186"/>
      <c r="C1276" s="185" t="s">
        <v>544</v>
      </c>
      <c r="D1276" s="187" t="s">
        <v>14</v>
      </c>
      <c r="E1276" s="188" t="s">
        <v>2041</v>
      </c>
      <c r="F1276" s="189" t="s">
        <v>76</v>
      </c>
      <c r="G1276" s="190">
        <v>3.5</v>
      </c>
      <c r="H1276" s="191">
        <v>0</v>
      </c>
      <c r="I1276" s="374">
        <f t="shared" si="28"/>
        <v>0</v>
      </c>
      <c r="J1276" s="144"/>
      <c r="K1276" s="355"/>
      <c r="L1276" s="145"/>
      <c r="M1276" s="146"/>
    </row>
    <row r="1277" spans="1:13" ht="45">
      <c r="A1277" s="185"/>
      <c r="B1277" s="186"/>
      <c r="C1277" s="185" t="s">
        <v>546</v>
      </c>
      <c r="D1277" s="187" t="s">
        <v>15</v>
      </c>
      <c r="E1277" s="188" t="s">
        <v>2042</v>
      </c>
      <c r="F1277" s="189" t="s">
        <v>76</v>
      </c>
      <c r="G1277" s="190">
        <v>72</v>
      </c>
      <c r="H1277" s="191">
        <v>0</v>
      </c>
      <c r="I1277" s="374">
        <f t="shared" si="28"/>
        <v>0</v>
      </c>
      <c r="J1277" s="144"/>
      <c r="K1277" s="355"/>
      <c r="L1277" s="145"/>
      <c r="M1277" s="146"/>
    </row>
    <row r="1278" spans="1:13" ht="33.75">
      <c r="A1278" s="185"/>
      <c r="B1278" s="186"/>
      <c r="C1278" s="185" t="s">
        <v>550</v>
      </c>
      <c r="D1278" s="187" t="s">
        <v>16</v>
      </c>
      <c r="E1278" s="188" t="s">
        <v>2043</v>
      </c>
      <c r="F1278" s="189" t="s">
        <v>56</v>
      </c>
      <c r="G1278" s="190">
        <v>53</v>
      </c>
      <c r="H1278" s="191">
        <v>0</v>
      </c>
      <c r="I1278" s="374">
        <f t="shared" si="28"/>
        <v>0</v>
      </c>
      <c r="J1278" s="144"/>
      <c r="K1278" s="355"/>
      <c r="L1278" s="145"/>
      <c r="M1278" s="146"/>
    </row>
    <row r="1279" spans="1:13">
      <c r="A1279" s="185"/>
      <c r="B1279" s="186"/>
      <c r="C1279" s="185" t="s">
        <v>552</v>
      </c>
      <c r="D1279" s="187" t="s">
        <v>17</v>
      </c>
      <c r="E1279" s="188" t="s">
        <v>553</v>
      </c>
      <c r="F1279" s="189" t="s">
        <v>56</v>
      </c>
      <c r="G1279" s="190">
        <v>53</v>
      </c>
      <c r="H1279" s="191">
        <v>0</v>
      </c>
      <c r="I1279" s="374">
        <f t="shared" si="28"/>
        <v>0</v>
      </c>
      <c r="J1279" s="144"/>
      <c r="K1279" s="355"/>
      <c r="L1279" s="145"/>
      <c r="M1279" s="146"/>
    </row>
    <row r="1280" spans="1:13" ht="33.75">
      <c r="A1280" s="185"/>
      <c r="B1280" s="186"/>
      <c r="C1280" s="185" t="s">
        <v>554</v>
      </c>
      <c r="D1280" s="187" t="s">
        <v>179</v>
      </c>
      <c r="E1280" s="188" t="s">
        <v>2044</v>
      </c>
      <c r="F1280" s="189" t="s">
        <v>76</v>
      </c>
      <c r="G1280" s="190">
        <v>54</v>
      </c>
      <c r="H1280" s="191">
        <v>0</v>
      </c>
      <c r="I1280" s="374">
        <f t="shared" si="28"/>
        <v>0</v>
      </c>
      <c r="J1280" s="144"/>
      <c r="K1280" s="355"/>
      <c r="L1280" s="145"/>
      <c r="M1280" s="146"/>
    </row>
    <row r="1281" spans="1:13">
      <c r="A1281" s="185"/>
      <c r="B1281" s="186"/>
      <c r="C1281" s="185" t="s">
        <v>556</v>
      </c>
      <c r="D1281" s="187" t="s">
        <v>198</v>
      </c>
      <c r="E1281" s="188" t="s">
        <v>557</v>
      </c>
      <c r="F1281" s="189" t="s">
        <v>56</v>
      </c>
      <c r="G1281" s="190">
        <v>16</v>
      </c>
      <c r="H1281" s="191">
        <v>0</v>
      </c>
      <c r="I1281" s="374">
        <f t="shared" si="28"/>
        <v>0</v>
      </c>
      <c r="J1281" s="144"/>
      <c r="K1281" s="355"/>
      <c r="L1281" s="145"/>
      <c r="M1281" s="146"/>
    </row>
    <row r="1282" spans="1:13">
      <c r="A1282" s="185"/>
      <c r="B1282" s="186"/>
      <c r="C1282" s="185" t="s">
        <v>558</v>
      </c>
      <c r="D1282" s="187" t="s">
        <v>214</v>
      </c>
      <c r="E1282" s="188" t="s">
        <v>559</v>
      </c>
      <c r="F1282" s="189" t="s">
        <v>56</v>
      </c>
      <c r="G1282" s="190">
        <v>16</v>
      </c>
      <c r="H1282" s="191">
        <v>0</v>
      </c>
      <c r="I1282" s="374">
        <f t="shared" si="28"/>
        <v>0</v>
      </c>
      <c r="J1282" s="144"/>
      <c r="K1282" s="355"/>
      <c r="L1282" s="145"/>
      <c r="M1282" s="146"/>
    </row>
    <row r="1283" spans="1:13" ht="22.5">
      <c r="A1283" s="185"/>
      <c r="B1283" s="186"/>
      <c r="C1283" s="185" t="s">
        <v>2089</v>
      </c>
      <c r="D1283" s="187" t="s">
        <v>216</v>
      </c>
      <c r="E1283" s="188" t="s">
        <v>2090</v>
      </c>
      <c r="F1283" s="189" t="s">
        <v>56</v>
      </c>
      <c r="G1283" s="190">
        <v>16</v>
      </c>
      <c r="H1283" s="191">
        <v>0</v>
      </c>
      <c r="I1283" s="374">
        <f t="shared" si="28"/>
        <v>0</v>
      </c>
      <c r="J1283" s="144"/>
      <c r="K1283" s="355"/>
      <c r="L1283" s="145"/>
      <c r="M1283" s="146"/>
    </row>
    <row r="1284" spans="1:13">
      <c r="A1284" s="378">
        <v>4</v>
      </c>
      <c r="B1284" s="378"/>
      <c r="C1284" s="378"/>
      <c r="D1284" s="379"/>
      <c r="E1284" s="380" t="s">
        <v>234</v>
      </c>
      <c r="F1284" s="380"/>
      <c r="G1284" s="380"/>
      <c r="H1284" s="383"/>
      <c r="I1284" s="384">
        <f>SUM(I1285)</f>
        <v>0</v>
      </c>
      <c r="J1284" s="144"/>
      <c r="K1284" s="355"/>
      <c r="L1284" s="145"/>
      <c r="M1284" s="146"/>
    </row>
    <row r="1285" spans="1:13" ht="22.5">
      <c r="A1285" s="185"/>
      <c r="B1285" s="186"/>
      <c r="C1285" s="185" t="s">
        <v>2049</v>
      </c>
      <c r="D1285" s="187" t="s">
        <v>14</v>
      </c>
      <c r="E1285" s="188" t="s">
        <v>2050</v>
      </c>
      <c r="F1285" s="189" t="s">
        <v>7</v>
      </c>
      <c r="G1285" s="190">
        <v>4</v>
      </c>
      <c r="H1285" s="191">
        <v>0</v>
      </c>
      <c r="I1285" s="374">
        <f t="shared" si="28"/>
        <v>0</v>
      </c>
      <c r="J1285" s="144"/>
      <c r="K1285" s="355"/>
      <c r="L1285" s="145"/>
      <c r="M1285" s="146"/>
    </row>
    <row r="1286" spans="1:13">
      <c r="A1286" s="378">
        <v>4</v>
      </c>
      <c r="B1286" s="378"/>
      <c r="C1286" s="378"/>
      <c r="D1286" s="379"/>
      <c r="E1286" s="380" t="s">
        <v>236</v>
      </c>
      <c r="F1286" s="380"/>
      <c r="G1286" s="380"/>
      <c r="H1286" s="383"/>
      <c r="I1286" s="384">
        <f>SUM(I1287:I1314)</f>
        <v>0</v>
      </c>
      <c r="J1286" s="144"/>
      <c r="K1286" s="355"/>
      <c r="L1286" s="145"/>
      <c r="M1286" s="146"/>
    </row>
    <row r="1287" spans="1:13" ht="33.75">
      <c r="A1287" s="185"/>
      <c r="B1287" s="186"/>
      <c r="C1287" s="185" t="s">
        <v>570</v>
      </c>
      <c r="D1287" s="187" t="s">
        <v>14</v>
      </c>
      <c r="E1287" s="188" t="s">
        <v>2051</v>
      </c>
      <c r="F1287" s="189" t="s">
        <v>7</v>
      </c>
      <c r="G1287" s="190">
        <v>1</v>
      </c>
      <c r="H1287" s="191">
        <v>0</v>
      </c>
      <c r="I1287" s="374">
        <f t="shared" si="28"/>
        <v>0</v>
      </c>
      <c r="J1287" s="144"/>
      <c r="K1287" s="355"/>
      <c r="L1287" s="145"/>
      <c r="M1287" s="146"/>
    </row>
    <row r="1288" spans="1:13">
      <c r="A1288" s="185"/>
      <c r="B1288" s="186"/>
      <c r="C1288" s="185" t="s">
        <v>572</v>
      </c>
      <c r="D1288" s="187" t="s">
        <v>15</v>
      </c>
      <c r="E1288" s="188" t="s">
        <v>2052</v>
      </c>
      <c r="F1288" s="189" t="s">
        <v>56</v>
      </c>
      <c r="G1288" s="190">
        <v>13</v>
      </c>
      <c r="H1288" s="191">
        <v>0</v>
      </c>
      <c r="I1288" s="374">
        <f t="shared" si="28"/>
        <v>0</v>
      </c>
      <c r="J1288" s="144"/>
      <c r="K1288" s="355"/>
      <c r="L1288" s="145"/>
      <c r="M1288" s="146"/>
    </row>
    <row r="1289" spans="1:13">
      <c r="A1289" s="185"/>
      <c r="B1289" s="186"/>
      <c r="C1289" s="185" t="s">
        <v>2053</v>
      </c>
      <c r="D1289" s="187" t="s">
        <v>16</v>
      </c>
      <c r="E1289" s="188" t="s">
        <v>2054</v>
      </c>
      <c r="F1289" s="189" t="s">
        <v>56</v>
      </c>
      <c r="G1289" s="190">
        <v>9</v>
      </c>
      <c r="H1289" s="191">
        <v>0</v>
      </c>
      <c r="I1289" s="374">
        <f t="shared" si="28"/>
        <v>0</v>
      </c>
      <c r="J1289" s="144"/>
      <c r="K1289" s="355"/>
      <c r="L1289" s="145"/>
      <c r="M1289" s="146"/>
    </row>
    <row r="1290" spans="1:13">
      <c r="A1290" s="185"/>
      <c r="B1290" s="186"/>
      <c r="C1290" s="185" t="s">
        <v>573</v>
      </c>
      <c r="D1290" s="187" t="s">
        <v>17</v>
      </c>
      <c r="E1290" s="188" t="s">
        <v>2055</v>
      </c>
      <c r="F1290" s="189" t="s">
        <v>56</v>
      </c>
      <c r="G1290" s="190">
        <v>21</v>
      </c>
      <c r="H1290" s="191">
        <v>0</v>
      </c>
      <c r="I1290" s="374">
        <f t="shared" si="28"/>
        <v>0</v>
      </c>
      <c r="J1290" s="144"/>
      <c r="K1290" s="355"/>
      <c r="L1290" s="145"/>
      <c r="M1290" s="146"/>
    </row>
    <row r="1291" spans="1:13" ht="22.5">
      <c r="A1291" s="185"/>
      <c r="B1291" s="186"/>
      <c r="C1291" s="185" t="s">
        <v>577</v>
      </c>
      <c r="D1291" s="187" t="s">
        <v>179</v>
      </c>
      <c r="E1291" s="188" t="s">
        <v>2056</v>
      </c>
      <c r="F1291" s="189" t="s">
        <v>78</v>
      </c>
      <c r="G1291" s="190">
        <v>2043</v>
      </c>
      <c r="H1291" s="191">
        <v>0</v>
      </c>
      <c r="I1291" s="374">
        <f t="shared" si="28"/>
        <v>0</v>
      </c>
      <c r="J1291" s="144"/>
      <c r="K1291" s="355"/>
      <c r="L1291" s="145"/>
      <c r="M1291" s="146"/>
    </row>
    <row r="1292" spans="1:13" ht="22.5">
      <c r="A1292" s="185"/>
      <c r="B1292" s="186"/>
      <c r="C1292" s="185" t="s">
        <v>2057</v>
      </c>
      <c r="D1292" s="187" t="s">
        <v>198</v>
      </c>
      <c r="E1292" s="188" t="s">
        <v>2058</v>
      </c>
      <c r="F1292" s="189" t="s">
        <v>7</v>
      </c>
      <c r="G1292" s="190">
        <v>1</v>
      </c>
      <c r="H1292" s="191">
        <v>0</v>
      </c>
      <c r="I1292" s="374">
        <f t="shared" si="28"/>
        <v>0</v>
      </c>
      <c r="J1292" s="144"/>
      <c r="K1292" s="355"/>
      <c r="L1292" s="145"/>
      <c r="M1292" s="146"/>
    </row>
    <row r="1293" spans="1:13">
      <c r="A1293" s="185"/>
      <c r="B1293" s="186"/>
      <c r="C1293" s="185" t="s">
        <v>2059</v>
      </c>
      <c r="D1293" s="187" t="s">
        <v>214</v>
      </c>
      <c r="E1293" s="188" t="s">
        <v>2060</v>
      </c>
      <c r="F1293" s="189" t="s">
        <v>76</v>
      </c>
      <c r="G1293" s="190">
        <v>1.5</v>
      </c>
      <c r="H1293" s="191">
        <v>0</v>
      </c>
      <c r="I1293" s="374">
        <f t="shared" si="28"/>
        <v>0</v>
      </c>
      <c r="J1293" s="144"/>
      <c r="K1293" s="355"/>
      <c r="L1293" s="145"/>
      <c r="M1293" s="146"/>
    </row>
    <row r="1294" spans="1:13" ht="22.5">
      <c r="A1294" s="185"/>
      <c r="B1294" s="186"/>
      <c r="C1294" s="185" t="s">
        <v>583</v>
      </c>
      <c r="D1294" s="187" t="s">
        <v>216</v>
      </c>
      <c r="E1294" s="188" t="s">
        <v>2093</v>
      </c>
      <c r="F1294" s="189" t="s">
        <v>76</v>
      </c>
      <c r="G1294" s="190">
        <v>12.5</v>
      </c>
      <c r="H1294" s="191">
        <v>0</v>
      </c>
      <c r="I1294" s="374">
        <f t="shared" si="28"/>
        <v>0</v>
      </c>
      <c r="J1294" s="144"/>
      <c r="K1294" s="355"/>
      <c r="L1294" s="145"/>
      <c r="M1294" s="146"/>
    </row>
    <row r="1295" spans="1:13" ht="22.5">
      <c r="A1295" s="185"/>
      <c r="B1295" s="186"/>
      <c r="C1295" s="185" t="s">
        <v>585</v>
      </c>
      <c r="D1295" s="187" t="s">
        <v>231</v>
      </c>
      <c r="E1295" s="188" t="s">
        <v>2062</v>
      </c>
      <c r="F1295" s="189" t="s">
        <v>76</v>
      </c>
      <c r="G1295" s="190">
        <v>12.5</v>
      </c>
      <c r="H1295" s="191">
        <v>0</v>
      </c>
      <c r="I1295" s="374">
        <f t="shared" si="28"/>
        <v>0</v>
      </c>
      <c r="J1295" s="144"/>
      <c r="K1295" s="355"/>
      <c r="L1295" s="145"/>
      <c r="M1295" s="146"/>
    </row>
    <row r="1296" spans="1:13" ht="22.5">
      <c r="A1296" s="185"/>
      <c r="B1296" s="186"/>
      <c r="C1296" s="185" t="s">
        <v>587</v>
      </c>
      <c r="D1296" s="187" t="s">
        <v>260</v>
      </c>
      <c r="E1296" s="188" t="s">
        <v>2063</v>
      </c>
      <c r="F1296" s="189" t="s">
        <v>76</v>
      </c>
      <c r="G1296" s="190">
        <v>12.5</v>
      </c>
      <c r="H1296" s="191">
        <v>0</v>
      </c>
      <c r="I1296" s="374">
        <f t="shared" si="28"/>
        <v>0</v>
      </c>
      <c r="J1296" s="144"/>
      <c r="K1296" s="355"/>
      <c r="L1296" s="145"/>
      <c r="M1296" s="146"/>
    </row>
    <row r="1297" spans="1:13" ht="33.75">
      <c r="A1297" s="185"/>
      <c r="B1297" s="186"/>
      <c r="C1297" s="185" t="s">
        <v>2064</v>
      </c>
      <c r="D1297" s="187" t="s">
        <v>261</v>
      </c>
      <c r="E1297" s="188" t="s">
        <v>2065</v>
      </c>
      <c r="F1297" s="189" t="s">
        <v>58</v>
      </c>
      <c r="G1297" s="190">
        <v>8</v>
      </c>
      <c r="H1297" s="191">
        <v>0</v>
      </c>
      <c r="I1297" s="374">
        <f t="shared" si="28"/>
        <v>0</v>
      </c>
      <c r="J1297" s="144"/>
      <c r="K1297" s="355"/>
      <c r="L1297" s="145"/>
      <c r="M1297" s="146"/>
    </row>
    <row r="1298" spans="1:13" ht="22.5">
      <c r="A1298" s="185"/>
      <c r="B1298" s="186"/>
      <c r="C1298" s="185" t="s">
        <v>2066</v>
      </c>
      <c r="D1298" s="187" t="s">
        <v>272</v>
      </c>
      <c r="E1298" s="188" t="s">
        <v>2067</v>
      </c>
      <c r="F1298" s="189" t="s">
        <v>58</v>
      </c>
      <c r="G1298" s="190">
        <v>8</v>
      </c>
      <c r="H1298" s="191">
        <v>0</v>
      </c>
      <c r="I1298" s="374">
        <f t="shared" si="28"/>
        <v>0</v>
      </c>
      <c r="J1298" s="144"/>
      <c r="K1298" s="355"/>
      <c r="L1298" s="145"/>
      <c r="M1298" s="146"/>
    </row>
    <row r="1299" spans="1:13" ht="45">
      <c r="A1299" s="185"/>
      <c r="B1299" s="186"/>
      <c r="C1299" s="185" t="s">
        <v>591</v>
      </c>
      <c r="D1299" s="187" t="s">
        <v>274</v>
      </c>
      <c r="E1299" s="188" t="s">
        <v>2068</v>
      </c>
      <c r="F1299" s="189" t="s">
        <v>58</v>
      </c>
      <c r="G1299" s="190">
        <v>140</v>
      </c>
      <c r="H1299" s="191">
        <v>0</v>
      </c>
      <c r="I1299" s="374">
        <f t="shared" si="28"/>
        <v>0</v>
      </c>
      <c r="J1299" s="144"/>
      <c r="K1299" s="355"/>
      <c r="L1299" s="145"/>
      <c r="M1299" s="146"/>
    </row>
    <row r="1300" spans="1:13" ht="33.75">
      <c r="A1300" s="185"/>
      <c r="B1300" s="186"/>
      <c r="C1300" s="185" t="s">
        <v>593</v>
      </c>
      <c r="D1300" s="187" t="s">
        <v>276</v>
      </c>
      <c r="E1300" s="188" t="s">
        <v>2069</v>
      </c>
      <c r="F1300" s="189" t="s">
        <v>76</v>
      </c>
      <c r="G1300" s="190">
        <v>2.5</v>
      </c>
      <c r="H1300" s="191">
        <v>0</v>
      </c>
      <c r="I1300" s="374">
        <f t="shared" si="28"/>
        <v>0</v>
      </c>
      <c r="J1300" s="144"/>
      <c r="K1300" s="355"/>
      <c r="L1300" s="145"/>
      <c r="M1300" s="146"/>
    </row>
    <row r="1301" spans="1:13">
      <c r="A1301" s="185"/>
      <c r="B1301" s="186"/>
      <c r="C1301" s="185" t="s">
        <v>595</v>
      </c>
      <c r="D1301" s="187" t="s">
        <v>278</v>
      </c>
      <c r="E1301" s="188" t="s">
        <v>2070</v>
      </c>
      <c r="F1301" s="189" t="s">
        <v>56</v>
      </c>
      <c r="G1301" s="190">
        <v>8.5</v>
      </c>
      <c r="H1301" s="191">
        <v>0</v>
      </c>
      <c r="I1301" s="374">
        <f t="shared" si="28"/>
        <v>0</v>
      </c>
      <c r="J1301" s="144"/>
      <c r="K1301" s="355"/>
      <c r="L1301" s="145"/>
      <c r="M1301" s="146"/>
    </row>
    <row r="1302" spans="1:13" ht="56.25">
      <c r="A1302" s="185"/>
      <c r="B1302" s="186"/>
      <c r="C1302" s="185" t="s">
        <v>650</v>
      </c>
      <c r="D1302" s="187" t="s">
        <v>281</v>
      </c>
      <c r="E1302" s="188" t="s">
        <v>2071</v>
      </c>
      <c r="F1302" s="189" t="s">
        <v>58</v>
      </c>
      <c r="G1302" s="190">
        <v>18</v>
      </c>
      <c r="H1302" s="191">
        <v>0</v>
      </c>
      <c r="I1302" s="374">
        <f t="shared" si="28"/>
        <v>0</v>
      </c>
      <c r="J1302" s="144"/>
      <c r="K1302" s="355"/>
      <c r="L1302" s="145"/>
      <c r="M1302" s="146"/>
    </row>
    <row r="1303" spans="1:13" ht="78.75">
      <c r="A1303" s="185"/>
      <c r="B1303" s="186"/>
      <c r="C1303" s="185" t="s">
        <v>597</v>
      </c>
      <c r="D1303" s="187" t="s">
        <v>283</v>
      </c>
      <c r="E1303" s="188" t="s">
        <v>2072</v>
      </c>
      <c r="F1303" s="189" t="s">
        <v>58</v>
      </c>
      <c r="G1303" s="190">
        <v>18</v>
      </c>
      <c r="H1303" s="191">
        <v>0</v>
      </c>
      <c r="I1303" s="374">
        <f t="shared" si="28"/>
        <v>0</v>
      </c>
      <c r="J1303" s="144"/>
      <c r="K1303" s="355"/>
      <c r="L1303" s="145"/>
      <c r="M1303" s="146"/>
    </row>
    <row r="1304" spans="1:13" ht="45">
      <c r="A1304" s="185"/>
      <c r="B1304" s="186"/>
      <c r="C1304" s="185" t="s">
        <v>653</v>
      </c>
      <c r="D1304" s="187" t="s">
        <v>285</v>
      </c>
      <c r="E1304" s="188" t="s">
        <v>2073</v>
      </c>
      <c r="F1304" s="189" t="s">
        <v>56</v>
      </c>
      <c r="G1304" s="190">
        <v>92</v>
      </c>
      <c r="H1304" s="191">
        <v>0</v>
      </c>
      <c r="I1304" s="374">
        <f t="shared" si="28"/>
        <v>0</v>
      </c>
      <c r="J1304" s="144"/>
      <c r="K1304" s="355"/>
      <c r="L1304" s="145"/>
      <c r="M1304" s="146"/>
    </row>
    <row r="1305" spans="1:13" ht="67.5">
      <c r="A1305" s="185"/>
      <c r="B1305" s="186"/>
      <c r="C1305" s="185" t="s">
        <v>2074</v>
      </c>
      <c r="D1305" s="187" t="s">
        <v>287</v>
      </c>
      <c r="E1305" s="188" t="s">
        <v>2075</v>
      </c>
      <c r="F1305" s="189" t="s">
        <v>56</v>
      </c>
      <c r="G1305" s="190">
        <v>14</v>
      </c>
      <c r="H1305" s="191">
        <v>0</v>
      </c>
      <c r="I1305" s="374">
        <f t="shared" si="28"/>
        <v>0</v>
      </c>
      <c r="J1305" s="144"/>
      <c r="K1305" s="355"/>
      <c r="L1305" s="145"/>
      <c r="M1305" s="146"/>
    </row>
    <row r="1306" spans="1:13" ht="56.25">
      <c r="A1306" s="185"/>
      <c r="B1306" s="186"/>
      <c r="C1306" s="185" t="s">
        <v>654</v>
      </c>
      <c r="D1306" s="187" t="s">
        <v>289</v>
      </c>
      <c r="E1306" s="188" t="s">
        <v>2076</v>
      </c>
      <c r="F1306" s="189" t="s">
        <v>56</v>
      </c>
      <c r="G1306" s="190">
        <v>12</v>
      </c>
      <c r="H1306" s="191">
        <v>0</v>
      </c>
      <c r="I1306" s="374">
        <f t="shared" si="28"/>
        <v>0</v>
      </c>
      <c r="J1306" s="144"/>
      <c r="K1306" s="355"/>
      <c r="L1306" s="145"/>
      <c r="M1306" s="146"/>
    </row>
    <row r="1307" spans="1:13" ht="56.25">
      <c r="A1307" s="185"/>
      <c r="B1307" s="186"/>
      <c r="C1307" s="185" t="s">
        <v>2077</v>
      </c>
      <c r="D1307" s="187" t="s">
        <v>290</v>
      </c>
      <c r="E1307" s="188" t="s">
        <v>2078</v>
      </c>
      <c r="F1307" s="189" t="s">
        <v>56</v>
      </c>
      <c r="G1307" s="190">
        <v>4</v>
      </c>
      <c r="H1307" s="191">
        <v>0</v>
      </c>
      <c r="I1307" s="374">
        <f t="shared" si="28"/>
        <v>0</v>
      </c>
      <c r="J1307" s="144"/>
      <c r="K1307" s="355"/>
      <c r="L1307" s="145"/>
      <c r="M1307" s="146"/>
    </row>
    <row r="1308" spans="1:13" ht="33.75">
      <c r="A1308" s="185"/>
      <c r="B1308" s="186"/>
      <c r="C1308" s="185" t="s">
        <v>690</v>
      </c>
      <c r="D1308" s="187" t="s">
        <v>292</v>
      </c>
      <c r="E1308" s="188" t="s">
        <v>2079</v>
      </c>
      <c r="F1308" s="189" t="s">
        <v>7</v>
      </c>
      <c r="G1308" s="190">
        <v>178</v>
      </c>
      <c r="H1308" s="191">
        <v>0</v>
      </c>
      <c r="I1308" s="374">
        <f t="shared" si="28"/>
        <v>0</v>
      </c>
      <c r="J1308" s="144"/>
      <c r="K1308" s="355"/>
      <c r="L1308" s="145"/>
      <c r="M1308" s="146"/>
    </row>
    <row r="1309" spans="1:13" ht="33.75">
      <c r="A1309" s="185"/>
      <c r="B1309" s="186"/>
      <c r="C1309" s="185" t="s">
        <v>691</v>
      </c>
      <c r="D1309" s="187" t="s">
        <v>293</v>
      </c>
      <c r="E1309" s="188" t="s">
        <v>2080</v>
      </c>
      <c r="F1309" s="189" t="s">
        <v>7</v>
      </c>
      <c r="G1309" s="190">
        <v>178</v>
      </c>
      <c r="H1309" s="191">
        <v>0</v>
      </c>
      <c r="I1309" s="374">
        <f t="shared" si="28"/>
        <v>0</v>
      </c>
      <c r="J1309" s="144"/>
      <c r="K1309" s="355"/>
      <c r="L1309" s="145"/>
      <c r="M1309" s="146"/>
    </row>
    <row r="1310" spans="1:13" ht="22.5">
      <c r="A1310" s="185"/>
      <c r="B1310" s="186"/>
      <c r="C1310" s="185" t="s">
        <v>599</v>
      </c>
      <c r="D1310" s="187" t="s">
        <v>295</v>
      </c>
      <c r="E1310" s="188" t="s">
        <v>600</v>
      </c>
      <c r="F1310" s="189" t="s">
        <v>58</v>
      </c>
      <c r="G1310" s="190">
        <v>16</v>
      </c>
      <c r="H1310" s="191">
        <v>0</v>
      </c>
      <c r="I1310" s="374">
        <f t="shared" si="28"/>
        <v>0</v>
      </c>
      <c r="J1310" s="144"/>
      <c r="K1310" s="355"/>
      <c r="L1310" s="145"/>
      <c r="M1310" s="146"/>
    </row>
    <row r="1311" spans="1:13">
      <c r="A1311" s="185"/>
      <c r="B1311" s="186"/>
      <c r="C1311" s="185" t="s">
        <v>2107</v>
      </c>
      <c r="D1311" s="187" t="s">
        <v>296</v>
      </c>
      <c r="E1311" s="188" t="s">
        <v>2108</v>
      </c>
      <c r="F1311" s="189" t="s">
        <v>7</v>
      </c>
      <c r="G1311" s="190">
        <v>15</v>
      </c>
      <c r="H1311" s="191">
        <v>0</v>
      </c>
      <c r="I1311" s="374">
        <f t="shared" si="28"/>
        <v>0</v>
      </c>
      <c r="J1311" s="144"/>
      <c r="K1311" s="355"/>
      <c r="L1311" s="145"/>
      <c r="M1311" s="146"/>
    </row>
    <row r="1312" spans="1:13" ht="22.5">
      <c r="A1312" s="185"/>
      <c r="B1312" s="186"/>
      <c r="C1312" s="185" t="s">
        <v>601</v>
      </c>
      <c r="D1312" s="187" t="s">
        <v>298</v>
      </c>
      <c r="E1312" s="188" t="s">
        <v>477</v>
      </c>
      <c r="F1312" s="189" t="s">
        <v>7</v>
      </c>
      <c r="G1312" s="190">
        <v>4</v>
      </c>
      <c r="H1312" s="191">
        <v>0</v>
      </c>
      <c r="I1312" s="374">
        <f t="shared" si="28"/>
        <v>0</v>
      </c>
      <c r="J1312" s="144"/>
      <c r="K1312" s="355"/>
      <c r="L1312" s="145"/>
      <c r="M1312" s="146"/>
    </row>
    <row r="1313" spans="1:13" ht="22.5">
      <c r="A1313" s="185"/>
      <c r="B1313" s="186"/>
      <c r="C1313" s="185" t="s">
        <v>2081</v>
      </c>
      <c r="D1313" s="187" t="s">
        <v>332</v>
      </c>
      <c r="E1313" s="188" t="s">
        <v>480</v>
      </c>
      <c r="F1313" s="189" t="s">
        <v>56</v>
      </c>
      <c r="G1313" s="190">
        <v>65</v>
      </c>
      <c r="H1313" s="191">
        <v>0</v>
      </c>
      <c r="I1313" s="374">
        <f t="shared" si="28"/>
        <v>0</v>
      </c>
      <c r="J1313" s="144"/>
      <c r="K1313" s="355"/>
      <c r="L1313" s="145"/>
      <c r="M1313" s="146"/>
    </row>
    <row r="1314" spans="1:13" ht="22.5">
      <c r="A1314" s="185"/>
      <c r="B1314" s="186"/>
      <c r="C1314" s="185" t="s">
        <v>2082</v>
      </c>
      <c r="D1314" s="187" t="s">
        <v>334</v>
      </c>
      <c r="E1314" s="188" t="s">
        <v>2083</v>
      </c>
      <c r="F1314" s="189" t="s">
        <v>56</v>
      </c>
      <c r="G1314" s="190">
        <v>20</v>
      </c>
      <c r="H1314" s="191">
        <v>0</v>
      </c>
      <c r="I1314" s="374">
        <f t="shared" si="28"/>
        <v>0</v>
      </c>
      <c r="J1314" s="144"/>
      <c r="K1314" s="355"/>
      <c r="L1314" s="145"/>
      <c r="M1314" s="146"/>
    </row>
    <row r="1315" spans="1:13">
      <c r="A1315" s="378">
        <v>4</v>
      </c>
      <c r="B1315" s="378"/>
      <c r="C1315" s="378"/>
      <c r="D1315" s="379"/>
      <c r="E1315" s="380" t="s">
        <v>622</v>
      </c>
      <c r="F1315" s="380"/>
      <c r="G1315" s="380"/>
      <c r="H1315" s="383"/>
      <c r="I1315" s="384">
        <f>SUM(I1316:I1316)</f>
        <v>0</v>
      </c>
      <c r="J1315" s="144"/>
      <c r="K1315" s="355"/>
      <c r="L1315" s="145"/>
      <c r="M1315" s="146"/>
    </row>
    <row r="1316" spans="1:13" ht="22.5">
      <c r="A1316" s="185"/>
      <c r="B1316" s="186"/>
      <c r="C1316" s="185" t="s">
        <v>2084</v>
      </c>
      <c r="D1316" s="187" t="s">
        <v>14</v>
      </c>
      <c r="E1316" s="188" t="s">
        <v>4529</v>
      </c>
      <c r="F1316" s="189" t="s">
        <v>7</v>
      </c>
      <c r="G1316" s="190">
        <v>1</v>
      </c>
      <c r="H1316" s="191">
        <v>0</v>
      </c>
      <c r="I1316" s="374">
        <f t="shared" si="28"/>
        <v>0</v>
      </c>
      <c r="J1316" s="144"/>
      <c r="K1316" s="355"/>
      <c r="L1316" s="145"/>
      <c r="M1316" s="146"/>
    </row>
    <row r="1317" spans="1:13">
      <c r="A1317" s="170">
        <v>2</v>
      </c>
      <c r="B1317" s="171" t="str">
        <f>IF(TRIM(H1317)&lt;&gt;"",COUNTA($H$8:H1317),"")</f>
        <v/>
      </c>
      <c r="C1317" s="170"/>
      <c r="D1317" s="172"/>
      <c r="E1317" s="24" t="s">
        <v>2117</v>
      </c>
      <c r="F1317" s="173"/>
      <c r="G1317" s="215"/>
      <c r="H1317" s="373"/>
      <c r="I1317" s="175">
        <f>I1318+I1334+I1343+I1370</f>
        <v>0</v>
      </c>
      <c r="J1317" s="144"/>
      <c r="K1317" s="355"/>
      <c r="L1317" s="145"/>
      <c r="M1317" s="146"/>
    </row>
    <row r="1318" spans="1:13">
      <c r="A1318" s="178">
        <v>4</v>
      </c>
      <c r="B1318" s="179"/>
      <c r="C1318" s="178"/>
      <c r="D1318" s="180"/>
      <c r="E1318" s="181" t="s">
        <v>501</v>
      </c>
      <c r="F1318" s="182"/>
      <c r="G1318" s="216"/>
      <c r="H1318" s="184"/>
      <c r="I1318" s="184">
        <f>SUM(I1319:I1333)</f>
        <v>0</v>
      </c>
      <c r="J1318" s="144"/>
      <c r="K1318" s="355"/>
      <c r="L1318" s="145"/>
      <c r="M1318" s="146"/>
    </row>
    <row r="1319" spans="1:13" ht="22.5">
      <c r="A1319" s="185"/>
      <c r="B1319" s="186"/>
      <c r="C1319" s="185" t="s">
        <v>520</v>
      </c>
      <c r="D1319" s="187" t="s">
        <v>14</v>
      </c>
      <c r="E1319" s="188" t="s">
        <v>521</v>
      </c>
      <c r="F1319" s="189" t="s">
        <v>7</v>
      </c>
      <c r="G1319" s="190">
        <v>1</v>
      </c>
      <c r="H1319" s="191">
        <v>0</v>
      </c>
      <c r="I1319" s="374">
        <f t="shared" ref="I1319:I1371" si="29">IF(ISNUMBER(G1319),ROUND(G1319*H1319,2),"")</f>
        <v>0</v>
      </c>
      <c r="J1319" s="144"/>
      <c r="K1319" s="355"/>
      <c r="L1319" s="145"/>
      <c r="M1319" s="146"/>
    </row>
    <row r="1320" spans="1:13" ht="22.5">
      <c r="A1320" s="185"/>
      <c r="B1320" s="186"/>
      <c r="C1320" s="185" t="s">
        <v>522</v>
      </c>
      <c r="D1320" s="187" t="s">
        <v>15</v>
      </c>
      <c r="E1320" s="188" t="s">
        <v>2030</v>
      </c>
      <c r="F1320" s="189" t="s">
        <v>7</v>
      </c>
      <c r="G1320" s="190">
        <v>1</v>
      </c>
      <c r="H1320" s="191">
        <v>0</v>
      </c>
      <c r="I1320" s="374">
        <f t="shared" si="29"/>
        <v>0</v>
      </c>
      <c r="J1320" s="144"/>
      <c r="K1320" s="355"/>
      <c r="L1320" s="145"/>
      <c r="M1320" s="146"/>
    </row>
    <row r="1321" spans="1:13" ht="22.5">
      <c r="A1321" s="185"/>
      <c r="B1321" s="186"/>
      <c r="C1321" s="185" t="s">
        <v>524</v>
      </c>
      <c r="D1321" s="187" t="s">
        <v>16</v>
      </c>
      <c r="E1321" s="188" t="s">
        <v>787</v>
      </c>
      <c r="F1321" s="189" t="s">
        <v>56</v>
      </c>
      <c r="G1321" s="190">
        <v>48</v>
      </c>
      <c r="H1321" s="191">
        <v>0</v>
      </c>
      <c r="I1321" s="374">
        <f t="shared" si="29"/>
        <v>0</v>
      </c>
      <c r="J1321" s="144"/>
      <c r="K1321" s="355"/>
      <c r="L1321" s="145"/>
      <c r="M1321" s="146"/>
    </row>
    <row r="1322" spans="1:13">
      <c r="A1322" s="185"/>
      <c r="B1322" s="186"/>
      <c r="C1322" s="185" t="s">
        <v>526</v>
      </c>
      <c r="D1322" s="187" t="s">
        <v>17</v>
      </c>
      <c r="E1322" s="188" t="s">
        <v>1958</v>
      </c>
      <c r="F1322" s="189" t="s">
        <v>605</v>
      </c>
      <c r="G1322" s="190">
        <v>12</v>
      </c>
      <c r="H1322" s="191">
        <v>0</v>
      </c>
      <c r="I1322" s="374">
        <f t="shared" si="29"/>
        <v>0</v>
      </c>
      <c r="J1322" s="144"/>
      <c r="K1322" s="355"/>
      <c r="L1322" s="145"/>
      <c r="M1322" s="146"/>
    </row>
    <row r="1323" spans="1:13">
      <c r="A1323" s="185"/>
      <c r="B1323" s="186"/>
      <c r="C1323" s="185" t="s">
        <v>528</v>
      </c>
      <c r="D1323" s="187" t="s">
        <v>179</v>
      </c>
      <c r="E1323" s="188" t="s">
        <v>2031</v>
      </c>
      <c r="F1323" s="189" t="s">
        <v>58</v>
      </c>
      <c r="G1323" s="190">
        <v>6.8</v>
      </c>
      <c r="H1323" s="191">
        <v>0</v>
      </c>
      <c r="I1323" s="374">
        <f t="shared" si="29"/>
        <v>0</v>
      </c>
      <c r="J1323" s="144"/>
      <c r="K1323" s="355"/>
      <c r="L1323" s="145"/>
      <c r="M1323" s="146"/>
    </row>
    <row r="1324" spans="1:13" ht="33.75">
      <c r="A1324" s="185"/>
      <c r="B1324" s="186"/>
      <c r="C1324" s="185" t="s">
        <v>2032</v>
      </c>
      <c r="D1324" s="187" t="s">
        <v>198</v>
      </c>
      <c r="E1324" s="188" t="s">
        <v>2033</v>
      </c>
      <c r="F1324" s="189" t="s">
        <v>56</v>
      </c>
      <c r="G1324" s="190">
        <v>38</v>
      </c>
      <c r="H1324" s="191">
        <v>0</v>
      </c>
      <c r="I1324" s="374">
        <f t="shared" si="29"/>
        <v>0</v>
      </c>
      <c r="J1324" s="144"/>
      <c r="K1324" s="355"/>
      <c r="L1324" s="145"/>
      <c r="M1324" s="146"/>
    </row>
    <row r="1325" spans="1:13">
      <c r="A1325" s="185"/>
      <c r="B1325" s="186"/>
      <c r="C1325" s="185" t="s">
        <v>1960</v>
      </c>
      <c r="D1325" s="187" t="s">
        <v>214</v>
      </c>
      <c r="E1325" s="188" t="s">
        <v>533</v>
      </c>
      <c r="F1325" s="189" t="s">
        <v>76</v>
      </c>
      <c r="G1325" s="190">
        <v>9.1999999999999993</v>
      </c>
      <c r="H1325" s="191">
        <v>0</v>
      </c>
      <c r="I1325" s="374">
        <f t="shared" si="29"/>
        <v>0</v>
      </c>
      <c r="J1325" s="144"/>
      <c r="K1325" s="355"/>
      <c r="L1325" s="145"/>
      <c r="M1325" s="146"/>
    </row>
    <row r="1326" spans="1:13" ht="22.5">
      <c r="A1326" s="185"/>
      <c r="B1326" s="186"/>
      <c r="C1326" s="185" t="s">
        <v>682</v>
      </c>
      <c r="D1326" s="187" t="s">
        <v>216</v>
      </c>
      <c r="E1326" s="188" t="s">
        <v>2034</v>
      </c>
      <c r="F1326" s="189" t="s">
        <v>76</v>
      </c>
      <c r="G1326" s="190">
        <v>0.5</v>
      </c>
      <c r="H1326" s="191">
        <v>0</v>
      </c>
      <c r="I1326" s="374">
        <f t="shared" si="29"/>
        <v>0</v>
      </c>
      <c r="J1326" s="144"/>
      <c r="K1326" s="355"/>
      <c r="L1326" s="145"/>
      <c r="M1326" s="146"/>
    </row>
    <row r="1327" spans="1:13" s="229" customFormat="1" ht="33.75">
      <c r="A1327" s="185"/>
      <c r="B1327" s="186"/>
      <c r="C1327" s="185" t="s">
        <v>534</v>
      </c>
      <c r="D1327" s="187" t="s">
        <v>231</v>
      </c>
      <c r="E1327" s="188" t="s">
        <v>535</v>
      </c>
      <c r="F1327" s="189" t="s">
        <v>58</v>
      </c>
      <c r="G1327" s="190">
        <v>7.5</v>
      </c>
      <c r="H1327" s="191">
        <v>0</v>
      </c>
      <c r="I1327" s="374">
        <f t="shared" si="29"/>
        <v>0</v>
      </c>
      <c r="J1327" s="230"/>
      <c r="K1327" s="355"/>
      <c r="L1327" s="231"/>
      <c r="M1327" s="232"/>
    </row>
    <row r="1328" spans="1:13" s="229" customFormat="1" ht="22.5">
      <c r="A1328" s="185"/>
      <c r="B1328" s="186"/>
      <c r="C1328" s="185" t="s">
        <v>536</v>
      </c>
      <c r="D1328" s="187" t="s">
        <v>260</v>
      </c>
      <c r="E1328" s="188" t="s">
        <v>537</v>
      </c>
      <c r="F1328" s="189" t="s">
        <v>58</v>
      </c>
      <c r="G1328" s="190">
        <v>7.5</v>
      </c>
      <c r="H1328" s="191">
        <v>0</v>
      </c>
      <c r="I1328" s="374">
        <f t="shared" si="29"/>
        <v>0</v>
      </c>
      <c r="J1328" s="230"/>
      <c r="K1328" s="355"/>
      <c r="L1328" s="231"/>
      <c r="M1328" s="232"/>
    </row>
    <row r="1329" spans="1:13" ht="22.5">
      <c r="A1329" s="185"/>
      <c r="B1329" s="186"/>
      <c r="C1329" s="185" t="s">
        <v>538</v>
      </c>
      <c r="D1329" s="187" t="s">
        <v>261</v>
      </c>
      <c r="E1329" s="188" t="s">
        <v>539</v>
      </c>
      <c r="F1329" s="189" t="s">
        <v>58</v>
      </c>
      <c r="G1329" s="190">
        <v>19.5</v>
      </c>
      <c r="H1329" s="191">
        <v>0</v>
      </c>
      <c r="I1329" s="374">
        <f t="shared" si="29"/>
        <v>0</v>
      </c>
      <c r="J1329" s="144"/>
      <c r="K1329" s="355"/>
      <c r="L1329" s="145"/>
      <c r="M1329" s="146"/>
    </row>
    <row r="1330" spans="1:13" ht="56.25">
      <c r="A1330" s="185"/>
      <c r="B1330" s="186"/>
      <c r="C1330" s="185" t="s">
        <v>2035</v>
      </c>
      <c r="D1330" s="187" t="s">
        <v>272</v>
      </c>
      <c r="E1330" s="188" t="s">
        <v>2036</v>
      </c>
      <c r="F1330" s="189" t="s">
        <v>56</v>
      </c>
      <c r="G1330" s="190">
        <v>53</v>
      </c>
      <c r="H1330" s="191">
        <v>0</v>
      </c>
      <c r="I1330" s="374">
        <f t="shared" si="29"/>
        <v>0</v>
      </c>
      <c r="J1330" s="144"/>
      <c r="K1330" s="355"/>
      <c r="L1330" s="145"/>
      <c r="M1330" s="146"/>
    </row>
    <row r="1331" spans="1:13" ht="45">
      <c r="A1331" s="185"/>
      <c r="B1331" s="186"/>
      <c r="C1331" s="185" t="s">
        <v>2037</v>
      </c>
      <c r="D1331" s="187" t="s">
        <v>274</v>
      </c>
      <c r="E1331" s="188" t="s">
        <v>2038</v>
      </c>
      <c r="F1331" s="189" t="s">
        <v>56</v>
      </c>
      <c r="G1331" s="190">
        <v>8</v>
      </c>
      <c r="H1331" s="191">
        <v>0</v>
      </c>
      <c r="I1331" s="374">
        <f t="shared" si="29"/>
        <v>0</v>
      </c>
      <c r="J1331" s="144"/>
      <c r="K1331" s="355"/>
      <c r="L1331" s="145"/>
      <c r="M1331" s="146"/>
    </row>
    <row r="1332" spans="1:13" ht="56.25">
      <c r="A1332" s="185"/>
      <c r="B1332" s="186"/>
      <c r="C1332" s="185" t="s">
        <v>540</v>
      </c>
      <c r="D1332" s="187" t="s">
        <v>276</v>
      </c>
      <c r="E1332" s="188" t="s">
        <v>2039</v>
      </c>
      <c r="F1332" s="189" t="s">
        <v>56</v>
      </c>
      <c r="G1332" s="190">
        <v>139</v>
      </c>
      <c r="H1332" s="191">
        <v>0</v>
      </c>
      <c r="I1332" s="374">
        <f t="shared" si="29"/>
        <v>0</v>
      </c>
      <c r="J1332" s="144"/>
      <c r="K1332" s="355"/>
      <c r="L1332" s="145"/>
      <c r="M1332" s="146"/>
    </row>
    <row r="1333" spans="1:13" ht="56.25">
      <c r="A1333" s="185"/>
      <c r="B1333" s="186"/>
      <c r="C1333" s="185" t="s">
        <v>542</v>
      </c>
      <c r="D1333" s="187" t="s">
        <v>278</v>
      </c>
      <c r="E1333" s="188" t="s">
        <v>2040</v>
      </c>
      <c r="F1333" s="189" t="s">
        <v>56</v>
      </c>
      <c r="G1333" s="190">
        <v>104</v>
      </c>
      <c r="H1333" s="191">
        <v>0</v>
      </c>
      <c r="I1333" s="374">
        <f t="shared" si="29"/>
        <v>0</v>
      </c>
      <c r="J1333" s="144"/>
      <c r="K1333" s="355"/>
      <c r="L1333" s="145"/>
      <c r="M1333" s="146"/>
    </row>
    <row r="1334" spans="1:13">
      <c r="A1334" s="378">
        <v>4</v>
      </c>
      <c r="B1334" s="378"/>
      <c r="C1334" s="378"/>
      <c r="D1334" s="379"/>
      <c r="E1334" s="380" t="s">
        <v>232</v>
      </c>
      <c r="F1334" s="380"/>
      <c r="G1334" s="380"/>
      <c r="H1334" s="383"/>
      <c r="I1334" s="384">
        <f>SUM(I1335:I1342)</f>
        <v>0</v>
      </c>
      <c r="J1334" s="144"/>
      <c r="K1334" s="355"/>
      <c r="L1334" s="145"/>
      <c r="M1334" s="146"/>
    </row>
    <row r="1335" spans="1:13" ht="33.75">
      <c r="A1335" s="185"/>
      <c r="B1335" s="186"/>
      <c r="C1335" s="185" t="s">
        <v>544</v>
      </c>
      <c r="D1335" s="187" t="s">
        <v>14</v>
      </c>
      <c r="E1335" s="188" t="s">
        <v>2041</v>
      </c>
      <c r="F1335" s="189" t="s">
        <v>76</v>
      </c>
      <c r="G1335" s="190">
        <v>3.5</v>
      </c>
      <c r="H1335" s="191">
        <v>0</v>
      </c>
      <c r="I1335" s="374">
        <f t="shared" si="29"/>
        <v>0</v>
      </c>
      <c r="J1335" s="144"/>
      <c r="K1335" s="355"/>
      <c r="L1335" s="145"/>
      <c r="M1335" s="146"/>
    </row>
    <row r="1336" spans="1:13" ht="45">
      <c r="A1336" s="185"/>
      <c r="B1336" s="186"/>
      <c r="C1336" s="185" t="s">
        <v>546</v>
      </c>
      <c r="D1336" s="187" t="s">
        <v>15</v>
      </c>
      <c r="E1336" s="188" t="s">
        <v>2042</v>
      </c>
      <c r="F1336" s="189" t="s">
        <v>76</v>
      </c>
      <c r="G1336" s="190">
        <v>56</v>
      </c>
      <c r="H1336" s="191">
        <v>0</v>
      </c>
      <c r="I1336" s="374">
        <f t="shared" si="29"/>
        <v>0</v>
      </c>
      <c r="J1336" s="144"/>
      <c r="K1336" s="355"/>
      <c r="L1336" s="145"/>
      <c r="M1336" s="146"/>
    </row>
    <row r="1337" spans="1:13" ht="33.75">
      <c r="A1337" s="185"/>
      <c r="B1337" s="186"/>
      <c r="C1337" s="185" t="s">
        <v>550</v>
      </c>
      <c r="D1337" s="187" t="s">
        <v>16</v>
      </c>
      <c r="E1337" s="188" t="s">
        <v>2043</v>
      </c>
      <c r="F1337" s="189" t="s">
        <v>56</v>
      </c>
      <c r="G1337" s="190">
        <v>70.5</v>
      </c>
      <c r="H1337" s="191">
        <v>0</v>
      </c>
      <c r="I1337" s="374">
        <f t="shared" si="29"/>
        <v>0</v>
      </c>
      <c r="J1337" s="144"/>
      <c r="K1337" s="355"/>
      <c r="L1337" s="145"/>
      <c r="M1337" s="146"/>
    </row>
    <row r="1338" spans="1:13">
      <c r="A1338" s="185"/>
      <c r="B1338" s="186"/>
      <c r="C1338" s="185" t="s">
        <v>552</v>
      </c>
      <c r="D1338" s="187" t="s">
        <v>17</v>
      </c>
      <c r="E1338" s="188" t="s">
        <v>553</v>
      </c>
      <c r="F1338" s="189" t="s">
        <v>56</v>
      </c>
      <c r="G1338" s="190">
        <v>70.5</v>
      </c>
      <c r="H1338" s="191">
        <v>0</v>
      </c>
      <c r="I1338" s="374">
        <f t="shared" si="29"/>
        <v>0</v>
      </c>
      <c r="J1338" s="144"/>
      <c r="K1338" s="355"/>
      <c r="L1338" s="145"/>
      <c r="M1338" s="146"/>
    </row>
    <row r="1339" spans="1:13" ht="33.75">
      <c r="A1339" s="185"/>
      <c r="B1339" s="186"/>
      <c r="C1339" s="185" t="s">
        <v>554</v>
      </c>
      <c r="D1339" s="187" t="s">
        <v>179</v>
      </c>
      <c r="E1339" s="188" t="s">
        <v>2044</v>
      </c>
      <c r="F1339" s="189" t="s">
        <v>76</v>
      </c>
      <c r="G1339" s="190">
        <v>52</v>
      </c>
      <c r="H1339" s="191">
        <v>0</v>
      </c>
      <c r="I1339" s="374">
        <f t="shared" si="29"/>
        <v>0</v>
      </c>
      <c r="J1339" s="144"/>
      <c r="K1339" s="355"/>
      <c r="L1339" s="145"/>
      <c r="M1339" s="146"/>
    </row>
    <row r="1340" spans="1:13">
      <c r="A1340" s="185"/>
      <c r="B1340" s="186"/>
      <c r="C1340" s="185" t="s">
        <v>556</v>
      </c>
      <c r="D1340" s="187" t="s">
        <v>198</v>
      </c>
      <c r="E1340" s="188" t="s">
        <v>557</v>
      </c>
      <c r="F1340" s="189" t="s">
        <v>56</v>
      </c>
      <c r="G1340" s="190">
        <v>16</v>
      </c>
      <c r="H1340" s="191">
        <v>0</v>
      </c>
      <c r="I1340" s="374">
        <f t="shared" si="29"/>
        <v>0</v>
      </c>
      <c r="J1340" s="144"/>
      <c r="K1340" s="355"/>
      <c r="L1340" s="145"/>
      <c r="M1340" s="146"/>
    </row>
    <row r="1341" spans="1:13">
      <c r="A1341" s="185"/>
      <c r="B1341" s="186"/>
      <c r="C1341" s="185" t="s">
        <v>558</v>
      </c>
      <c r="D1341" s="187" t="s">
        <v>214</v>
      </c>
      <c r="E1341" s="188" t="s">
        <v>559</v>
      </c>
      <c r="F1341" s="189" t="s">
        <v>56</v>
      </c>
      <c r="G1341" s="190">
        <v>16</v>
      </c>
      <c r="H1341" s="191">
        <v>0</v>
      </c>
      <c r="I1341" s="374">
        <f t="shared" si="29"/>
        <v>0</v>
      </c>
      <c r="J1341" s="144"/>
      <c r="K1341" s="355"/>
      <c r="L1341" s="145"/>
      <c r="M1341" s="146"/>
    </row>
    <row r="1342" spans="1:13" ht="22.5">
      <c r="A1342" s="185"/>
      <c r="B1342" s="186"/>
      <c r="C1342" s="185" t="s">
        <v>2089</v>
      </c>
      <c r="D1342" s="187" t="s">
        <v>216</v>
      </c>
      <c r="E1342" s="188" t="s">
        <v>2090</v>
      </c>
      <c r="F1342" s="189" t="s">
        <v>56</v>
      </c>
      <c r="G1342" s="190">
        <v>16</v>
      </c>
      <c r="H1342" s="191">
        <v>0</v>
      </c>
      <c r="I1342" s="374">
        <f t="shared" si="29"/>
        <v>0</v>
      </c>
      <c r="J1342" s="144"/>
      <c r="K1342" s="355"/>
      <c r="L1342" s="145"/>
      <c r="M1342" s="146"/>
    </row>
    <row r="1343" spans="1:13">
      <c r="A1343" s="378">
        <v>4</v>
      </c>
      <c r="B1343" s="378"/>
      <c r="C1343" s="378"/>
      <c r="D1343" s="379"/>
      <c r="E1343" s="380" t="s">
        <v>236</v>
      </c>
      <c r="F1343" s="380"/>
      <c r="G1343" s="380"/>
      <c r="H1343" s="383"/>
      <c r="I1343" s="384">
        <f>SUM(I1344:I1369)</f>
        <v>0</v>
      </c>
      <c r="J1343" s="144"/>
      <c r="K1343" s="355"/>
      <c r="L1343" s="145"/>
      <c r="M1343" s="146"/>
    </row>
    <row r="1344" spans="1:13" ht="33.75">
      <c r="A1344" s="185"/>
      <c r="B1344" s="186"/>
      <c r="C1344" s="185" t="s">
        <v>570</v>
      </c>
      <c r="D1344" s="187" t="s">
        <v>14</v>
      </c>
      <c r="E1344" s="188" t="s">
        <v>2051</v>
      </c>
      <c r="F1344" s="189" t="s">
        <v>7</v>
      </c>
      <c r="G1344" s="190">
        <v>1</v>
      </c>
      <c r="H1344" s="191">
        <v>0</v>
      </c>
      <c r="I1344" s="374">
        <f t="shared" si="29"/>
        <v>0</v>
      </c>
      <c r="J1344" s="144"/>
      <c r="K1344" s="355"/>
      <c r="L1344" s="145"/>
      <c r="M1344" s="146"/>
    </row>
    <row r="1345" spans="1:13">
      <c r="A1345" s="185"/>
      <c r="B1345" s="186"/>
      <c r="C1345" s="185" t="s">
        <v>572</v>
      </c>
      <c r="D1345" s="187" t="s">
        <v>15</v>
      </c>
      <c r="E1345" s="188" t="s">
        <v>2052</v>
      </c>
      <c r="F1345" s="189" t="s">
        <v>56</v>
      </c>
      <c r="G1345" s="190">
        <v>16.5</v>
      </c>
      <c r="H1345" s="191">
        <v>0</v>
      </c>
      <c r="I1345" s="374">
        <f t="shared" si="29"/>
        <v>0</v>
      </c>
      <c r="J1345" s="144"/>
      <c r="K1345" s="355"/>
      <c r="L1345" s="145"/>
      <c r="M1345" s="146"/>
    </row>
    <row r="1346" spans="1:13">
      <c r="A1346" s="185"/>
      <c r="B1346" s="186"/>
      <c r="C1346" s="185" t="s">
        <v>2053</v>
      </c>
      <c r="D1346" s="187" t="s">
        <v>16</v>
      </c>
      <c r="E1346" s="188" t="s">
        <v>2054</v>
      </c>
      <c r="F1346" s="189" t="s">
        <v>56</v>
      </c>
      <c r="G1346" s="190">
        <v>5.5</v>
      </c>
      <c r="H1346" s="191">
        <v>0</v>
      </c>
      <c r="I1346" s="374">
        <f t="shared" si="29"/>
        <v>0</v>
      </c>
      <c r="J1346" s="144"/>
      <c r="K1346" s="355"/>
      <c r="L1346" s="145"/>
      <c r="M1346" s="146"/>
    </row>
    <row r="1347" spans="1:13">
      <c r="A1347" s="185"/>
      <c r="B1347" s="186"/>
      <c r="C1347" s="185" t="s">
        <v>573</v>
      </c>
      <c r="D1347" s="187" t="s">
        <v>17</v>
      </c>
      <c r="E1347" s="188" t="s">
        <v>2055</v>
      </c>
      <c r="F1347" s="189" t="s">
        <v>56</v>
      </c>
      <c r="G1347" s="190">
        <v>33.5</v>
      </c>
      <c r="H1347" s="191">
        <v>0</v>
      </c>
      <c r="I1347" s="374">
        <f t="shared" si="29"/>
        <v>0</v>
      </c>
      <c r="J1347" s="144"/>
      <c r="K1347" s="355"/>
      <c r="L1347" s="145"/>
      <c r="M1347" s="146"/>
    </row>
    <row r="1348" spans="1:13" ht="22.5">
      <c r="A1348" s="185"/>
      <c r="B1348" s="186"/>
      <c r="C1348" s="185" t="s">
        <v>577</v>
      </c>
      <c r="D1348" s="187" t="s">
        <v>179</v>
      </c>
      <c r="E1348" s="188" t="s">
        <v>2056</v>
      </c>
      <c r="F1348" s="189" t="s">
        <v>78</v>
      </c>
      <c r="G1348" s="190">
        <v>1762</v>
      </c>
      <c r="H1348" s="191">
        <v>0</v>
      </c>
      <c r="I1348" s="374">
        <f t="shared" si="29"/>
        <v>0</v>
      </c>
      <c r="J1348" s="144"/>
      <c r="K1348" s="355"/>
      <c r="L1348" s="145"/>
      <c r="M1348" s="146"/>
    </row>
    <row r="1349" spans="1:13" ht="22.5">
      <c r="A1349" s="185"/>
      <c r="B1349" s="186"/>
      <c r="C1349" s="185" t="s">
        <v>2057</v>
      </c>
      <c r="D1349" s="187" t="s">
        <v>198</v>
      </c>
      <c r="E1349" s="188" t="s">
        <v>2058</v>
      </c>
      <c r="F1349" s="189" t="s">
        <v>7</v>
      </c>
      <c r="G1349" s="190">
        <v>1</v>
      </c>
      <c r="H1349" s="191">
        <v>0</v>
      </c>
      <c r="I1349" s="374">
        <f t="shared" si="29"/>
        <v>0</v>
      </c>
      <c r="J1349" s="144"/>
      <c r="K1349" s="355"/>
      <c r="L1349" s="145"/>
      <c r="M1349" s="146"/>
    </row>
    <row r="1350" spans="1:13">
      <c r="A1350" s="185"/>
      <c r="B1350" s="186"/>
      <c r="C1350" s="185" t="s">
        <v>2059</v>
      </c>
      <c r="D1350" s="187" t="s">
        <v>214</v>
      </c>
      <c r="E1350" s="188" t="s">
        <v>2060</v>
      </c>
      <c r="F1350" s="189" t="s">
        <v>76</v>
      </c>
      <c r="G1350" s="190">
        <v>2</v>
      </c>
      <c r="H1350" s="191">
        <v>0</v>
      </c>
      <c r="I1350" s="374">
        <f t="shared" si="29"/>
        <v>0</v>
      </c>
      <c r="J1350" s="144"/>
      <c r="K1350" s="355"/>
      <c r="L1350" s="145"/>
      <c r="M1350" s="146"/>
    </row>
    <row r="1351" spans="1:13" ht="33.75">
      <c r="A1351" s="185"/>
      <c r="B1351" s="186"/>
      <c r="C1351" s="185" t="s">
        <v>2091</v>
      </c>
      <c r="D1351" s="187" t="s">
        <v>216</v>
      </c>
      <c r="E1351" s="188" t="s">
        <v>2092</v>
      </c>
      <c r="F1351" s="189" t="s">
        <v>76</v>
      </c>
      <c r="G1351" s="190">
        <v>2.5</v>
      </c>
      <c r="H1351" s="191">
        <v>0</v>
      </c>
      <c r="I1351" s="374">
        <f t="shared" si="29"/>
        <v>0</v>
      </c>
      <c r="J1351" s="144"/>
      <c r="K1351" s="355"/>
      <c r="L1351" s="145"/>
      <c r="M1351" s="146"/>
    </row>
    <row r="1352" spans="1:13" ht="22.5">
      <c r="A1352" s="185"/>
      <c r="B1352" s="186"/>
      <c r="C1352" s="185" t="s">
        <v>583</v>
      </c>
      <c r="D1352" s="187" t="s">
        <v>231</v>
      </c>
      <c r="E1352" s="188" t="s">
        <v>2093</v>
      </c>
      <c r="F1352" s="189" t="s">
        <v>76</v>
      </c>
      <c r="G1352" s="190">
        <v>16.5</v>
      </c>
      <c r="H1352" s="191">
        <v>0</v>
      </c>
      <c r="I1352" s="374">
        <f t="shared" si="29"/>
        <v>0</v>
      </c>
      <c r="J1352" s="144"/>
      <c r="K1352" s="355"/>
      <c r="L1352" s="145"/>
      <c r="M1352" s="146"/>
    </row>
    <row r="1353" spans="1:13" ht="22.5">
      <c r="A1353" s="185"/>
      <c r="B1353" s="186"/>
      <c r="C1353" s="185" t="s">
        <v>585</v>
      </c>
      <c r="D1353" s="187" t="s">
        <v>260</v>
      </c>
      <c r="E1353" s="188" t="s">
        <v>2062</v>
      </c>
      <c r="F1353" s="189" t="s">
        <v>76</v>
      </c>
      <c r="G1353" s="190">
        <v>16.5</v>
      </c>
      <c r="H1353" s="191">
        <v>0</v>
      </c>
      <c r="I1353" s="374">
        <f t="shared" si="29"/>
        <v>0</v>
      </c>
      <c r="J1353" s="144"/>
      <c r="K1353" s="355"/>
      <c r="L1353" s="145"/>
      <c r="M1353" s="146"/>
    </row>
    <row r="1354" spans="1:13" ht="22.5">
      <c r="A1354" s="185"/>
      <c r="B1354" s="186"/>
      <c r="C1354" s="185" t="s">
        <v>587</v>
      </c>
      <c r="D1354" s="187" t="s">
        <v>261</v>
      </c>
      <c r="E1354" s="188" t="s">
        <v>2063</v>
      </c>
      <c r="F1354" s="189" t="s">
        <v>76</v>
      </c>
      <c r="G1354" s="190">
        <v>16.5</v>
      </c>
      <c r="H1354" s="191">
        <v>0</v>
      </c>
      <c r="I1354" s="374">
        <f t="shared" si="29"/>
        <v>0</v>
      </c>
      <c r="J1354" s="144"/>
      <c r="K1354" s="355"/>
      <c r="L1354" s="145"/>
      <c r="M1354" s="146"/>
    </row>
    <row r="1355" spans="1:13" ht="45">
      <c r="A1355" s="185"/>
      <c r="B1355" s="186"/>
      <c r="C1355" s="185" t="s">
        <v>591</v>
      </c>
      <c r="D1355" s="187" t="s">
        <v>272</v>
      </c>
      <c r="E1355" s="188" t="s">
        <v>2068</v>
      </c>
      <c r="F1355" s="189" t="s">
        <v>58</v>
      </c>
      <c r="G1355" s="190">
        <v>288</v>
      </c>
      <c r="H1355" s="191">
        <v>0</v>
      </c>
      <c r="I1355" s="374">
        <f t="shared" si="29"/>
        <v>0</v>
      </c>
      <c r="J1355" s="144"/>
      <c r="K1355" s="355"/>
      <c r="L1355" s="145"/>
      <c r="M1355" s="146"/>
    </row>
    <row r="1356" spans="1:13" ht="33.75">
      <c r="A1356" s="185"/>
      <c r="B1356" s="186"/>
      <c r="C1356" s="185" t="s">
        <v>593</v>
      </c>
      <c r="D1356" s="187" t="s">
        <v>274</v>
      </c>
      <c r="E1356" s="188" t="s">
        <v>2069</v>
      </c>
      <c r="F1356" s="189" t="s">
        <v>76</v>
      </c>
      <c r="G1356" s="190">
        <v>5</v>
      </c>
      <c r="H1356" s="191">
        <v>0</v>
      </c>
      <c r="I1356" s="374">
        <f t="shared" si="29"/>
        <v>0</v>
      </c>
      <c r="J1356" s="144"/>
      <c r="K1356" s="355"/>
      <c r="L1356" s="145"/>
      <c r="M1356" s="146"/>
    </row>
    <row r="1357" spans="1:13">
      <c r="A1357" s="185"/>
      <c r="B1357" s="186"/>
      <c r="C1357" s="185" t="s">
        <v>595</v>
      </c>
      <c r="D1357" s="187" t="s">
        <v>276</v>
      </c>
      <c r="E1357" s="188" t="s">
        <v>2070</v>
      </c>
      <c r="F1357" s="189" t="s">
        <v>56</v>
      </c>
      <c r="G1357" s="190">
        <v>16</v>
      </c>
      <c r="H1357" s="191">
        <v>0</v>
      </c>
      <c r="I1357" s="374">
        <f t="shared" si="29"/>
        <v>0</v>
      </c>
      <c r="J1357" s="144"/>
      <c r="K1357" s="355"/>
      <c r="L1357" s="145"/>
      <c r="M1357" s="146"/>
    </row>
    <row r="1358" spans="1:13" ht="56.25">
      <c r="A1358" s="185"/>
      <c r="B1358" s="186"/>
      <c r="C1358" s="185" t="s">
        <v>650</v>
      </c>
      <c r="D1358" s="187" t="s">
        <v>278</v>
      </c>
      <c r="E1358" s="188" t="s">
        <v>2071</v>
      </c>
      <c r="F1358" s="189" t="s">
        <v>58</v>
      </c>
      <c r="G1358" s="190">
        <v>18</v>
      </c>
      <c r="H1358" s="191">
        <v>0</v>
      </c>
      <c r="I1358" s="374">
        <f t="shared" si="29"/>
        <v>0</v>
      </c>
      <c r="J1358" s="144"/>
      <c r="K1358" s="355"/>
      <c r="L1358" s="145"/>
      <c r="M1358" s="146"/>
    </row>
    <row r="1359" spans="1:13" ht="78.75">
      <c r="A1359" s="185"/>
      <c r="B1359" s="186"/>
      <c r="C1359" s="185" t="s">
        <v>597</v>
      </c>
      <c r="D1359" s="187" t="s">
        <v>281</v>
      </c>
      <c r="E1359" s="188" t="s">
        <v>2072</v>
      </c>
      <c r="F1359" s="189" t="s">
        <v>58</v>
      </c>
      <c r="G1359" s="190">
        <v>9</v>
      </c>
      <c r="H1359" s="191">
        <v>0</v>
      </c>
      <c r="I1359" s="374">
        <f t="shared" si="29"/>
        <v>0</v>
      </c>
      <c r="J1359" s="144"/>
      <c r="K1359" s="355"/>
      <c r="L1359" s="145"/>
      <c r="M1359" s="146"/>
    </row>
    <row r="1360" spans="1:13" ht="45">
      <c r="A1360" s="185"/>
      <c r="B1360" s="186"/>
      <c r="C1360" s="185" t="s">
        <v>653</v>
      </c>
      <c r="D1360" s="187" t="s">
        <v>283</v>
      </c>
      <c r="E1360" s="188" t="s">
        <v>2073</v>
      </c>
      <c r="F1360" s="189" t="s">
        <v>56</v>
      </c>
      <c r="G1360" s="190">
        <v>53</v>
      </c>
      <c r="H1360" s="191">
        <v>0</v>
      </c>
      <c r="I1360" s="374">
        <f t="shared" si="29"/>
        <v>0</v>
      </c>
      <c r="J1360" s="144"/>
      <c r="K1360" s="355"/>
      <c r="L1360" s="145"/>
      <c r="M1360" s="146"/>
    </row>
    <row r="1361" spans="1:13" ht="67.5">
      <c r="A1361" s="185"/>
      <c r="B1361" s="186"/>
      <c r="C1361" s="185" t="s">
        <v>2074</v>
      </c>
      <c r="D1361" s="187" t="s">
        <v>285</v>
      </c>
      <c r="E1361" s="188" t="s">
        <v>2075</v>
      </c>
      <c r="F1361" s="189" t="s">
        <v>56</v>
      </c>
      <c r="G1361" s="190">
        <v>8</v>
      </c>
      <c r="H1361" s="191">
        <v>0</v>
      </c>
      <c r="I1361" s="374">
        <f t="shared" si="29"/>
        <v>0</v>
      </c>
      <c r="J1361" s="144"/>
      <c r="K1361" s="355"/>
      <c r="L1361" s="145"/>
      <c r="M1361" s="146"/>
    </row>
    <row r="1362" spans="1:13" ht="56.25">
      <c r="A1362" s="185"/>
      <c r="B1362" s="186"/>
      <c r="C1362" s="185" t="s">
        <v>654</v>
      </c>
      <c r="D1362" s="187" t="s">
        <v>287</v>
      </c>
      <c r="E1362" s="188" t="s">
        <v>2076</v>
      </c>
      <c r="F1362" s="189" t="s">
        <v>56</v>
      </c>
      <c r="G1362" s="190">
        <v>21</v>
      </c>
      <c r="H1362" s="191">
        <v>0</v>
      </c>
      <c r="I1362" s="374">
        <f t="shared" si="29"/>
        <v>0</v>
      </c>
      <c r="J1362" s="144"/>
      <c r="K1362" s="355"/>
      <c r="L1362" s="145"/>
      <c r="M1362" s="146"/>
    </row>
    <row r="1363" spans="1:13" ht="56.25">
      <c r="A1363" s="185"/>
      <c r="B1363" s="186"/>
      <c r="C1363" s="185" t="s">
        <v>2077</v>
      </c>
      <c r="D1363" s="187" t="s">
        <v>289</v>
      </c>
      <c r="E1363" s="188" t="s">
        <v>2078</v>
      </c>
      <c r="F1363" s="189" t="s">
        <v>56</v>
      </c>
      <c r="G1363" s="190">
        <v>14</v>
      </c>
      <c r="H1363" s="191">
        <v>0</v>
      </c>
      <c r="I1363" s="374">
        <f t="shared" si="29"/>
        <v>0</v>
      </c>
      <c r="J1363" s="144"/>
      <c r="K1363" s="355"/>
      <c r="L1363" s="145"/>
      <c r="M1363" s="146"/>
    </row>
    <row r="1364" spans="1:13" ht="33.75">
      <c r="A1364" s="185"/>
      <c r="B1364" s="186"/>
      <c r="C1364" s="185" t="s">
        <v>690</v>
      </c>
      <c r="D1364" s="187" t="s">
        <v>290</v>
      </c>
      <c r="E1364" s="188" t="s">
        <v>2079</v>
      </c>
      <c r="F1364" s="189" t="s">
        <v>7</v>
      </c>
      <c r="G1364" s="190">
        <v>192</v>
      </c>
      <c r="H1364" s="191">
        <v>0</v>
      </c>
      <c r="I1364" s="374">
        <f t="shared" si="29"/>
        <v>0</v>
      </c>
      <c r="J1364" s="144"/>
      <c r="K1364" s="355"/>
      <c r="L1364" s="145"/>
      <c r="M1364" s="146"/>
    </row>
    <row r="1365" spans="1:13" ht="33.75">
      <c r="A1365" s="185"/>
      <c r="B1365" s="186"/>
      <c r="C1365" s="185" t="s">
        <v>691</v>
      </c>
      <c r="D1365" s="187" t="s">
        <v>292</v>
      </c>
      <c r="E1365" s="188" t="s">
        <v>2080</v>
      </c>
      <c r="F1365" s="189" t="s">
        <v>7</v>
      </c>
      <c r="G1365" s="190">
        <v>192</v>
      </c>
      <c r="H1365" s="191">
        <v>0</v>
      </c>
      <c r="I1365" s="374">
        <f t="shared" si="29"/>
        <v>0</v>
      </c>
      <c r="J1365" s="144"/>
      <c r="K1365" s="355"/>
      <c r="L1365" s="145"/>
      <c r="M1365" s="146"/>
    </row>
    <row r="1366" spans="1:13" ht="22.5">
      <c r="A1366" s="185"/>
      <c r="B1366" s="186"/>
      <c r="C1366" s="185" t="s">
        <v>599</v>
      </c>
      <c r="D1366" s="187" t="s">
        <v>293</v>
      </c>
      <c r="E1366" s="188" t="s">
        <v>600</v>
      </c>
      <c r="F1366" s="189" t="s">
        <v>58</v>
      </c>
      <c r="G1366" s="190">
        <v>15.5</v>
      </c>
      <c r="H1366" s="191">
        <v>0</v>
      </c>
      <c r="I1366" s="374">
        <f t="shared" si="29"/>
        <v>0</v>
      </c>
      <c r="J1366" s="144"/>
      <c r="K1366" s="355"/>
      <c r="L1366" s="145"/>
      <c r="M1366" s="146"/>
    </row>
    <row r="1367" spans="1:13" ht="22.5">
      <c r="A1367" s="185"/>
      <c r="B1367" s="186"/>
      <c r="C1367" s="185" t="s">
        <v>601</v>
      </c>
      <c r="D1367" s="187" t="s">
        <v>295</v>
      </c>
      <c r="E1367" s="188" t="s">
        <v>477</v>
      </c>
      <c r="F1367" s="189" t="s">
        <v>7</v>
      </c>
      <c r="G1367" s="190">
        <v>4</v>
      </c>
      <c r="H1367" s="191">
        <v>0</v>
      </c>
      <c r="I1367" s="374">
        <f t="shared" si="29"/>
        <v>0</v>
      </c>
      <c r="J1367" s="144"/>
      <c r="K1367" s="355"/>
      <c r="L1367" s="145"/>
      <c r="M1367" s="146"/>
    </row>
    <row r="1368" spans="1:13" ht="22.5">
      <c r="A1368" s="185"/>
      <c r="B1368" s="186"/>
      <c r="C1368" s="185" t="s">
        <v>2081</v>
      </c>
      <c r="D1368" s="187" t="s">
        <v>296</v>
      </c>
      <c r="E1368" s="188" t="s">
        <v>480</v>
      </c>
      <c r="F1368" s="189" t="s">
        <v>56</v>
      </c>
      <c r="G1368" s="190">
        <v>72</v>
      </c>
      <c r="H1368" s="191">
        <v>0</v>
      </c>
      <c r="I1368" s="374">
        <f t="shared" si="29"/>
        <v>0</v>
      </c>
      <c r="J1368" s="144"/>
      <c r="K1368" s="355"/>
      <c r="L1368" s="145"/>
      <c r="M1368" s="146"/>
    </row>
    <row r="1369" spans="1:13" ht="22.5">
      <c r="A1369" s="185"/>
      <c r="B1369" s="186"/>
      <c r="C1369" s="185" t="s">
        <v>2082</v>
      </c>
      <c r="D1369" s="187" t="s">
        <v>298</v>
      </c>
      <c r="E1369" s="188" t="s">
        <v>2083</v>
      </c>
      <c r="F1369" s="189" t="s">
        <v>56</v>
      </c>
      <c r="G1369" s="190">
        <v>32</v>
      </c>
      <c r="H1369" s="191">
        <v>0</v>
      </c>
      <c r="I1369" s="374">
        <f t="shared" si="29"/>
        <v>0</v>
      </c>
      <c r="J1369" s="144"/>
      <c r="K1369" s="355"/>
      <c r="L1369" s="145"/>
      <c r="M1369" s="146"/>
    </row>
    <row r="1370" spans="1:13">
      <c r="A1370" s="378">
        <v>4</v>
      </c>
      <c r="B1370" s="378"/>
      <c r="C1370" s="378"/>
      <c r="D1370" s="379"/>
      <c r="E1370" s="380" t="s">
        <v>622</v>
      </c>
      <c r="F1370" s="380"/>
      <c r="G1370" s="380"/>
      <c r="H1370" s="383"/>
      <c r="I1370" s="384">
        <f>SUM(I1371:I1371)</f>
        <v>0</v>
      </c>
      <c r="J1370" s="144"/>
      <c r="K1370" s="355"/>
      <c r="L1370" s="145"/>
      <c r="M1370" s="146"/>
    </row>
    <row r="1371" spans="1:13" ht="22.5">
      <c r="A1371" s="185"/>
      <c r="B1371" s="186"/>
      <c r="C1371" s="185" t="s">
        <v>2084</v>
      </c>
      <c r="D1371" s="187" t="s">
        <v>14</v>
      </c>
      <c r="E1371" s="188" t="s">
        <v>4529</v>
      </c>
      <c r="F1371" s="189" t="s">
        <v>7</v>
      </c>
      <c r="G1371" s="190">
        <v>1</v>
      </c>
      <c r="H1371" s="191">
        <v>0</v>
      </c>
      <c r="I1371" s="374">
        <f t="shared" si="29"/>
        <v>0</v>
      </c>
      <c r="J1371" s="144"/>
      <c r="K1371" s="355"/>
      <c r="L1371" s="145"/>
      <c r="M1371" s="146"/>
    </row>
    <row r="1372" spans="1:13">
      <c r="A1372" s="170">
        <v>2</v>
      </c>
      <c r="B1372" s="171" t="str">
        <f>IF(TRIM(H1372)&lt;&gt;"",COUNTA($H$8:H1372),"")</f>
        <v/>
      </c>
      <c r="C1372" s="170"/>
      <c r="D1372" s="172"/>
      <c r="E1372" s="24" t="s">
        <v>2118</v>
      </c>
      <c r="F1372" s="173"/>
      <c r="G1372" s="215"/>
      <c r="H1372" s="373"/>
      <c r="I1372" s="175">
        <f>I1373+I1389+I1398+I1400+I1425</f>
        <v>0</v>
      </c>
      <c r="J1372" s="144"/>
      <c r="K1372" s="355"/>
      <c r="L1372" s="145"/>
      <c r="M1372" s="146"/>
    </row>
    <row r="1373" spans="1:13">
      <c r="A1373" s="178">
        <v>4</v>
      </c>
      <c r="B1373" s="179"/>
      <c r="C1373" s="178"/>
      <c r="D1373" s="180"/>
      <c r="E1373" s="181" t="s">
        <v>501</v>
      </c>
      <c r="F1373" s="182"/>
      <c r="G1373" s="216"/>
      <c r="H1373" s="184"/>
      <c r="I1373" s="184">
        <f>SUM(I1374:I1388)</f>
        <v>0</v>
      </c>
      <c r="J1373" s="144"/>
      <c r="K1373" s="355"/>
      <c r="L1373" s="145"/>
      <c r="M1373" s="146"/>
    </row>
    <row r="1374" spans="1:13" ht="22.5">
      <c r="A1374" s="185"/>
      <c r="B1374" s="186"/>
      <c r="C1374" s="185" t="s">
        <v>520</v>
      </c>
      <c r="D1374" s="187" t="s">
        <v>14</v>
      </c>
      <c r="E1374" s="188" t="s">
        <v>521</v>
      </c>
      <c r="F1374" s="189" t="s">
        <v>7</v>
      </c>
      <c r="G1374" s="190">
        <v>1</v>
      </c>
      <c r="H1374" s="191">
        <v>0</v>
      </c>
      <c r="I1374" s="374">
        <f t="shared" ref="I1374:I1426" si="30">IF(ISNUMBER(G1374),ROUND(G1374*H1374,2),"")</f>
        <v>0</v>
      </c>
      <c r="J1374" s="144"/>
      <c r="K1374" s="355"/>
      <c r="L1374" s="145"/>
      <c r="M1374" s="146"/>
    </row>
    <row r="1375" spans="1:13" ht="22.5">
      <c r="A1375" s="185"/>
      <c r="B1375" s="186"/>
      <c r="C1375" s="185" t="s">
        <v>522</v>
      </c>
      <c r="D1375" s="187" t="s">
        <v>15</v>
      </c>
      <c r="E1375" s="188" t="s">
        <v>2030</v>
      </c>
      <c r="F1375" s="189" t="s">
        <v>7</v>
      </c>
      <c r="G1375" s="190">
        <v>1</v>
      </c>
      <c r="H1375" s="191">
        <v>0</v>
      </c>
      <c r="I1375" s="374">
        <f t="shared" si="30"/>
        <v>0</v>
      </c>
      <c r="J1375" s="144"/>
      <c r="K1375" s="355"/>
      <c r="L1375" s="145"/>
      <c r="M1375" s="146"/>
    </row>
    <row r="1376" spans="1:13" ht="22.5">
      <c r="A1376" s="185"/>
      <c r="B1376" s="186"/>
      <c r="C1376" s="185" t="s">
        <v>524</v>
      </c>
      <c r="D1376" s="187" t="s">
        <v>16</v>
      </c>
      <c r="E1376" s="188" t="s">
        <v>787</v>
      </c>
      <c r="F1376" s="189" t="s">
        <v>56</v>
      </c>
      <c r="G1376" s="190">
        <v>150</v>
      </c>
      <c r="H1376" s="191">
        <v>0</v>
      </c>
      <c r="I1376" s="374">
        <f t="shared" si="30"/>
        <v>0</v>
      </c>
      <c r="J1376" s="144"/>
      <c r="K1376" s="355"/>
      <c r="L1376" s="145"/>
      <c r="M1376" s="146"/>
    </row>
    <row r="1377" spans="1:13">
      <c r="A1377" s="185"/>
      <c r="B1377" s="186"/>
      <c r="C1377" s="185" t="s">
        <v>526</v>
      </c>
      <c r="D1377" s="187" t="s">
        <v>17</v>
      </c>
      <c r="E1377" s="188" t="s">
        <v>1958</v>
      </c>
      <c r="F1377" s="189" t="s">
        <v>605</v>
      </c>
      <c r="G1377" s="190">
        <v>24</v>
      </c>
      <c r="H1377" s="191">
        <v>0</v>
      </c>
      <c r="I1377" s="374">
        <f t="shared" si="30"/>
        <v>0</v>
      </c>
      <c r="J1377" s="144"/>
      <c r="K1377" s="355"/>
      <c r="L1377" s="145"/>
      <c r="M1377" s="146"/>
    </row>
    <row r="1378" spans="1:13">
      <c r="A1378" s="185"/>
      <c r="B1378" s="186"/>
      <c r="C1378" s="185" t="s">
        <v>528</v>
      </c>
      <c r="D1378" s="187" t="s">
        <v>179</v>
      </c>
      <c r="E1378" s="188" t="s">
        <v>2031</v>
      </c>
      <c r="F1378" s="189" t="s">
        <v>58</v>
      </c>
      <c r="G1378" s="190">
        <v>26.5</v>
      </c>
      <c r="H1378" s="191">
        <v>0</v>
      </c>
      <c r="I1378" s="374">
        <f t="shared" si="30"/>
        <v>0</v>
      </c>
      <c r="J1378" s="144"/>
      <c r="K1378" s="355"/>
      <c r="L1378" s="145"/>
      <c r="M1378" s="146"/>
    </row>
    <row r="1379" spans="1:13" ht="33.75">
      <c r="A1379" s="185"/>
      <c r="B1379" s="186"/>
      <c r="C1379" s="185" t="s">
        <v>2032</v>
      </c>
      <c r="D1379" s="187" t="s">
        <v>198</v>
      </c>
      <c r="E1379" s="188" t="s">
        <v>2033</v>
      </c>
      <c r="F1379" s="189" t="s">
        <v>56</v>
      </c>
      <c r="G1379" s="190">
        <v>19</v>
      </c>
      <c r="H1379" s="191">
        <v>0</v>
      </c>
      <c r="I1379" s="374">
        <f t="shared" si="30"/>
        <v>0</v>
      </c>
      <c r="J1379" s="144"/>
      <c r="K1379" s="355"/>
      <c r="L1379" s="145"/>
      <c r="M1379" s="146"/>
    </row>
    <row r="1380" spans="1:13">
      <c r="A1380" s="185"/>
      <c r="B1380" s="186"/>
      <c r="C1380" s="185" t="s">
        <v>1960</v>
      </c>
      <c r="D1380" s="187" t="s">
        <v>214</v>
      </c>
      <c r="E1380" s="188" t="s">
        <v>533</v>
      </c>
      <c r="F1380" s="189" t="s">
        <v>76</v>
      </c>
      <c r="G1380" s="190">
        <v>39</v>
      </c>
      <c r="H1380" s="191">
        <v>0</v>
      </c>
      <c r="I1380" s="374">
        <f t="shared" si="30"/>
        <v>0</v>
      </c>
      <c r="J1380" s="144"/>
      <c r="K1380" s="355"/>
      <c r="L1380" s="145"/>
      <c r="M1380" s="146"/>
    </row>
    <row r="1381" spans="1:13" ht="22.5">
      <c r="A1381" s="185"/>
      <c r="B1381" s="186"/>
      <c r="C1381" s="185" t="s">
        <v>682</v>
      </c>
      <c r="D1381" s="187" t="s">
        <v>216</v>
      </c>
      <c r="E1381" s="188" t="s">
        <v>2034</v>
      </c>
      <c r="F1381" s="189" t="s">
        <v>76</v>
      </c>
      <c r="G1381" s="190">
        <v>1.5</v>
      </c>
      <c r="H1381" s="191">
        <v>0</v>
      </c>
      <c r="I1381" s="374">
        <f t="shared" si="30"/>
        <v>0</v>
      </c>
      <c r="J1381" s="144"/>
      <c r="K1381" s="355"/>
      <c r="L1381" s="145"/>
      <c r="M1381" s="146"/>
    </row>
    <row r="1382" spans="1:13" s="229" customFormat="1" ht="33.75">
      <c r="A1382" s="185"/>
      <c r="B1382" s="186"/>
      <c r="C1382" s="185" t="s">
        <v>534</v>
      </c>
      <c r="D1382" s="187" t="s">
        <v>231</v>
      </c>
      <c r="E1382" s="188" t="s">
        <v>535</v>
      </c>
      <c r="F1382" s="189" t="s">
        <v>58</v>
      </c>
      <c r="G1382" s="190">
        <v>30</v>
      </c>
      <c r="H1382" s="191">
        <v>0</v>
      </c>
      <c r="I1382" s="374">
        <f t="shared" si="30"/>
        <v>0</v>
      </c>
      <c r="J1382" s="230"/>
      <c r="K1382" s="355"/>
      <c r="L1382" s="231"/>
      <c r="M1382" s="232"/>
    </row>
    <row r="1383" spans="1:13" s="229" customFormat="1" ht="22.5">
      <c r="A1383" s="185"/>
      <c r="B1383" s="186"/>
      <c r="C1383" s="185" t="s">
        <v>536</v>
      </c>
      <c r="D1383" s="187" t="s">
        <v>260</v>
      </c>
      <c r="E1383" s="188" t="s">
        <v>537</v>
      </c>
      <c r="F1383" s="189" t="s">
        <v>58</v>
      </c>
      <c r="G1383" s="190">
        <v>30</v>
      </c>
      <c r="H1383" s="191">
        <v>0</v>
      </c>
      <c r="I1383" s="374">
        <f t="shared" si="30"/>
        <v>0</v>
      </c>
      <c r="J1383" s="230"/>
      <c r="K1383" s="355"/>
      <c r="L1383" s="231"/>
      <c r="M1383" s="232"/>
    </row>
    <row r="1384" spans="1:13" ht="22.5">
      <c r="A1384" s="185"/>
      <c r="B1384" s="186"/>
      <c r="C1384" s="185" t="s">
        <v>538</v>
      </c>
      <c r="D1384" s="187" t="s">
        <v>261</v>
      </c>
      <c r="E1384" s="188" t="s">
        <v>539</v>
      </c>
      <c r="F1384" s="189" t="s">
        <v>58</v>
      </c>
      <c r="G1384" s="190">
        <v>9</v>
      </c>
      <c r="H1384" s="191">
        <v>0</v>
      </c>
      <c r="I1384" s="374">
        <f t="shared" si="30"/>
        <v>0</v>
      </c>
      <c r="J1384" s="144"/>
      <c r="K1384" s="355"/>
      <c r="L1384" s="145"/>
      <c r="M1384" s="146"/>
    </row>
    <row r="1385" spans="1:13" ht="56.25">
      <c r="A1385" s="185"/>
      <c r="B1385" s="186"/>
      <c r="C1385" s="185" t="s">
        <v>2035</v>
      </c>
      <c r="D1385" s="187" t="s">
        <v>272</v>
      </c>
      <c r="E1385" s="188" t="s">
        <v>2036</v>
      </c>
      <c r="F1385" s="189" t="s">
        <v>56</v>
      </c>
      <c r="G1385" s="190">
        <v>62</v>
      </c>
      <c r="H1385" s="191">
        <v>0</v>
      </c>
      <c r="I1385" s="374">
        <f t="shared" si="30"/>
        <v>0</v>
      </c>
      <c r="J1385" s="144"/>
      <c r="K1385" s="355"/>
      <c r="L1385" s="145"/>
      <c r="M1385" s="146"/>
    </row>
    <row r="1386" spans="1:13" ht="45">
      <c r="A1386" s="185"/>
      <c r="B1386" s="186"/>
      <c r="C1386" s="185" t="s">
        <v>2037</v>
      </c>
      <c r="D1386" s="187" t="s">
        <v>274</v>
      </c>
      <c r="E1386" s="188" t="s">
        <v>2038</v>
      </c>
      <c r="F1386" s="189" t="s">
        <v>56</v>
      </c>
      <c r="G1386" s="190">
        <v>10</v>
      </c>
      <c r="H1386" s="191">
        <v>0</v>
      </c>
      <c r="I1386" s="374">
        <f t="shared" si="30"/>
        <v>0</v>
      </c>
      <c r="J1386" s="144"/>
      <c r="K1386" s="355"/>
      <c r="L1386" s="145"/>
      <c r="M1386" s="146"/>
    </row>
    <row r="1387" spans="1:13" ht="56.25">
      <c r="A1387" s="185"/>
      <c r="B1387" s="186"/>
      <c r="C1387" s="185" t="s">
        <v>540</v>
      </c>
      <c r="D1387" s="187" t="s">
        <v>276</v>
      </c>
      <c r="E1387" s="188" t="s">
        <v>2039</v>
      </c>
      <c r="F1387" s="189" t="s">
        <v>56</v>
      </c>
      <c r="G1387" s="190">
        <v>130</v>
      </c>
      <c r="H1387" s="191">
        <v>0</v>
      </c>
      <c r="I1387" s="374">
        <f t="shared" si="30"/>
        <v>0</v>
      </c>
      <c r="J1387" s="144"/>
      <c r="K1387" s="355"/>
      <c r="L1387" s="145"/>
      <c r="M1387" s="146"/>
    </row>
    <row r="1388" spans="1:13" ht="56.25">
      <c r="A1388" s="185"/>
      <c r="B1388" s="186"/>
      <c r="C1388" s="185" t="s">
        <v>542</v>
      </c>
      <c r="D1388" s="187" t="s">
        <v>278</v>
      </c>
      <c r="E1388" s="188" t="s">
        <v>2040</v>
      </c>
      <c r="F1388" s="189" t="s">
        <v>56</v>
      </c>
      <c r="G1388" s="190">
        <v>15</v>
      </c>
      <c r="H1388" s="191">
        <v>0</v>
      </c>
      <c r="I1388" s="374">
        <f t="shared" si="30"/>
        <v>0</v>
      </c>
      <c r="J1388" s="144"/>
      <c r="K1388" s="355"/>
      <c r="L1388" s="145"/>
      <c r="M1388" s="146"/>
    </row>
    <row r="1389" spans="1:13">
      <c r="A1389" s="378">
        <v>4</v>
      </c>
      <c r="B1389" s="378"/>
      <c r="C1389" s="378"/>
      <c r="D1389" s="379"/>
      <c r="E1389" s="380" t="s">
        <v>232</v>
      </c>
      <c r="F1389" s="380"/>
      <c r="G1389" s="380"/>
      <c r="H1389" s="383"/>
      <c r="I1389" s="384">
        <f>SUM(I1390:I1397)</f>
        <v>0</v>
      </c>
      <c r="J1389" s="144"/>
      <c r="K1389" s="355"/>
      <c r="L1389" s="145"/>
      <c r="M1389" s="146"/>
    </row>
    <row r="1390" spans="1:13" ht="33.75">
      <c r="A1390" s="185"/>
      <c r="B1390" s="186"/>
      <c r="C1390" s="185" t="s">
        <v>544</v>
      </c>
      <c r="D1390" s="187" t="s">
        <v>14</v>
      </c>
      <c r="E1390" s="188" t="s">
        <v>2041</v>
      </c>
      <c r="F1390" s="189" t="s">
        <v>76</v>
      </c>
      <c r="G1390" s="190">
        <v>24.5</v>
      </c>
      <c r="H1390" s="191">
        <v>0</v>
      </c>
      <c r="I1390" s="374">
        <f t="shared" si="30"/>
        <v>0</v>
      </c>
      <c r="J1390" s="144"/>
      <c r="K1390" s="355"/>
      <c r="L1390" s="145"/>
      <c r="M1390" s="146"/>
    </row>
    <row r="1391" spans="1:13" ht="45">
      <c r="A1391" s="185"/>
      <c r="B1391" s="186"/>
      <c r="C1391" s="185" t="s">
        <v>546</v>
      </c>
      <c r="D1391" s="187" t="s">
        <v>15</v>
      </c>
      <c r="E1391" s="188" t="s">
        <v>2042</v>
      </c>
      <c r="F1391" s="189" t="s">
        <v>76</v>
      </c>
      <c r="G1391" s="190">
        <v>280</v>
      </c>
      <c r="H1391" s="191">
        <v>0</v>
      </c>
      <c r="I1391" s="374">
        <f t="shared" si="30"/>
        <v>0</v>
      </c>
      <c r="J1391" s="144"/>
      <c r="K1391" s="355"/>
      <c r="L1391" s="145"/>
      <c r="M1391" s="146"/>
    </row>
    <row r="1392" spans="1:13" ht="33.75">
      <c r="A1392" s="185"/>
      <c r="B1392" s="186"/>
      <c r="C1392" s="185" t="s">
        <v>550</v>
      </c>
      <c r="D1392" s="187" t="s">
        <v>16</v>
      </c>
      <c r="E1392" s="188" t="s">
        <v>2043</v>
      </c>
      <c r="F1392" s="189" t="s">
        <v>56</v>
      </c>
      <c r="G1392" s="190">
        <v>48</v>
      </c>
      <c r="H1392" s="191">
        <v>0</v>
      </c>
      <c r="I1392" s="374">
        <f t="shared" si="30"/>
        <v>0</v>
      </c>
      <c r="J1392" s="144"/>
      <c r="K1392" s="355"/>
      <c r="L1392" s="145"/>
      <c r="M1392" s="146"/>
    </row>
    <row r="1393" spans="1:13">
      <c r="A1393" s="185"/>
      <c r="B1393" s="186"/>
      <c r="C1393" s="185" t="s">
        <v>552</v>
      </c>
      <c r="D1393" s="187" t="s">
        <v>17</v>
      </c>
      <c r="E1393" s="188" t="s">
        <v>553</v>
      </c>
      <c r="F1393" s="189" t="s">
        <v>56</v>
      </c>
      <c r="G1393" s="190">
        <v>48</v>
      </c>
      <c r="H1393" s="191">
        <v>0</v>
      </c>
      <c r="I1393" s="374">
        <f t="shared" si="30"/>
        <v>0</v>
      </c>
      <c r="J1393" s="144"/>
      <c r="K1393" s="355"/>
      <c r="L1393" s="145"/>
      <c r="M1393" s="146"/>
    </row>
    <row r="1394" spans="1:13" ht="33.75">
      <c r="A1394" s="185"/>
      <c r="B1394" s="186"/>
      <c r="C1394" s="185" t="s">
        <v>554</v>
      </c>
      <c r="D1394" s="187" t="s">
        <v>179</v>
      </c>
      <c r="E1394" s="188" t="s">
        <v>2044</v>
      </c>
      <c r="F1394" s="189" t="s">
        <v>76</v>
      </c>
      <c r="G1394" s="190">
        <v>121</v>
      </c>
      <c r="H1394" s="191">
        <v>0</v>
      </c>
      <c r="I1394" s="374">
        <f t="shared" si="30"/>
        <v>0</v>
      </c>
      <c r="J1394" s="144"/>
      <c r="K1394" s="355"/>
      <c r="L1394" s="145"/>
      <c r="M1394" s="146"/>
    </row>
    <row r="1395" spans="1:13">
      <c r="A1395" s="185"/>
      <c r="B1395" s="186"/>
      <c r="C1395" s="185" t="s">
        <v>556</v>
      </c>
      <c r="D1395" s="187" t="s">
        <v>198</v>
      </c>
      <c r="E1395" s="188" t="s">
        <v>557</v>
      </c>
      <c r="F1395" s="189" t="s">
        <v>56</v>
      </c>
      <c r="G1395" s="190">
        <v>121</v>
      </c>
      <c r="H1395" s="191">
        <v>0</v>
      </c>
      <c r="I1395" s="374">
        <f t="shared" si="30"/>
        <v>0</v>
      </c>
      <c r="J1395" s="144"/>
      <c r="K1395" s="355"/>
      <c r="L1395" s="145"/>
      <c r="M1395" s="146"/>
    </row>
    <row r="1396" spans="1:13">
      <c r="A1396" s="185"/>
      <c r="B1396" s="186"/>
      <c r="C1396" s="185" t="s">
        <v>558</v>
      </c>
      <c r="D1396" s="187" t="s">
        <v>214</v>
      </c>
      <c r="E1396" s="188" t="s">
        <v>559</v>
      </c>
      <c r="F1396" s="189" t="s">
        <v>56</v>
      </c>
      <c r="G1396" s="190">
        <v>121</v>
      </c>
      <c r="H1396" s="191">
        <v>0</v>
      </c>
      <c r="I1396" s="374">
        <f t="shared" si="30"/>
        <v>0</v>
      </c>
      <c r="J1396" s="144"/>
      <c r="K1396" s="355"/>
      <c r="L1396" s="145"/>
      <c r="M1396" s="146"/>
    </row>
    <row r="1397" spans="1:13" ht="22.5">
      <c r="A1397" s="185"/>
      <c r="B1397" s="186"/>
      <c r="C1397" s="185" t="s">
        <v>2089</v>
      </c>
      <c r="D1397" s="187" t="s">
        <v>216</v>
      </c>
      <c r="E1397" s="188" t="s">
        <v>2090</v>
      </c>
      <c r="F1397" s="189" t="s">
        <v>56</v>
      </c>
      <c r="G1397" s="190">
        <v>27</v>
      </c>
      <c r="H1397" s="191">
        <v>0</v>
      </c>
      <c r="I1397" s="374">
        <f t="shared" si="30"/>
        <v>0</v>
      </c>
      <c r="J1397" s="144"/>
      <c r="K1397" s="355"/>
      <c r="L1397" s="145"/>
      <c r="M1397" s="146"/>
    </row>
    <row r="1398" spans="1:13">
      <c r="A1398" s="378">
        <v>4</v>
      </c>
      <c r="B1398" s="378"/>
      <c r="C1398" s="378"/>
      <c r="D1398" s="379"/>
      <c r="E1398" s="380" t="s">
        <v>234</v>
      </c>
      <c r="F1398" s="380"/>
      <c r="G1398" s="380"/>
      <c r="H1398" s="383"/>
      <c r="I1398" s="384">
        <f>SUM(I1399)</f>
        <v>0</v>
      </c>
      <c r="J1398" s="144"/>
      <c r="K1398" s="355"/>
      <c r="L1398" s="145"/>
      <c r="M1398" s="146"/>
    </row>
    <row r="1399" spans="1:13" ht="22.5">
      <c r="A1399" s="185"/>
      <c r="B1399" s="186"/>
      <c r="C1399" s="185" t="s">
        <v>2049</v>
      </c>
      <c r="D1399" s="187" t="s">
        <v>14</v>
      </c>
      <c r="E1399" s="188" t="s">
        <v>2050</v>
      </c>
      <c r="F1399" s="189" t="s">
        <v>7</v>
      </c>
      <c r="G1399" s="190">
        <v>11</v>
      </c>
      <c r="H1399" s="191">
        <v>0</v>
      </c>
      <c r="I1399" s="374">
        <f t="shared" si="30"/>
        <v>0</v>
      </c>
      <c r="J1399" s="144"/>
      <c r="K1399" s="355"/>
      <c r="L1399" s="145"/>
      <c r="M1399" s="146"/>
    </row>
    <row r="1400" spans="1:13">
      <c r="A1400" s="378">
        <v>4</v>
      </c>
      <c r="B1400" s="378"/>
      <c r="C1400" s="378"/>
      <c r="D1400" s="379"/>
      <c r="E1400" s="380" t="s">
        <v>236</v>
      </c>
      <c r="F1400" s="380"/>
      <c r="G1400" s="380"/>
      <c r="H1400" s="383"/>
      <c r="I1400" s="384">
        <f>SUM(I1401:I1424)</f>
        <v>0</v>
      </c>
      <c r="J1400" s="144"/>
      <c r="K1400" s="355"/>
      <c r="L1400" s="145"/>
      <c r="M1400" s="146"/>
    </row>
    <row r="1401" spans="1:13" ht="33.75">
      <c r="A1401" s="185"/>
      <c r="B1401" s="186"/>
      <c r="C1401" s="185" t="s">
        <v>570</v>
      </c>
      <c r="D1401" s="187" t="s">
        <v>14</v>
      </c>
      <c r="E1401" s="188" t="s">
        <v>2051</v>
      </c>
      <c r="F1401" s="189" t="s">
        <v>7</v>
      </c>
      <c r="G1401" s="190">
        <v>1</v>
      </c>
      <c r="H1401" s="191">
        <v>0</v>
      </c>
      <c r="I1401" s="374">
        <f t="shared" si="30"/>
        <v>0</v>
      </c>
      <c r="J1401" s="144"/>
      <c r="K1401" s="355"/>
      <c r="L1401" s="145"/>
      <c r="M1401" s="146"/>
    </row>
    <row r="1402" spans="1:13">
      <c r="A1402" s="185"/>
      <c r="B1402" s="186"/>
      <c r="C1402" s="185" t="s">
        <v>572</v>
      </c>
      <c r="D1402" s="187" t="s">
        <v>15</v>
      </c>
      <c r="E1402" s="188" t="s">
        <v>2052</v>
      </c>
      <c r="F1402" s="189" t="s">
        <v>56</v>
      </c>
      <c r="G1402" s="190">
        <v>50</v>
      </c>
      <c r="H1402" s="191">
        <v>0</v>
      </c>
      <c r="I1402" s="374">
        <f t="shared" si="30"/>
        <v>0</v>
      </c>
      <c r="J1402" s="144"/>
      <c r="K1402" s="355"/>
      <c r="L1402" s="145"/>
      <c r="M1402" s="146"/>
    </row>
    <row r="1403" spans="1:13">
      <c r="A1403" s="185"/>
      <c r="B1403" s="186"/>
      <c r="C1403" s="185" t="s">
        <v>2053</v>
      </c>
      <c r="D1403" s="187" t="s">
        <v>16</v>
      </c>
      <c r="E1403" s="188" t="s">
        <v>2054</v>
      </c>
      <c r="F1403" s="189" t="s">
        <v>56</v>
      </c>
      <c r="G1403" s="190">
        <v>44</v>
      </c>
      <c r="H1403" s="191">
        <v>0</v>
      </c>
      <c r="I1403" s="374">
        <f t="shared" si="30"/>
        <v>0</v>
      </c>
      <c r="J1403" s="144"/>
      <c r="K1403" s="355"/>
      <c r="L1403" s="145"/>
      <c r="M1403" s="146"/>
    </row>
    <row r="1404" spans="1:13">
      <c r="A1404" s="185"/>
      <c r="B1404" s="186"/>
      <c r="C1404" s="185" t="s">
        <v>573</v>
      </c>
      <c r="D1404" s="187" t="s">
        <v>17</v>
      </c>
      <c r="E1404" s="188" t="s">
        <v>2055</v>
      </c>
      <c r="F1404" s="189" t="s">
        <v>56</v>
      </c>
      <c r="G1404" s="190">
        <v>37</v>
      </c>
      <c r="H1404" s="191">
        <v>0</v>
      </c>
      <c r="I1404" s="374">
        <f t="shared" si="30"/>
        <v>0</v>
      </c>
      <c r="J1404" s="144"/>
      <c r="K1404" s="355"/>
      <c r="L1404" s="145"/>
      <c r="M1404" s="146"/>
    </row>
    <row r="1405" spans="1:13" ht="22.5">
      <c r="A1405" s="185"/>
      <c r="B1405" s="186"/>
      <c r="C1405" s="185" t="s">
        <v>577</v>
      </c>
      <c r="D1405" s="187" t="s">
        <v>179</v>
      </c>
      <c r="E1405" s="188" t="s">
        <v>2056</v>
      </c>
      <c r="F1405" s="189" t="s">
        <v>78</v>
      </c>
      <c r="G1405" s="190">
        <v>3130</v>
      </c>
      <c r="H1405" s="191">
        <v>0</v>
      </c>
      <c r="I1405" s="374">
        <f t="shared" si="30"/>
        <v>0</v>
      </c>
      <c r="J1405" s="144"/>
      <c r="K1405" s="355"/>
      <c r="L1405" s="145"/>
      <c r="M1405" s="146"/>
    </row>
    <row r="1406" spans="1:13" ht="22.5">
      <c r="A1406" s="185"/>
      <c r="B1406" s="186"/>
      <c r="C1406" s="185" t="s">
        <v>2057</v>
      </c>
      <c r="D1406" s="187" t="s">
        <v>198</v>
      </c>
      <c r="E1406" s="188" t="s">
        <v>2058</v>
      </c>
      <c r="F1406" s="189" t="s">
        <v>7</v>
      </c>
      <c r="G1406" s="190">
        <v>1</v>
      </c>
      <c r="H1406" s="191">
        <v>0</v>
      </c>
      <c r="I1406" s="374">
        <f t="shared" si="30"/>
        <v>0</v>
      </c>
      <c r="J1406" s="144"/>
      <c r="K1406" s="355"/>
      <c r="L1406" s="145"/>
      <c r="M1406" s="146"/>
    </row>
    <row r="1407" spans="1:13">
      <c r="A1407" s="185"/>
      <c r="B1407" s="186"/>
      <c r="C1407" s="185" t="s">
        <v>2059</v>
      </c>
      <c r="D1407" s="187" t="s">
        <v>214</v>
      </c>
      <c r="E1407" s="188" t="s">
        <v>2060</v>
      </c>
      <c r="F1407" s="189" t="s">
        <v>76</v>
      </c>
      <c r="G1407" s="190">
        <v>2</v>
      </c>
      <c r="H1407" s="191">
        <v>0</v>
      </c>
      <c r="I1407" s="374">
        <f t="shared" si="30"/>
        <v>0</v>
      </c>
      <c r="J1407" s="144"/>
      <c r="K1407" s="355"/>
      <c r="L1407" s="145"/>
      <c r="M1407" s="146"/>
    </row>
    <row r="1408" spans="1:13" ht="33.75">
      <c r="A1408" s="185"/>
      <c r="B1408" s="186"/>
      <c r="C1408" s="185" t="s">
        <v>2091</v>
      </c>
      <c r="D1408" s="187" t="s">
        <v>216</v>
      </c>
      <c r="E1408" s="188" t="s">
        <v>2092</v>
      </c>
      <c r="F1408" s="189" t="s">
        <v>76</v>
      </c>
      <c r="G1408" s="190">
        <v>7.1</v>
      </c>
      <c r="H1408" s="191">
        <v>0</v>
      </c>
      <c r="I1408" s="374">
        <f t="shared" si="30"/>
        <v>0</v>
      </c>
      <c r="J1408" s="144"/>
      <c r="K1408" s="355"/>
      <c r="L1408" s="145"/>
      <c r="M1408" s="146"/>
    </row>
    <row r="1409" spans="1:13" ht="22.5">
      <c r="A1409" s="185"/>
      <c r="B1409" s="186"/>
      <c r="C1409" s="185" t="s">
        <v>583</v>
      </c>
      <c r="D1409" s="187" t="s">
        <v>231</v>
      </c>
      <c r="E1409" s="188" t="s">
        <v>2093</v>
      </c>
      <c r="F1409" s="189" t="s">
        <v>76</v>
      </c>
      <c r="G1409" s="190">
        <v>37.299999999999997</v>
      </c>
      <c r="H1409" s="191">
        <v>0</v>
      </c>
      <c r="I1409" s="374">
        <f t="shared" si="30"/>
        <v>0</v>
      </c>
      <c r="J1409" s="144"/>
      <c r="K1409" s="355"/>
      <c r="L1409" s="145"/>
      <c r="M1409" s="146"/>
    </row>
    <row r="1410" spans="1:13" ht="22.5">
      <c r="A1410" s="185"/>
      <c r="B1410" s="186"/>
      <c r="C1410" s="185" t="s">
        <v>585</v>
      </c>
      <c r="D1410" s="187" t="s">
        <v>260</v>
      </c>
      <c r="E1410" s="188" t="s">
        <v>2062</v>
      </c>
      <c r="F1410" s="189" t="s">
        <v>76</v>
      </c>
      <c r="G1410" s="190">
        <v>37.299999999999997</v>
      </c>
      <c r="H1410" s="191">
        <v>0</v>
      </c>
      <c r="I1410" s="374">
        <f t="shared" si="30"/>
        <v>0</v>
      </c>
      <c r="J1410" s="144"/>
      <c r="K1410" s="355"/>
      <c r="L1410" s="145"/>
      <c r="M1410" s="146"/>
    </row>
    <row r="1411" spans="1:13" ht="22.5">
      <c r="A1411" s="185"/>
      <c r="B1411" s="186"/>
      <c r="C1411" s="185" t="s">
        <v>587</v>
      </c>
      <c r="D1411" s="187" t="s">
        <v>261</v>
      </c>
      <c r="E1411" s="188" t="s">
        <v>2063</v>
      </c>
      <c r="F1411" s="189" t="s">
        <v>76</v>
      </c>
      <c r="G1411" s="190">
        <v>37.299999999999997</v>
      </c>
      <c r="H1411" s="191">
        <v>0</v>
      </c>
      <c r="I1411" s="374">
        <f t="shared" si="30"/>
        <v>0</v>
      </c>
      <c r="J1411" s="144"/>
      <c r="K1411" s="355"/>
      <c r="L1411" s="145"/>
      <c r="M1411" s="146"/>
    </row>
    <row r="1412" spans="1:13" ht="33.75">
      <c r="A1412" s="185"/>
      <c r="B1412" s="186"/>
      <c r="C1412" s="185" t="s">
        <v>2064</v>
      </c>
      <c r="D1412" s="187" t="s">
        <v>272</v>
      </c>
      <c r="E1412" s="188" t="s">
        <v>2065</v>
      </c>
      <c r="F1412" s="189" t="s">
        <v>58</v>
      </c>
      <c r="G1412" s="190">
        <v>6</v>
      </c>
      <c r="H1412" s="191">
        <v>0</v>
      </c>
      <c r="I1412" s="374">
        <f t="shared" si="30"/>
        <v>0</v>
      </c>
      <c r="J1412" s="144"/>
      <c r="K1412" s="355"/>
      <c r="L1412" s="145"/>
      <c r="M1412" s="146"/>
    </row>
    <row r="1413" spans="1:13" ht="22.5">
      <c r="A1413" s="185"/>
      <c r="B1413" s="186"/>
      <c r="C1413" s="185" t="s">
        <v>2066</v>
      </c>
      <c r="D1413" s="187" t="s">
        <v>274</v>
      </c>
      <c r="E1413" s="188" t="s">
        <v>2067</v>
      </c>
      <c r="F1413" s="189" t="s">
        <v>58</v>
      </c>
      <c r="G1413" s="190">
        <v>29</v>
      </c>
      <c r="H1413" s="191">
        <v>0</v>
      </c>
      <c r="I1413" s="374">
        <f t="shared" si="30"/>
        <v>0</v>
      </c>
      <c r="J1413" s="144"/>
      <c r="K1413" s="355"/>
      <c r="L1413" s="145"/>
      <c r="M1413" s="146"/>
    </row>
    <row r="1414" spans="1:13" ht="33.75">
      <c r="A1414" s="185"/>
      <c r="B1414" s="186"/>
      <c r="C1414" s="185" t="s">
        <v>593</v>
      </c>
      <c r="D1414" s="187" t="s">
        <v>276</v>
      </c>
      <c r="E1414" s="188" t="s">
        <v>2069</v>
      </c>
      <c r="F1414" s="189" t="s">
        <v>76</v>
      </c>
      <c r="G1414" s="190">
        <v>30</v>
      </c>
      <c r="H1414" s="191">
        <v>0</v>
      </c>
      <c r="I1414" s="374">
        <f t="shared" si="30"/>
        <v>0</v>
      </c>
      <c r="J1414" s="144"/>
      <c r="K1414" s="355"/>
      <c r="L1414" s="145"/>
      <c r="M1414" s="146"/>
    </row>
    <row r="1415" spans="1:13" ht="33.75">
      <c r="A1415" s="185"/>
      <c r="B1415" s="186"/>
      <c r="C1415" s="185" t="s">
        <v>2119</v>
      </c>
      <c r="D1415" s="187" t="s">
        <v>278</v>
      </c>
      <c r="E1415" s="188" t="s">
        <v>2120</v>
      </c>
      <c r="F1415" s="189" t="s">
        <v>76</v>
      </c>
      <c r="G1415" s="190">
        <v>143</v>
      </c>
      <c r="H1415" s="191">
        <v>0</v>
      </c>
      <c r="I1415" s="374">
        <f t="shared" si="30"/>
        <v>0</v>
      </c>
      <c r="J1415" s="144"/>
      <c r="K1415" s="355"/>
      <c r="L1415" s="145"/>
      <c r="M1415" s="146"/>
    </row>
    <row r="1416" spans="1:13">
      <c r="A1416" s="185"/>
      <c r="B1416" s="186"/>
      <c r="C1416" s="185" t="s">
        <v>595</v>
      </c>
      <c r="D1416" s="187" t="s">
        <v>281</v>
      </c>
      <c r="E1416" s="188" t="s">
        <v>2070</v>
      </c>
      <c r="F1416" s="189" t="s">
        <v>56</v>
      </c>
      <c r="G1416" s="190">
        <v>39</v>
      </c>
      <c r="H1416" s="191">
        <v>0</v>
      </c>
      <c r="I1416" s="374">
        <f t="shared" si="30"/>
        <v>0</v>
      </c>
      <c r="J1416" s="144"/>
      <c r="K1416" s="355"/>
      <c r="L1416" s="145"/>
      <c r="M1416" s="146"/>
    </row>
    <row r="1417" spans="1:13" ht="45">
      <c r="A1417" s="185"/>
      <c r="B1417" s="186"/>
      <c r="C1417" s="185" t="s">
        <v>653</v>
      </c>
      <c r="D1417" s="187" t="s">
        <v>283</v>
      </c>
      <c r="E1417" s="188" t="s">
        <v>2073</v>
      </c>
      <c r="F1417" s="189" t="s">
        <v>56</v>
      </c>
      <c r="G1417" s="190">
        <v>62</v>
      </c>
      <c r="H1417" s="191">
        <v>0</v>
      </c>
      <c r="I1417" s="374">
        <f t="shared" si="30"/>
        <v>0</v>
      </c>
      <c r="J1417" s="144"/>
      <c r="K1417" s="355"/>
      <c r="L1417" s="145"/>
      <c r="M1417" s="146"/>
    </row>
    <row r="1418" spans="1:13" ht="67.5">
      <c r="A1418" s="185"/>
      <c r="B1418" s="186"/>
      <c r="C1418" s="185" t="s">
        <v>2074</v>
      </c>
      <c r="D1418" s="187" t="s">
        <v>285</v>
      </c>
      <c r="E1418" s="188" t="s">
        <v>2075</v>
      </c>
      <c r="F1418" s="189" t="s">
        <v>56</v>
      </c>
      <c r="G1418" s="190">
        <v>10</v>
      </c>
      <c r="H1418" s="191">
        <v>0</v>
      </c>
      <c r="I1418" s="374">
        <f t="shared" si="30"/>
        <v>0</v>
      </c>
      <c r="J1418" s="144"/>
      <c r="K1418" s="355"/>
      <c r="L1418" s="145"/>
      <c r="M1418" s="146"/>
    </row>
    <row r="1419" spans="1:13" ht="56.25">
      <c r="A1419" s="185"/>
      <c r="B1419" s="186"/>
      <c r="C1419" s="185" t="s">
        <v>654</v>
      </c>
      <c r="D1419" s="187" t="s">
        <v>287</v>
      </c>
      <c r="E1419" s="188" t="s">
        <v>2076</v>
      </c>
      <c r="F1419" s="189" t="s">
        <v>56</v>
      </c>
      <c r="G1419" s="190">
        <v>20</v>
      </c>
      <c r="H1419" s="191">
        <v>0</v>
      </c>
      <c r="I1419" s="374">
        <f t="shared" si="30"/>
        <v>0</v>
      </c>
      <c r="J1419" s="144"/>
      <c r="K1419" s="355"/>
      <c r="L1419" s="145"/>
      <c r="M1419" s="146"/>
    </row>
    <row r="1420" spans="1:13" ht="33.75">
      <c r="A1420" s="185"/>
      <c r="B1420" s="186"/>
      <c r="C1420" s="185" t="s">
        <v>690</v>
      </c>
      <c r="D1420" s="187" t="s">
        <v>289</v>
      </c>
      <c r="E1420" s="188" t="s">
        <v>2079</v>
      </c>
      <c r="F1420" s="189" t="s">
        <v>7</v>
      </c>
      <c r="G1420" s="190">
        <v>306</v>
      </c>
      <c r="H1420" s="191">
        <v>0</v>
      </c>
      <c r="I1420" s="374">
        <f t="shared" si="30"/>
        <v>0</v>
      </c>
      <c r="J1420" s="144"/>
      <c r="K1420" s="355"/>
      <c r="L1420" s="145"/>
      <c r="M1420" s="146"/>
    </row>
    <row r="1421" spans="1:13" ht="33.75">
      <c r="A1421" s="185"/>
      <c r="B1421" s="186"/>
      <c r="C1421" s="185" t="s">
        <v>691</v>
      </c>
      <c r="D1421" s="187" t="s">
        <v>290</v>
      </c>
      <c r="E1421" s="188" t="s">
        <v>2080</v>
      </c>
      <c r="F1421" s="189" t="s">
        <v>7</v>
      </c>
      <c r="G1421" s="190">
        <v>306</v>
      </c>
      <c r="H1421" s="191">
        <v>0</v>
      </c>
      <c r="I1421" s="374">
        <f t="shared" si="30"/>
        <v>0</v>
      </c>
      <c r="J1421" s="144"/>
      <c r="K1421" s="355"/>
      <c r="L1421" s="145"/>
      <c r="M1421" s="146"/>
    </row>
    <row r="1422" spans="1:13" ht="22.5">
      <c r="A1422" s="185"/>
      <c r="B1422" s="186"/>
      <c r="C1422" s="185" t="s">
        <v>599</v>
      </c>
      <c r="D1422" s="187" t="s">
        <v>292</v>
      </c>
      <c r="E1422" s="188" t="s">
        <v>600</v>
      </c>
      <c r="F1422" s="189" t="s">
        <v>58</v>
      </c>
      <c r="G1422" s="190">
        <v>46</v>
      </c>
      <c r="H1422" s="191">
        <v>0</v>
      </c>
      <c r="I1422" s="374">
        <f t="shared" si="30"/>
        <v>0</v>
      </c>
      <c r="J1422" s="144"/>
      <c r="K1422" s="355"/>
      <c r="L1422" s="145"/>
      <c r="M1422" s="146"/>
    </row>
    <row r="1423" spans="1:13" ht="22.5">
      <c r="A1423" s="185"/>
      <c r="B1423" s="186"/>
      <c r="C1423" s="185" t="s">
        <v>601</v>
      </c>
      <c r="D1423" s="187" t="s">
        <v>293</v>
      </c>
      <c r="E1423" s="188" t="s">
        <v>477</v>
      </c>
      <c r="F1423" s="189" t="s">
        <v>7</v>
      </c>
      <c r="G1423" s="190">
        <v>7</v>
      </c>
      <c r="H1423" s="191">
        <v>0</v>
      </c>
      <c r="I1423" s="374">
        <f t="shared" si="30"/>
        <v>0</v>
      </c>
      <c r="J1423" s="144"/>
      <c r="K1423" s="355"/>
      <c r="L1423" s="145"/>
      <c r="M1423" s="146"/>
    </row>
    <row r="1424" spans="1:13" ht="22.5">
      <c r="A1424" s="185"/>
      <c r="B1424" s="186"/>
      <c r="C1424" s="185" t="s">
        <v>2081</v>
      </c>
      <c r="D1424" s="187" t="s">
        <v>295</v>
      </c>
      <c r="E1424" s="188" t="s">
        <v>480</v>
      </c>
      <c r="F1424" s="189" t="s">
        <v>56</v>
      </c>
      <c r="G1424" s="190">
        <v>99</v>
      </c>
      <c r="H1424" s="191">
        <v>0</v>
      </c>
      <c r="I1424" s="374">
        <f t="shared" si="30"/>
        <v>0</v>
      </c>
      <c r="J1424" s="144"/>
      <c r="K1424" s="355"/>
      <c r="L1424" s="145"/>
      <c r="M1424" s="146"/>
    </row>
    <row r="1425" spans="1:13">
      <c r="A1425" s="378">
        <v>4</v>
      </c>
      <c r="B1425" s="378"/>
      <c r="C1425" s="378"/>
      <c r="D1425" s="379"/>
      <c r="E1425" s="380" t="s">
        <v>622</v>
      </c>
      <c r="F1425" s="380"/>
      <c r="G1425" s="380"/>
      <c r="H1425" s="383"/>
      <c r="I1425" s="384">
        <f>SUM(I1426:I1426)</f>
        <v>0</v>
      </c>
      <c r="J1425" s="144"/>
      <c r="K1425" s="355"/>
      <c r="L1425" s="145"/>
      <c r="M1425" s="146"/>
    </row>
    <row r="1426" spans="1:13" ht="22.5">
      <c r="A1426" s="185"/>
      <c r="B1426" s="186"/>
      <c r="C1426" s="185" t="s">
        <v>2084</v>
      </c>
      <c r="D1426" s="187" t="s">
        <v>14</v>
      </c>
      <c r="E1426" s="188" t="s">
        <v>4529</v>
      </c>
      <c r="F1426" s="189" t="s">
        <v>7</v>
      </c>
      <c r="G1426" s="190">
        <v>1</v>
      </c>
      <c r="H1426" s="191">
        <v>0</v>
      </c>
      <c r="I1426" s="374">
        <f t="shared" si="30"/>
        <v>0</v>
      </c>
      <c r="J1426" s="144"/>
      <c r="K1426" s="355"/>
      <c r="L1426" s="145"/>
      <c r="M1426" s="146"/>
    </row>
    <row r="1427" spans="1:13">
      <c r="A1427" s="163">
        <v>1</v>
      </c>
      <c r="B1427" s="164" t="str">
        <f>IF(TRIM(H1427)&lt;&gt;"",COUNTA($H$8:H1427),"")</f>
        <v/>
      </c>
      <c r="C1427" s="165"/>
      <c r="D1427" s="166"/>
      <c r="E1427" s="19" t="s">
        <v>2121</v>
      </c>
      <c r="F1427" s="167"/>
      <c r="G1427" s="214"/>
      <c r="H1427" s="372"/>
      <c r="I1427" s="169">
        <f>I1428+I1484+I1540</f>
        <v>0</v>
      </c>
      <c r="J1427" s="144"/>
      <c r="K1427" s="355"/>
      <c r="L1427" s="145"/>
      <c r="M1427" s="146"/>
    </row>
    <row r="1428" spans="1:13">
      <c r="A1428" s="170">
        <v>2</v>
      </c>
      <c r="B1428" s="171" t="str">
        <f>IF(TRIM(H1428)&lt;&gt;"",COUNTA($H$8:H1428),"")</f>
        <v/>
      </c>
      <c r="C1428" s="170"/>
      <c r="D1428" s="172"/>
      <c r="E1428" s="24" t="s">
        <v>2122</v>
      </c>
      <c r="F1428" s="173"/>
      <c r="G1428" s="215"/>
      <c r="H1428" s="373"/>
      <c r="I1428" s="175">
        <f>I1429+I1442+I1451+I1455+I1482</f>
        <v>0</v>
      </c>
      <c r="J1428" s="144"/>
      <c r="K1428" s="355"/>
      <c r="L1428" s="145"/>
      <c r="M1428" s="146"/>
    </row>
    <row r="1429" spans="1:13">
      <c r="A1429" s="178">
        <v>4</v>
      </c>
      <c r="B1429" s="179"/>
      <c r="C1429" s="178"/>
      <c r="D1429" s="180"/>
      <c r="E1429" s="181" t="s">
        <v>501</v>
      </c>
      <c r="F1429" s="182"/>
      <c r="G1429" s="216"/>
      <c r="H1429" s="184"/>
      <c r="I1429" s="184">
        <f>SUM(I1430:I1441)</f>
        <v>0</v>
      </c>
      <c r="J1429" s="144"/>
      <c r="K1429" s="355"/>
      <c r="L1429" s="145"/>
      <c r="M1429" s="146"/>
    </row>
    <row r="1430" spans="1:13" ht="22.5">
      <c r="A1430" s="185"/>
      <c r="B1430" s="186"/>
      <c r="C1430" s="185" t="s">
        <v>520</v>
      </c>
      <c r="D1430" s="187" t="s">
        <v>14</v>
      </c>
      <c r="E1430" s="188" t="s">
        <v>521</v>
      </c>
      <c r="F1430" s="189" t="s">
        <v>7</v>
      </c>
      <c r="G1430" s="190">
        <v>1</v>
      </c>
      <c r="H1430" s="191">
        <v>0</v>
      </c>
      <c r="I1430" s="374">
        <f t="shared" ref="I1430:I1483" si="31">IF(ISNUMBER(G1430),ROUND(G1430*H1430,2),"")</f>
        <v>0</v>
      </c>
      <c r="J1430" s="144"/>
      <c r="K1430" s="355"/>
      <c r="L1430" s="145"/>
      <c r="M1430" s="146"/>
    </row>
    <row r="1431" spans="1:13" ht="22.5">
      <c r="A1431" s="185"/>
      <c r="B1431" s="186"/>
      <c r="C1431" s="185" t="s">
        <v>522</v>
      </c>
      <c r="D1431" s="187" t="s">
        <v>15</v>
      </c>
      <c r="E1431" s="188" t="s">
        <v>2030</v>
      </c>
      <c r="F1431" s="189" t="s">
        <v>7</v>
      </c>
      <c r="G1431" s="190">
        <v>1</v>
      </c>
      <c r="H1431" s="191">
        <v>0</v>
      </c>
      <c r="I1431" s="374">
        <f t="shared" si="31"/>
        <v>0</v>
      </c>
      <c r="J1431" s="144"/>
      <c r="K1431" s="355"/>
      <c r="L1431" s="145"/>
      <c r="M1431" s="146"/>
    </row>
    <row r="1432" spans="1:13" ht="22.5">
      <c r="A1432" s="185"/>
      <c r="B1432" s="186"/>
      <c r="C1432" s="185" t="s">
        <v>524</v>
      </c>
      <c r="D1432" s="187" t="s">
        <v>16</v>
      </c>
      <c r="E1432" s="188" t="s">
        <v>787</v>
      </c>
      <c r="F1432" s="189" t="s">
        <v>56</v>
      </c>
      <c r="G1432" s="190">
        <v>108</v>
      </c>
      <c r="H1432" s="191">
        <v>0</v>
      </c>
      <c r="I1432" s="374">
        <f t="shared" si="31"/>
        <v>0</v>
      </c>
      <c r="J1432" s="144"/>
      <c r="K1432" s="355"/>
      <c r="L1432" s="145"/>
      <c r="M1432" s="146"/>
    </row>
    <row r="1433" spans="1:13">
      <c r="A1433" s="185"/>
      <c r="B1433" s="186"/>
      <c r="C1433" s="185" t="s">
        <v>526</v>
      </c>
      <c r="D1433" s="187" t="s">
        <v>17</v>
      </c>
      <c r="E1433" s="188" t="s">
        <v>1958</v>
      </c>
      <c r="F1433" s="189" t="s">
        <v>605</v>
      </c>
      <c r="G1433" s="190">
        <v>16</v>
      </c>
      <c r="H1433" s="191">
        <v>0</v>
      </c>
      <c r="I1433" s="374">
        <f t="shared" si="31"/>
        <v>0</v>
      </c>
      <c r="J1433" s="144"/>
      <c r="K1433" s="355"/>
      <c r="L1433" s="145"/>
      <c r="M1433" s="146"/>
    </row>
    <row r="1434" spans="1:13">
      <c r="A1434" s="185"/>
      <c r="B1434" s="186"/>
      <c r="C1434" s="185" t="s">
        <v>528</v>
      </c>
      <c r="D1434" s="187" t="s">
        <v>179</v>
      </c>
      <c r="E1434" s="188" t="s">
        <v>2031</v>
      </c>
      <c r="F1434" s="189" t="s">
        <v>58</v>
      </c>
      <c r="G1434" s="190">
        <v>1.5</v>
      </c>
      <c r="H1434" s="191">
        <v>0</v>
      </c>
      <c r="I1434" s="374">
        <f t="shared" si="31"/>
        <v>0</v>
      </c>
      <c r="J1434" s="144"/>
      <c r="K1434" s="355"/>
      <c r="L1434" s="145"/>
      <c r="M1434" s="146"/>
    </row>
    <row r="1435" spans="1:13" ht="33.75">
      <c r="A1435" s="185"/>
      <c r="B1435" s="186"/>
      <c r="C1435" s="185" t="s">
        <v>2032</v>
      </c>
      <c r="D1435" s="187" t="s">
        <v>198</v>
      </c>
      <c r="E1435" s="188" t="s">
        <v>2033</v>
      </c>
      <c r="F1435" s="189" t="s">
        <v>56</v>
      </c>
      <c r="G1435" s="190">
        <v>20</v>
      </c>
      <c r="H1435" s="191">
        <v>0</v>
      </c>
      <c r="I1435" s="374">
        <f t="shared" si="31"/>
        <v>0</v>
      </c>
      <c r="J1435" s="144"/>
      <c r="K1435" s="355"/>
      <c r="L1435" s="145"/>
      <c r="M1435" s="146"/>
    </row>
    <row r="1436" spans="1:13">
      <c r="A1436" s="185"/>
      <c r="B1436" s="186"/>
      <c r="C1436" s="185" t="s">
        <v>1960</v>
      </c>
      <c r="D1436" s="187" t="s">
        <v>214</v>
      </c>
      <c r="E1436" s="188" t="s">
        <v>533</v>
      </c>
      <c r="F1436" s="189" t="s">
        <v>76</v>
      </c>
      <c r="G1436" s="190">
        <v>40</v>
      </c>
      <c r="H1436" s="191">
        <v>0</v>
      </c>
      <c r="I1436" s="374">
        <f t="shared" si="31"/>
        <v>0</v>
      </c>
      <c r="J1436" s="144"/>
      <c r="K1436" s="355"/>
      <c r="L1436" s="145"/>
      <c r="M1436" s="146"/>
    </row>
    <row r="1437" spans="1:13" ht="22.5">
      <c r="A1437" s="185"/>
      <c r="B1437" s="186"/>
      <c r="C1437" s="185" t="s">
        <v>682</v>
      </c>
      <c r="D1437" s="187" t="s">
        <v>216</v>
      </c>
      <c r="E1437" s="188" t="s">
        <v>2034</v>
      </c>
      <c r="F1437" s="189" t="s">
        <v>76</v>
      </c>
      <c r="G1437" s="190">
        <v>1</v>
      </c>
      <c r="H1437" s="191">
        <v>0</v>
      </c>
      <c r="I1437" s="374">
        <f t="shared" si="31"/>
        <v>0</v>
      </c>
      <c r="J1437" s="144"/>
      <c r="K1437" s="355"/>
      <c r="L1437" s="145"/>
      <c r="M1437" s="146"/>
    </row>
    <row r="1438" spans="1:13" s="229" customFormat="1" ht="33.75">
      <c r="A1438" s="185"/>
      <c r="B1438" s="186"/>
      <c r="C1438" s="185" t="s">
        <v>534</v>
      </c>
      <c r="D1438" s="187" t="s">
        <v>231</v>
      </c>
      <c r="E1438" s="188" t="s">
        <v>535</v>
      </c>
      <c r="F1438" s="189" t="s">
        <v>58</v>
      </c>
      <c r="G1438" s="190">
        <v>27</v>
      </c>
      <c r="H1438" s="191">
        <v>0</v>
      </c>
      <c r="I1438" s="374">
        <f t="shared" si="31"/>
        <v>0</v>
      </c>
      <c r="J1438" s="230"/>
      <c r="K1438" s="355"/>
      <c r="L1438" s="231"/>
      <c r="M1438" s="232"/>
    </row>
    <row r="1439" spans="1:13" s="229" customFormat="1" ht="22.5">
      <c r="A1439" s="185"/>
      <c r="B1439" s="186"/>
      <c r="C1439" s="185" t="s">
        <v>536</v>
      </c>
      <c r="D1439" s="187" t="s">
        <v>260</v>
      </c>
      <c r="E1439" s="188" t="s">
        <v>537</v>
      </c>
      <c r="F1439" s="189" t="s">
        <v>58</v>
      </c>
      <c r="G1439" s="190">
        <v>27</v>
      </c>
      <c r="H1439" s="191">
        <v>0</v>
      </c>
      <c r="I1439" s="374">
        <f t="shared" si="31"/>
        <v>0</v>
      </c>
      <c r="J1439" s="230"/>
      <c r="K1439" s="355"/>
      <c r="L1439" s="231"/>
      <c r="M1439" s="232"/>
    </row>
    <row r="1440" spans="1:13" ht="56.25">
      <c r="A1440" s="185"/>
      <c r="B1440" s="186"/>
      <c r="C1440" s="185" t="s">
        <v>540</v>
      </c>
      <c r="D1440" s="187" t="s">
        <v>261</v>
      </c>
      <c r="E1440" s="188" t="s">
        <v>2039</v>
      </c>
      <c r="F1440" s="189" t="s">
        <v>56</v>
      </c>
      <c r="G1440" s="190">
        <v>250</v>
      </c>
      <c r="H1440" s="191">
        <v>0</v>
      </c>
      <c r="I1440" s="374">
        <f t="shared" si="31"/>
        <v>0</v>
      </c>
      <c r="J1440" s="144"/>
      <c r="K1440" s="355"/>
      <c r="L1440" s="145"/>
      <c r="M1440" s="146"/>
    </row>
    <row r="1441" spans="1:13" ht="56.25">
      <c r="A1441" s="185"/>
      <c r="B1441" s="186"/>
      <c r="C1441" s="185" t="s">
        <v>542</v>
      </c>
      <c r="D1441" s="187" t="s">
        <v>272</v>
      </c>
      <c r="E1441" s="188" t="s">
        <v>2040</v>
      </c>
      <c r="F1441" s="189" t="s">
        <v>56</v>
      </c>
      <c r="G1441" s="190">
        <v>50</v>
      </c>
      <c r="H1441" s="191">
        <v>0</v>
      </c>
      <c r="I1441" s="374">
        <f t="shared" si="31"/>
        <v>0</v>
      </c>
      <c r="J1441" s="144"/>
      <c r="K1441" s="355"/>
      <c r="L1441" s="145"/>
      <c r="M1441" s="146"/>
    </row>
    <row r="1442" spans="1:13">
      <c r="A1442" s="378">
        <v>4</v>
      </c>
      <c r="B1442" s="378"/>
      <c r="C1442" s="378"/>
      <c r="D1442" s="379"/>
      <c r="E1442" s="380" t="s">
        <v>232</v>
      </c>
      <c r="F1442" s="380"/>
      <c r="G1442" s="380"/>
      <c r="H1442" s="383"/>
      <c r="I1442" s="384">
        <f>SUM(I1443:I1450)</f>
        <v>0</v>
      </c>
      <c r="J1442" s="144"/>
      <c r="K1442" s="355"/>
      <c r="L1442" s="145"/>
      <c r="M1442" s="146"/>
    </row>
    <row r="1443" spans="1:13" ht="33.75">
      <c r="A1443" s="185"/>
      <c r="B1443" s="186"/>
      <c r="C1443" s="185" t="s">
        <v>544</v>
      </c>
      <c r="D1443" s="187" t="s">
        <v>14</v>
      </c>
      <c r="E1443" s="188" t="s">
        <v>2041</v>
      </c>
      <c r="F1443" s="189" t="s">
        <v>76</v>
      </c>
      <c r="G1443" s="190">
        <v>3.5</v>
      </c>
      <c r="H1443" s="191">
        <v>0</v>
      </c>
      <c r="I1443" s="374">
        <f t="shared" si="31"/>
        <v>0</v>
      </c>
      <c r="J1443" s="144"/>
      <c r="K1443" s="355"/>
      <c r="L1443" s="145"/>
      <c r="M1443" s="146"/>
    </row>
    <row r="1444" spans="1:13" ht="45">
      <c r="A1444" s="185"/>
      <c r="B1444" s="186"/>
      <c r="C1444" s="185" t="s">
        <v>546</v>
      </c>
      <c r="D1444" s="187" t="s">
        <v>15</v>
      </c>
      <c r="E1444" s="188" t="s">
        <v>2042</v>
      </c>
      <c r="F1444" s="189" t="s">
        <v>76</v>
      </c>
      <c r="G1444" s="190">
        <v>46</v>
      </c>
      <c r="H1444" s="191">
        <v>0</v>
      </c>
      <c r="I1444" s="374">
        <f t="shared" si="31"/>
        <v>0</v>
      </c>
      <c r="J1444" s="144"/>
      <c r="K1444" s="355"/>
      <c r="L1444" s="145"/>
      <c r="M1444" s="146"/>
    </row>
    <row r="1445" spans="1:13" ht="33.75">
      <c r="A1445" s="185"/>
      <c r="B1445" s="186"/>
      <c r="C1445" s="185" t="s">
        <v>550</v>
      </c>
      <c r="D1445" s="187" t="s">
        <v>16</v>
      </c>
      <c r="E1445" s="188" t="s">
        <v>2043</v>
      </c>
      <c r="F1445" s="189" t="s">
        <v>56</v>
      </c>
      <c r="G1445" s="190">
        <v>88</v>
      </c>
      <c r="H1445" s="191">
        <v>0</v>
      </c>
      <c r="I1445" s="374">
        <f t="shared" si="31"/>
        <v>0</v>
      </c>
      <c r="J1445" s="144"/>
      <c r="K1445" s="355"/>
      <c r="L1445" s="145"/>
      <c r="M1445" s="146"/>
    </row>
    <row r="1446" spans="1:13">
      <c r="A1446" s="185"/>
      <c r="B1446" s="186"/>
      <c r="C1446" s="185" t="s">
        <v>552</v>
      </c>
      <c r="D1446" s="187" t="s">
        <v>17</v>
      </c>
      <c r="E1446" s="188" t="s">
        <v>553</v>
      </c>
      <c r="F1446" s="189" t="s">
        <v>56</v>
      </c>
      <c r="G1446" s="190">
        <v>88</v>
      </c>
      <c r="H1446" s="191">
        <v>0</v>
      </c>
      <c r="I1446" s="374">
        <f t="shared" si="31"/>
        <v>0</v>
      </c>
      <c r="J1446" s="144"/>
      <c r="K1446" s="355"/>
      <c r="L1446" s="145"/>
      <c r="M1446" s="146"/>
    </row>
    <row r="1447" spans="1:13" ht="33.75">
      <c r="A1447" s="185"/>
      <c r="B1447" s="186"/>
      <c r="C1447" s="185" t="s">
        <v>554</v>
      </c>
      <c r="D1447" s="187" t="s">
        <v>179</v>
      </c>
      <c r="E1447" s="188" t="s">
        <v>2044</v>
      </c>
      <c r="F1447" s="189" t="s">
        <v>76</v>
      </c>
      <c r="G1447" s="190">
        <v>46</v>
      </c>
      <c r="H1447" s="191">
        <v>0</v>
      </c>
      <c r="I1447" s="374">
        <f t="shared" si="31"/>
        <v>0</v>
      </c>
      <c r="J1447" s="144"/>
      <c r="K1447" s="355"/>
      <c r="L1447" s="145"/>
      <c r="M1447" s="146"/>
    </row>
    <row r="1448" spans="1:13">
      <c r="A1448" s="185"/>
      <c r="B1448" s="186"/>
      <c r="C1448" s="185" t="s">
        <v>556</v>
      </c>
      <c r="D1448" s="187" t="s">
        <v>198</v>
      </c>
      <c r="E1448" s="188" t="s">
        <v>557</v>
      </c>
      <c r="F1448" s="189" t="s">
        <v>56</v>
      </c>
      <c r="G1448" s="190">
        <v>16</v>
      </c>
      <c r="H1448" s="191">
        <v>0</v>
      </c>
      <c r="I1448" s="374">
        <f t="shared" si="31"/>
        <v>0</v>
      </c>
      <c r="J1448" s="144"/>
      <c r="K1448" s="355"/>
      <c r="L1448" s="145"/>
      <c r="M1448" s="146"/>
    </row>
    <row r="1449" spans="1:13">
      <c r="A1449" s="185"/>
      <c r="B1449" s="186"/>
      <c r="C1449" s="185" t="s">
        <v>558</v>
      </c>
      <c r="D1449" s="187" t="s">
        <v>214</v>
      </c>
      <c r="E1449" s="188" t="s">
        <v>559</v>
      </c>
      <c r="F1449" s="189" t="s">
        <v>56</v>
      </c>
      <c r="G1449" s="190">
        <v>16</v>
      </c>
      <c r="H1449" s="191">
        <v>0</v>
      </c>
      <c r="I1449" s="374">
        <f t="shared" si="31"/>
        <v>0</v>
      </c>
      <c r="J1449" s="144"/>
      <c r="K1449" s="355"/>
      <c r="L1449" s="145"/>
      <c r="M1449" s="146"/>
    </row>
    <row r="1450" spans="1:13" ht="22.5">
      <c r="A1450" s="185"/>
      <c r="B1450" s="186"/>
      <c r="C1450" s="185" t="s">
        <v>2089</v>
      </c>
      <c r="D1450" s="187" t="s">
        <v>216</v>
      </c>
      <c r="E1450" s="188" t="s">
        <v>2090</v>
      </c>
      <c r="F1450" s="189" t="s">
        <v>56</v>
      </c>
      <c r="G1450" s="190">
        <v>8</v>
      </c>
      <c r="H1450" s="191">
        <v>0</v>
      </c>
      <c r="I1450" s="374">
        <f t="shared" si="31"/>
        <v>0</v>
      </c>
      <c r="J1450" s="144"/>
      <c r="K1450" s="355"/>
      <c r="L1450" s="145"/>
      <c r="M1450" s="146"/>
    </row>
    <row r="1451" spans="1:13">
      <c r="A1451" s="378">
        <v>4</v>
      </c>
      <c r="B1451" s="378"/>
      <c r="C1451" s="378"/>
      <c r="D1451" s="379"/>
      <c r="E1451" s="380" t="s">
        <v>234</v>
      </c>
      <c r="F1451" s="380"/>
      <c r="G1451" s="380"/>
      <c r="H1451" s="383"/>
      <c r="I1451" s="384">
        <f>SUM(I1452:I1454)</f>
        <v>0</v>
      </c>
      <c r="J1451" s="144"/>
      <c r="K1451" s="355"/>
      <c r="L1451" s="145"/>
      <c r="M1451" s="146"/>
    </row>
    <row r="1452" spans="1:13" ht="45">
      <c r="A1452" s="185"/>
      <c r="B1452" s="186"/>
      <c r="C1452" s="185" t="s">
        <v>2045</v>
      </c>
      <c r="D1452" s="187" t="s">
        <v>14</v>
      </c>
      <c r="E1452" s="188" t="s">
        <v>2046</v>
      </c>
      <c r="F1452" s="189" t="s">
        <v>58</v>
      </c>
      <c r="G1452" s="190">
        <v>35</v>
      </c>
      <c r="H1452" s="191">
        <v>0</v>
      </c>
      <c r="I1452" s="374">
        <f t="shared" si="31"/>
        <v>0</v>
      </c>
      <c r="J1452" s="144"/>
      <c r="K1452" s="355"/>
      <c r="L1452" s="145"/>
      <c r="M1452" s="146"/>
    </row>
    <row r="1453" spans="1:13" ht="22.5">
      <c r="A1453" s="185"/>
      <c r="B1453" s="186"/>
      <c r="C1453" s="185" t="s">
        <v>2049</v>
      </c>
      <c r="D1453" s="187" t="s">
        <v>15</v>
      </c>
      <c r="E1453" s="188" t="s">
        <v>2050</v>
      </c>
      <c r="F1453" s="189" t="s">
        <v>7</v>
      </c>
      <c r="G1453" s="190">
        <v>6</v>
      </c>
      <c r="H1453" s="191">
        <v>0</v>
      </c>
      <c r="I1453" s="374">
        <f t="shared" si="31"/>
        <v>0</v>
      </c>
      <c r="J1453" s="144"/>
      <c r="K1453" s="355"/>
      <c r="L1453" s="145"/>
      <c r="M1453" s="146"/>
    </row>
    <row r="1454" spans="1:13" ht="33.75">
      <c r="A1454" s="185"/>
      <c r="B1454" s="186"/>
      <c r="C1454" s="185" t="s">
        <v>2123</v>
      </c>
      <c r="D1454" s="187" t="s">
        <v>16</v>
      </c>
      <c r="E1454" s="188" t="s">
        <v>2124</v>
      </c>
      <c r="F1454" s="189" t="s">
        <v>58</v>
      </c>
      <c r="G1454" s="190">
        <v>40</v>
      </c>
      <c r="H1454" s="191">
        <v>0</v>
      </c>
      <c r="I1454" s="374">
        <f t="shared" si="31"/>
        <v>0</v>
      </c>
      <c r="J1454" s="144"/>
      <c r="K1454" s="355"/>
      <c r="L1454" s="145"/>
      <c r="M1454" s="146"/>
    </row>
    <row r="1455" spans="1:13">
      <c r="A1455" s="378">
        <v>4</v>
      </c>
      <c r="B1455" s="378"/>
      <c r="C1455" s="378"/>
      <c r="D1455" s="379"/>
      <c r="E1455" s="380" t="s">
        <v>236</v>
      </c>
      <c r="F1455" s="380"/>
      <c r="G1455" s="380"/>
      <c r="H1455" s="383"/>
      <c r="I1455" s="384">
        <f>SUM(I1456:I1481)</f>
        <v>0</v>
      </c>
      <c r="J1455" s="144"/>
      <c r="K1455" s="355"/>
      <c r="L1455" s="145"/>
      <c r="M1455" s="146"/>
    </row>
    <row r="1456" spans="1:13" ht="33.75">
      <c r="A1456" s="185"/>
      <c r="B1456" s="186"/>
      <c r="C1456" s="185" t="s">
        <v>570</v>
      </c>
      <c r="D1456" s="187" t="s">
        <v>14</v>
      </c>
      <c r="E1456" s="188" t="s">
        <v>2051</v>
      </c>
      <c r="F1456" s="189" t="s">
        <v>7</v>
      </c>
      <c r="G1456" s="190">
        <v>1</v>
      </c>
      <c r="H1456" s="191">
        <v>0</v>
      </c>
      <c r="I1456" s="374">
        <f t="shared" si="31"/>
        <v>0</v>
      </c>
      <c r="J1456" s="144"/>
      <c r="K1456" s="355"/>
      <c r="L1456" s="145"/>
      <c r="M1456" s="146"/>
    </row>
    <row r="1457" spans="1:13">
      <c r="A1457" s="185"/>
      <c r="B1457" s="186"/>
      <c r="C1457" s="185" t="s">
        <v>572</v>
      </c>
      <c r="D1457" s="187" t="s">
        <v>15</v>
      </c>
      <c r="E1457" s="188" t="s">
        <v>2052</v>
      </c>
      <c r="F1457" s="189" t="s">
        <v>56</v>
      </c>
      <c r="G1457" s="190">
        <v>18.8</v>
      </c>
      <c r="H1457" s="191">
        <v>0</v>
      </c>
      <c r="I1457" s="374">
        <f t="shared" si="31"/>
        <v>0</v>
      </c>
      <c r="J1457" s="144"/>
      <c r="K1457" s="355"/>
      <c r="L1457" s="145"/>
      <c r="M1457" s="146"/>
    </row>
    <row r="1458" spans="1:13">
      <c r="A1458" s="185"/>
      <c r="B1458" s="186"/>
      <c r="C1458" s="185" t="s">
        <v>2053</v>
      </c>
      <c r="D1458" s="187" t="s">
        <v>16</v>
      </c>
      <c r="E1458" s="188" t="s">
        <v>2054</v>
      </c>
      <c r="F1458" s="189" t="s">
        <v>56</v>
      </c>
      <c r="G1458" s="190">
        <v>20.5</v>
      </c>
      <c r="H1458" s="191">
        <v>0</v>
      </c>
      <c r="I1458" s="374">
        <f t="shared" si="31"/>
        <v>0</v>
      </c>
      <c r="J1458" s="144"/>
      <c r="K1458" s="355"/>
      <c r="L1458" s="145"/>
      <c r="M1458" s="146"/>
    </row>
    <row r="1459" spans="1:13">
      <c r="A1459" s="185"/>
      <c r="B1459" s="186"/>
      <c r="C1459" s="185" t="s">
        <v>573</v>
      </c>
      <c r="D1459" s="187" t="s">
        <v>17</v>
      </c>
      <c r="E1459" s="188" t="s">
        <v>2055</v>
      </c>
      <c r="F1459" s="189" t="s">
        <v>56</v>
      </c>
      <c r="G1459" s="190">
        <v>47</v>
      </c>
      <c r="H1459" s="191">
        <v>0</v>
      </c>
      <c r="I1459" s="374">
        <f t="shared" si="31"/>
        <v>0</v>
      </c>
      <c r="J1459" s="144"/>
      <c r="K1459" s="355"/>
      <c r="L1459" s="145"/>
      <c r="M1459" s="146"/>
    </row>
    <row r="1460" spans="1:13" ht="22.5">
      <c r="A1460" s="185"/>
      <c r="B1460" s="186"/>
      <c r="C1460" s="185" t="s">
        <v>577</v>
      </c>
      <c r="D1460" s="187" t="s">
        <v>179</v>
      </c>
      <c r="E1460" s="188" t="s">
        <v>2056</v>
      </c>
      <c r="F1460" s="189" t="s">
        <v>78</v>
      </c>
      <c r="G1460" s="190">
        <v>3814</v>
      </c>
      <c r="H1460" s="191">
        <v>0</v>
      </c>
      <c r="I1460" s="374">
        <f t="shared" si="31"/>
        <v>0</v>
      </c>
      <c r="J1460" s="144"/>
      <c r="K1460" s="355"/>
      <c r="L1460" s="145"/>
      <c r="M1460" s="146"/>
    </row>
    <row r="1461" spans="1:13" ht="22.5">
      <c r="A1461" s="185"/>
      <c r="B1461" s="186"/>
      <c r="C1461" s="185" t="s">
        <v>2057</v>
      </c>
      <c r="D1461" s="187" t="s">
        <v>198</v>
      </c>
      <c r="E1461" s="188" t="s">
        <v>2058</v>
      </c>
      <c r="F1461" s="189" t="s">
        <v>7</v>
      </c>
      <c r="G1461" s="190">
        <v>1</v>
      </c>
      <c r="H1461" s="191">
        <v>0</v>
      </c>
      <c r="I1461" s="374">
        <f t="shared" si="31"/>
        <v>0</v>
      </c>
      <c r="J1461" s="144"/>
      <c r="K1461" s="355"/>
      <c r="L1461" s="145"/>
      <c r="M1461" s="146"/>
    </row>
    <row r="1462" spans="1:13">
      <c r="A1462" s="185"/>
      <c r="B1462" s="186"/>
      <c r="C1462" s="185" t="s">
        <v>2059</v>
      </c>
      <c r="D1462" s="187" t="s">
        <v>214</v>
      </c>
      <c r="E1462" s="188" t="s">
        <v>2060</v>
      </c>
      <c r="F1462" s="189" t="s">
        <v>76</v>
      </c>
      <c r="G1462" s="190">
        <v>1.5</v>
      </c>
      <c r="H1462" s="191">
        <v>0</v>
      </c>
      <c r="I1462" s="374">
        <f t="shared" si="31"/>
        <v>0</v>
      </c>
      <c r="J1462" s="144"/>
      <c r="K1462" s="355"/>
      <c r="L1462" s="145"/>
      <c r="M1462" s="146"/>
    </row>
    <row r="1463" spans="1:13" ht="33.75">
      <c r="A1463" s="185"/>
      <c r="B1463" s="186"/>
      <c r="C1463" s="185" t="s">
        <v>2091</v>
      </c>
      <c r="D1463" s="187" t="s">
        <v>216</v>
      </c>
      <c r="E1463" s="188" t="s">
        <v>2092</v>
      </c>
      <c r="F1463" s="189" t="s">
        <v>76</v>
      </c>
      <c r="G1463" s="190">
        <v>2</v>
      </c>
      <c r="H1463" s="191">
        <v>0</v>
      </c>
      <c r="I1463" s="374">
        <f t="shared" si="31"/>
        <v>0</v>
      </c>
      <c r="J1463" s="144"/>
      <c r="K1463" s="355"/>
      <c r="L1463" s="145"/>
      <c r="M1463" s="146"/>
    </row>
    <row r="1464" spans="1:13" ht="22.5">
      <c r="A1464" s="185"/>
      <c r="B1464" s="186"/>
      <c r="C1464" s="185" t="s">
        <v>583</v>
      </c>
      <c r="D1464" s="187" t="s">
        <v>231</v>
      </c>
      <c r="E1464" s="188" t="s">
        <v>2093</v>
      </c>
      <c r="F1464" s="189" t="s">
        <v>76</v>
      </c>
      <c r="G1464" s="190">
        <v>30.5</v>
      </c>
      <c r="H1464" s="191">
        <v>0</v>
      </c>
      <c r="I1464" s="374">
        <f t="shared" si="31"/>
        <v>0</v>
      </c>
      <c r="J1464" s="144"/>
      <c r="K1464" s="355"/>
      <c r="L1464" s="145"/>
      <c r="M1464" s="146"/>
    </row>
    <row r="1465" spans="1:13" ht="22.5">
      <c r="A1465" s="185"/>
      <c r="B1465" s="186"/>
      <c r="C1465" s="185" t="s">
        <v>585</v>
      </c>
      <c r="D1465" s="187" t="s">
        <v>260</v>
      </c>
      <c r="E1465" s="188" t="s">
        <v>2062</v>
      </c>
      <c r="F1465" s="189" t="s">
        <v>76</v>
      </c>
      <c r="G1465" s="190">
        <v>30.5</v>
      </c>
      <c r="H1465" s="191">
        <v>0</v>
      </c>
      <c r="I1465" s="374">
        <f t="shared" si="31"/>
        <v>0</v>
      </c>
      <c r="J1465" s="144"/>
      <c r="K1465" s="355"/>
      <c r="L1465" s="145"/>
      <c r="M1465" s="146"/>
    </row>
    <row r="1466" spans="1:13" ht="22.5">
      <c r="A1466" s="185"/>
      <c r="B1466" s="186"/>
      <c r="C1466" s="185" t="s">
        <v>587</v>
      </c>
      <c r="D1466" s="187" t="s">
        <v>261</v>
      </c>
      <c r="E1466" s="188" t="s">
        <v>2063</v>
      </c>
      <c r="F1466" s="189" t="s">
        <v>76</v>
      </c>
      <c r="G1466" s="190">
        <v>30.5</v>
      </c>
      <c r="H1466" s="191">
        <v>0</v>
      </c>
      <c r="I1466" s="374">
        <f t="shared" si="31"/>
        <v>0</v>
      </c>
      <c r="J1466" s="144"/>
      <c r="K1466" s="355"/>
      <c r="L1466" s="145"/>
      <c r="M1466" s="146"/>
    </row>
    <row r="1467" spans="1:13" ht="33.75">
      <c r="A1467" s="185"/>
      <c r="B1467" s="186"/>
      <c r="C1467" s="185" t="s">
        <v>2064</v>
      </c>
      <c r="D1467" s="187" t="s">
        <v>272</v>
      </c>
      <c r="E1467" s="188" t="s">
        <v>2065</v>
      </c>
      <c r="F1467" s="189" t="s">
        <v>58</v>
      </c>
      <c r="G1467" s="190">
        <v>10</v>
      </c>
      <c r="H1467" s="191">
        <v>0</v>
      </c>
      <c r="I1467" s="374">
        <f t="shared" si="31"/>
        <v>0</v>
      </c>
      <c r="J1467" s="144"/>
      <c r="K1467" s="355"/>
      <c r="L1467" s="145"/>
      <c r="M1467" s="146"/>
    </row>
    <row r="1468" spans="1:13" ht="22.5">
      <c r="A1468" s="185"/>
      <c r="B1468" s="186"/>
      <c r="C1468" s="185" t="s">
        <v>2066</v>
      </c>
      <c r="D1468" s="187" t="s">
        <v>274</v>
      </c>
      <c r="E1468" s="188" t="s">
        <v>2067</v>
      </c>
      <c r="F1468" s="189" t="s">
        <v>58</v>
      </c>
      <c r="G1468" s="190">
        <v>10.199999999999999</v>
      </c>
      <c r="H1468" s="191">
        <v>0</v>
      </c>
      <c r="I1468" s="374">
        <f t="shared" si="31"/>
        <v>0</v>
      </c>
      <c r="J1468" s="144"/>
      <c r="K1468" s="355"/>
      <c r="L1468" s="145"/>
      <c r="M1468" s="146"/>
    </row>
    <row r="1469" spans="1:13" ht="45">
      <c r="A1469" s="185"/>
      <c r="B1469" s="186"/>
      <c r="C1469" s="185" t="s">
        <v>591</v>
      </c>
      <c r="D1469" s="187" t="s">
        <v>276</v>
      </c>
      <c r="E1469" s="188" t="s">
        <v>2068</v>
      </c>
      <c r="F1469" s="189" t="s">
        <v>58</v>
      </c>
      <c r="G1469" s="190">
        <v>250</v>
      </c>
      <c r="H1469" s="191">
        <v>0</v>
      </c>
      <c r="I1469" s="374">
        <f t="shared" si="31"/>
        <v>0</v>
      </c>
      <c r="J1469" s="144"/>
      <c r="K1469" s="355"/>
      <c r="L1469" s="145"/>
      <c r="M1469" s="146"/>
    </row>
    <row r="1470" spans="1:13" ht="33.75">
      <c r="A1470" s="185"/>
      <c r="B1470" s="186"/>
      <c r="C1470" s="185" t="s">
        <v>593</v>
      </c>
      <c r="D1470" s="187" t="s">
        <v>278</v>
      </c>
      <c r="E1470" s="188" t="s">
        <v>2069</v>
      </c>
      <c r="F1470" s="189" t="s">
        <v>76</v>
      </c>
      <c r="G1470" s="190">
        <v>1</v>
      </c>
      <c r="H1470" s="191">
        <v>0</v>
      </c>
      <c r="I1470" s="374">
        <f t="shared" si="31"/>
        <v>0</v>
      </c>
      <c r="J1470" s="144"/>
      <c r="K1470" s="355"/>
      <c r="L1470" s="145"/>
      <c r="M1470" s="146"/>
    </row>
    <row r="1471" spans="1:13">
      <c r="A1471" s="185"/>
      <c r="B1471" s="186"/>
      <c r="C1471" s="185" t="s">
        <v>595</v>
      </c>
      <c r="D1471" s="187" t="s">
        <v>281</v>
      </c>
      <c r="E1471" s="188" t="s">
        <v>2070</v>
      </c>
      <c r="F1471" s="189" t="s">
        <v>56</v>
      </c>
      <c r="G1471" s="190">
        <v>39</v>
      </c>
      <c r="H1471" s="191">
        <v>0</v>
      </c>
      <c r="I1471" s="374">
        <f t="shared" si="31"/>
        <v>0</v>
      </c>
      <c r="J1471" s="144"/>
      <c r="K1471" s="355"/>
      <c r="L1471" s="145"/>
      <c r="M1471" s="146"/>
    </row>
    <row r="1472" spans="1:13" ht="56.25">
      <c r="A1472" s="185"/>
      <c r="B1472" s="186"/>
      <c r="C1472" s="185" t="s">
        <v>650</v>
      </c>
      <c r="D1472" s="187" t="s">
        <v>283</v>
      </c>
      <c r="E1472" s="188" t="s">
        <v>2071</v>
      </c>
      <c r="F1472" s="189" t="s">
        <v>58</v>
      </c>
      <c r="G1472" s="190">
        <v>18</v>
      </c>
      <c r="H1472" s="191">
        <v>0</v>
      </c>
      <c r="I1472" s="374">
        <f t="shared" si="31"/>
        <v>0</v>
      </c>
      <c r="J1472" s="144"/>
      <c r="K1472" s="355"/>
      <c r="L1472" s="145"/>
      <c r="M1472" s="146"/>
    </row>
    <row r="1473" spans="1:13" ht="78.75">
      <c r="A1473" s="185"/>
      <c r="B1473" s="186"/>
      <c r="C1473" s="185" t="s">
        <v>597</v>
      </c>
      <c r="D1473" s="187" t="s">
        <v>285</v>
      </c>
      <c r="E1473" s="188" t="s">
        <v>2072</v>
      </c>
      <c r="F1473" s="189" t="s">
        <v>58</v>
      </c>
      <c r="G1473" s="190">
        <v>9</v>
      </c>
      <c r="H1473" s="191">
        <v>0</v>
      </c>
      <c r="I1473" s="374">
        <f t="shared" si="31"/>
        <v>0</v>
      </c>
      <c r="J1473" s="144"/>
      <c r="K1473" s="355"/>
      <c r="L1473" s="145"/>
      <c r="M1473" s="146"/>
    </row>
    <row r="1474" spans="1:13" ht="56.25">
      <c r="A1474" s="185"/>
      <c r="B1474" s="186"/>
      <c r="C1474" s="185" t="s">
        <v>654</v>
      </c>
      <c r="D1474" s="187" t="s">
        <v>287</v>
      </c>
      <c r="E1474" s="188" t="s">
        <v>2076</v>
      </c>
      <c r="F1474" s="189" t="s">
        <v>56</v>
      </c>
      <c r="G1474" s="190">
        <v>38</v>
      </c>
      <c r="H1474" s="191">
        <v>0</v>
      </c>
      <c r="I1474" s="374">
        <f t="shared" si="31"/>
        <v>0</v>
      </c>
      <c r="J1474" s="144"/>
      <c r="K1474" s="355"/>
      <c r="L1474" s="145"/>
      <c r="M1474" s="146"/>
    </row>
    <row r="1475" spans="1:13" ht="56.25">
      <c r="A1475" s="185"/>
      <c r="B1475" s="186"/>
      <c r="C1475" s="185" t="s">
        <v>2077</v>
      </c>
      <c r="D1475" s="187" t="s">
        <v>289</v>
      </c>
      <c r="E1475" s="188" t="s">
        <v>2078</v>
      </c>
      <c r="F1475" s="189" t="s">
        <v>56</v>
      </c>
      <c r="G1475" s="190">
        <v>13</v>
      </c>
      <c r="H1475" s="191">
        <v>0</v>
      </c>
      <c r="I1475" s="374">
        <f t="shared" si="31"/>
        <v>0</v>
      </c>
      <c r="J1475" s="144"/>
      <c r="K1475" s="355"/>
      <c r="L1475" s="145"/>
      <c r="M1475" s="146"/>
    </row>
    <row r="1476" spans="1:13" ht="33.75">
      <c r="A1476" s="185"/>
      <c r="B1476" s="186"/>
      <c r="C1476" s="185" t="s">
        <v>690</v>
      </c>
      <c r="D1476" s="187" t="s">
        <v>290</v>
      </c>
      <c r="E1476" s="188" t="s">
        <v>2079</v>
      </c>
      <c r="F1476" s="189" t="s">
        <v>7</v>
      </c>
      <c r="G1476" s="190">
        <v>268</v>
      </c>
      <c r="H1476" s="191">
        <v>0</v>
      </c>
      <c r="I1476" s="374">
        <f t="shared" si="31"/>
        <v>0</v>
      </c>
      <c r="J1476" s="144"/>
      <c r="K1476" s="355"/>
      <c r="L1476" s="145"/>
      <c r="M1476" s="146"/>
    </row>
    <row r="1477" spans="1:13" ht="33.75">
      <c r="A1477" s="185"/>
      <c r="B1477" s="186"/>
      <c r="C1477" s="185" t="s">
        <v>691</v>
      </c>
      <c r="D1477" s="187" t="s">
        <v>292</v>
      </c>
      <c r="E1477" s="188" t="s">
        <v>2080</v>
      </c>
      <c r="F1477" s="189" t="s">
        <v>7</v>
      </c>
      <c r="G1477" s="190">
        <v>268</v>
      </c>
      <c r="H1477" s="191">
        <v>0</v>
      </c>
      <c r="I1477" s="374">
        <f t="shared" si="31"/>
        <v>0</v>
      </c>
      <c r="J1477" s="144"/>
      <c r="K1477" s="355"/>
      <c r="L1477" s="145"/>
      <c r="M1477" s="146"/>
    </row>
    <row r="1478" spans="1:13" ht="22.5">
      <c r="A1478" s="185"/>
      <c r="B1478" s="186"/>
      <c r="C1478" s="185" t="s">
        <v>599</v>
      </c>
      <c r="D1478" s="187" t="s">
        <v>293</v>
      </c>
      <c r="E1478" s="188" t="s">
        <v>600</v>
      </c>
      <c r="F1478" s="189" t="s">
        <v>58</v>
      </c>
      <c r="G1478" s="190">
        <v>36.5</v>
      </c>
      <c r="H1478" s="191">
        <v>0</v>
      </c>
      <c r="I1478" s="374">
        <f t="shared" si="31"/>
        <v>0</v>
      </c>
      <c r="J1478" s="144"/>
      <c r="K1478" s="355"/>
      <c r="L1478" s="145"/>
      <c r="M1478" s="146"/>
    </row>
    <row r="1479" spans="1:13" ht="22.5">
      <c r="A1479" s="185"/>
      <c r="B1479" s="186"/>
      <c r="C1479" s="185" t="s">
        <v>601</v>
      </c>
      <c r="D1479" s="187" t="s">
        <v>295</v>
      </c>
      <c r="E1479" s="188" t="s">
        <v>477</v>
      </c>
      <c r="F1479" s="189" t="s">
        <v>7</v>
      </c>
      <c r="G1479" s="190">
        <v>4</v>
      </c>
      <c r="H1479" s="191">
        <v>0</v>
      </c>
      <c r="I1479" s="374">
        <f t="shared" si="31"/>
        <v>0</v>
      </c>
      <c r="J1479" s="144"/>
      <c r="K1479" s="355"/>
      <c r="L1479" s="145"/>
      <c r="M1479" s="146"/>
    </row>
    <row r="1480" spans="1:13" ht="22.5">
      <c r="A1480" s="185"/>
      <c r="B1480" s="186"/>
      <c r="C1480" s="185" t="s">
        <v>2081</v>
      </c>
      <c r="D1480" s="187" t="s">
        <v>296</v>
      </c>
      <c r="E1480" s="188" t="s">
        <v>480</v>
      </c>
      <c r="F1480" s="189" t="s">
        <v>56</v>
      </c>
      <c r="G1480" s="190">
        <v>99</v>
      </c>
      <c r="H1480" s="191">
        <v>0</v>
      </c>
      <c r="I1480" s="374">
        <f t="shared" si="31"/>
        <v>0</v>
      </c>
      <c r="J1480" s="144"/>
      <c r="K1480" s="355"/>
      <c r="L1480" s="145"/>
      <c r="M1480" s="146"/>
    </row>
    <row r="1481" spans="1:13" ht="22.5">
      <c r="A1481" s="185"/>
      <c r="B1481" s="186"/>
      <c r="C1481" s="185" t="s">
        <v>2082</v>
      </c>
      <c r="D1481" s="187" t="s">
        <v>298</v>
      </c>
      <c r="E1481" s="188" t="s">
        <v>2083</v>
      </c>
      <c r="F1481" s="189" t="s">
        <v>56</v>
      </c>
      <c r="G1481" s="190">
        <v>35</v>
      </c>
      <c r="H1481" s="191">
        <v>0</v>
      </c>
      <c r="I1481" s="374">
        <f t="shared" si="31"/>
        <v>0</v>
      </c>
      <c r="J1481" s="144"/>
      <c r="K1481" s="355"/>
      <c r="L1481" s="145"/>
      <c r="M1481" s="146"/>
    </row>
    <row r="1482" spans="1:13">
      <c r="A1482" s="378">
        <v>4</v>
      </c>
      <c r="B1482" s="378"/>
      <c r="C1482" s="378"/>
      <c r="D1482" s="379"/>
      <c r="E1482" s="380" t="s">
        <v>622</v>
      </c>
      <c r="F1482" s="380"/>
      <c r="G1482" s="380"/>
      <c r="H1482" s="383"/>
      <c r="I1482" s="384">
        <f>SUM(I1483:I1483)</f>
        <v>0</v>
      </c>
      <c r="J1482" s="144"/>
      <c r="K1482" s="355"/>
      <c r="L1482" s="145"/>
      <c r="M1482" s="146"/>
    </row>
    <row r="1483" spans="1:13" ht="22.5">
      <c r="A1483" s="185"/>
      <c r="B1483" s="186"/>
      <c r="C1483" s="185" t="s">
        <v>2084</v>
      </c>
      <c r="D1483" s="187" t="s">
        <v>14</v>
      </c>
      <c r="E1483" s="188" t="s">
        <v>4529</v>
      </c>
      <c r="F1483" s="189" t="s">
        <v>7</v>
      </c>
      <c r="G1483" s="190">
        <v>1</v>
      </c>
      <c r="H1483" s="191">
        <v>0</v>
      </c>
      <c r="I1483" s="374">
        <f t="shared" si="31"/>
        <v>0</v>
      </c>
      <c r="J1483" s="144"/>
      <c r="K1483" s="355"/>
      <c r="L1483" s="145"/>
      <c r="M1483" s="146"/>
    </row>
    <row r="1484" spans="1:13">
      <c r="A1484" s="170">
        <v>2</v>
      </c>
      <c r="B1484" s="171" t="str">
        <f>IF(TRIM(H1484)&lt;&gt;"",COUNTA($H$8:H1484),"")</f>
        <v/>
      </c>
      <c r="C1484" s="170"/>
      <c r="D1484" s="172"/>
      <c r="E1484" s="24" t="s">
        <v>2125</v>
      </c>
      <c r="F1484" s="173"/>
      <c r="G1484" s="215"/>
      <c r="H1484" s="373"/>
      <c r="I1484" s="175">
        <f>I1485+I1501+I1509+I1513+I1538</f>
        <v>0</v>
      </c>
      <c r="J1484" s="144"/>
      <c r="K1484" s="355"/>
      <c r="L1484" s="145"/>
      <c r="M1484" s="146"/>
    </row>
    <row r="1485" spans="1:13">
      <c r="A1485" s="178">
        <v>4</v>
      </c>
      <c r="B1485" s="179"/>
      <c r="C1485" s="178"/>
      <c r="D1485" s="180"/>
      <c r="E1485" s="181" t="s">
        <v>501</v>
      </c>
      <c r="F1485" s="182"/>
      <c r="G1485" s="216"/>
      <c r="H1485" s="184"/>
      <c r="I1485" s="184">
        <f>SUM(I1486:I1500)</f>
        <v>0</v>
      </c>
      <c r="J1485" s="144"/>
      <c r="K1485" s="355"/>
      <c r="L1485" s="145"/>
      <c r="M1485" s="146"/>
    </row>
    <row r="1486" spans="1:13" ht="22.5">
      <c r="A1486" s="185"/>
      <c r="B1486" s="186"/>
      <c r="C1486" s="185" t="s">
        <v>520</v>
      </c>
      <c r="D1486" s="187" t="s">
        <v>14</v>
      </c>
      <c r="E1486" s="188" t="s">
        <v>521</v>
      </c>
      <c r="F1486" s="189" t="s">
        <v>7</v>
      </c>
      <c r="G1486" s="190">
        <v>1</v>
      </c>
      <c r="H1486" s="191">
        <v>0</v>
      </c>
      <c r="I1486" s="374">
        <f t="shared" ref="I1486:I1539" si="32">IF(ISNUMBER(G1486),ROUND(G1486*H1486,2),"")</f>
        <v>0</v>
      </c>
      <c r="J1486" s="144"/>
      <c r="K1486" s="355"/>
      <c r="L1486" s="145"/>
      <c r="M1486" s="146"/>
    </row>
    <row r="1487" spans="1:13" ht="22.5">
      <c r="A1487" s="185"/>
      <c r="B1487" s="186"/>
      <c r="C1487" s="185" t="s">
        <v>522</v>
      </c>
      <c r="D1487" s="187" t="s">
        <v>15</v>
      </c>
      <c r="E1487" s="188" t="s">
        <v>2030</v>
      </c>
      <c r="F1487" s="189" t="s">
        <v>7</v>
      </c>
      <c r="G1487" s="190">
        <v>1</v>
      </c>
      <c r="H1487" s="191">
        <v>0</v>
      </c>
      <c r="I1487" s="374">
        <f t="shared" si="32"/>
        <v>0</v>
      </c>
      <c r="J1487" s="144"/>
      <c r="K1487" s="355"/>
      <c r="L1487" s="145"/>
      <c r="M1487" s="146"/>
    </row>
    <row r="1488" spans="1:13" ht="22.5">
      <c r="A1488" s="185"/>
      <c r="B1488" s="186"/>
      <c r="C1488" s="185" t="s">
        <v>524</v>
      </c>
      <c r="D1488" s="187" t="s">
        <v>16</v>
      </c>
      <c r="E1488" s="188" t="s">
        <v>787</v>
      </c>
      <c r="F1488" s="189" t="s">
        <v>56</v>
      </c>
      <c r="G1488" s="190">
        <v>90</v>
      </c>
      <c r="H1488" s="191">
        <v>0</v>
      </c>
      <c r="I1488" s="374">
        <f t="shared" si="32"/>
        <v>0</v>
      </c>
      <c r="J1488" s="144"/>
      <c r="K1488" s="355"/>
      <c r="L1488" s="145"/>
      <c r="M1488" s="146"/>
    </row>
    <row r="1489" spans="1:13">
      <c r="A1489" s="185"/>
      <c r="B1489" s="186"/>
      <c r="C1489" s="185" t="s">
        <v>526</v>
      </c>
      <c r="D1489" s="187" t="s">
        <v>17</v>
      </c>
      <c r="E1489" s="188" t="s">
        <v>1958</v>
      </c>
      <c r="F1489" s="189" t="s">
        <v>605</v>
      </c>
      <c r="G1489" s="190">
        <v>20</v>
      </c>
      <c r="H1489" s="191">
        <v>0</v>
      </c>
      <c r="I1489" s="374">
        <f t="shared" si="32"/>
        <v>0</v>
      </c>
      <c r="J1489" s="144"/>
      <c r="K1489" s="355"/>
      <c r="L1489" s="145"/>
      <c r="M1489" s="146"/>
    </row>
    <row r="1490" spans="1:13">
      <c r="A1490" s="185"/>
      <c r="B1490" s="186"/>
      <c r="C1490" s="185" t="s">
        <v>528</v>
      </c>
      <c r="D1490" s="187" t="s">
        <v>179</v>
      </c>
      <c r="E1490" s="188" t="s">
        <v>2031</v>
      </c>
      <c r="F1490" s="189" t="s">
        <v>58</v>
      </c>
      <c r="G1490" s="190">
        <v>5.7</v>
      </c>
      <c r="H1490" s="191">
        <v>0</v>
      </c>
      <c r="I1490" s="374">
        <f t="shared" si="32"/>
        <v>0</v>
      </c>
      <c r="J1490" s="144"/>
      <c r="K1490" s="355"/>
      <c r="L1490" s="145"/>
      <c r="M1490" s="146"/>
    </row>
    <row r="1491" spans="1:13" ht="33.75">
      <c r="A1491" s="185"/>
      <c r="B1491" s="186"/>
      <c r="C1491" s="185" t="s">
        <v>2032</v>
      </c>
      <c r="D1491" s="187" t="s">
        <v>198</v>
      </c>
      <c r="E1491" s="188" t="s">
        <v>2033</v>
      </c>
      <c r="F1491" s="189" t="s">
        <v>56</v>
      </c>
      <c r="G1491" s="190">
        <v>19</v>
      </c>
      <c r="H1491" s="191">
        <v>0</v>
      </c>
      <c r="I1491" s="374">
        <f t="shared" si="32"/>
        <v>0</v>
      </c>
      <c r="J1491" s="144"/>
      <c r="K1491" s="355"/>
      <c r="L1491" s="145"/>
      <c r="M1491" s="146"/>
    </row>
    <row r="1492" spans="1:13">
      <c r="A1492" s="185"/>
      <c r="B1492" s="186"/>
      <c r="C1492" s="185" t="s">
        <v>1960</v>
      </c>
      <c r="D1492" s="187" t="s">
        <v>214</v>
      </c>
      <c r="E1492" s="188" t="s">
        <v>533</v>
      </c>
      <c r="F1492" s="189" t="s">
        <v>76</v>
      </c>
      <c r="G1492" s="190">
        <v>26.2</v>
      </c>
      <c r="H1492" s="191">
        <v>0</v>
      </c>
      <c r="I1492" s="374">
        <f t="shared" si="32"/>
        <v>0</v>
      </c>
      <c r="J1492" s="144"/>
      <c r="K1492" s="355"/>
      <c r="L1492" s="145"/>
      <c r="M1492" s="146"/>
    </row>
    <row r="1493" spans="1:13" ht="22.5">
      <c r="A1493" s="185"/>
      <c r="B1493" s="186"/>
      <c r="C1493" s="185" t="s">
        <v>682</v>
      </c>
      <c r="D1493" s="187" t="s">
        <v>216</v>
      </c>
      <c r="E1493" s="188" t="s">
        <v>2034</v>
      </c>
      <c r="F1493" s="189" t="s">
        <v>76</v>
      </c>
      <c r="G1493" s="190">
        <v>6.2</v>
      </c>
      <c r="H1493" s="191">
        <v>0</v>
      </c>
      <c r="I1493" s="374">
        <f t="shared" si="32"/>
        <v>0</v>
      </c>
      <c r="J1493" s="144"/>
      <c r="K1493" s="355"/>
      <c r="L1493" s="145"/>
      <c r="M1493" s="146"/>
    </row>
    <row r="1494" spans="1:13" s="229" customFormat="1" ht="33.75">
      <c r="A1494" s="185"/>
      <c r="B1494" s="186"/>
      <c r="C1494" s="185" t="s">
        <v>534</v>
      </c>
      <c r="D1494" s="187" t="s">
        <v>231</v>
      </c>
      <c r="E1494" s="188" t="s">
        <v>535</v>
      </c>
      <c r="F1494" s="189" t="s">
        <v>58</v>
      </c>
      <c r="G1494" s="190">
        <v>22</v>
      </c>
      <c r="H1494" s="191">
        <v>0</v>
      </c>
      <c r="I1494" s="374">
        <f t="shared" si="32"/>
        <v>0</v>
      </c>
      <c r="J1494" s="230"/>
      <c r="K1494" s="355"/>
      <c r="L1494" s="231"/>
      <c r="M1494" s="232"/>
    </row>
    <row r="1495" spans="1:13" s="229" customFormat="1" ht="22.5">
      <c r="A1495" s="185"/>
      <c r="B1495" s="186"/>
      <c r="C1495" s="185" t="s">
        <v>536</v>
      </c>
      <c r="D1495" s="187" t="s">
        <v>260</v>
      </c>
      <c r="E1495" s="188" t="s">
        <v>537</v>
      </c>
      <c r="F1495" s="189" t="s">
        <v>58</v>
      </c>
      <c r="G1495" s="190">
        <v>22</v>
      </c>
      <c r="H1495" s="191">
        <v>0</v>
      </c>
      <c r="I1495" s="374">
        <f t="shared" si="32"/>
        <v>0</v>
      </c>
      <c r="J1495" s="230"/>
      <c r="K1495" s="355"/>
      <c r="L1495" s="231"/>
      <c r="M1495" s="232"/>
    </row>
    <row r="1496" spans="1:13" ht="22.5">
      <c r="A1496" s="185"/>
      <c r="B1496" s="186"/>
      <c r="C1496" s="185" t="s">
        <v>538</v>
      </c>
      <c r="D1496" s="187" t="s">
        <v>261</v>
      </c>
      <c r="E1496" s="188" t="s">
        <v>539</v>
      </c>
      <c r="F1496" s="189" t="s">
        <v>58</v>
      </c>
      <c r="G1496" s="190">
        <v>11</v>
      </c>
      <c r="H1496" s="191">
        <v>0</v>
      </c>
      <c r="I1496" s="374">
        <f t="shared" si="32"/>
        <v>0</v>
      </c>
      <c r="J1496" s="144"/>
      <c r="K1496" s="355"/>
      <c r="L1496" s="145"/>
      <c r="M1496" s="146"/>
    </row>
    <row r="1497" spans="1:13" ht="56.25">
      <c r="A1497" s="185"/>
      <c r="B1497" s="186"/>
      <c r="C1497" s="185" t="s">
        <v>2035</v>
      </c>
      <c r="D1497" s="187" t="s">
        <v>272</v>
      </c>
      <c r="E1497" s="188" t="s">
        <v>2036</v>
      </c>
      <c r="F1497" s="189" t="s">
        <v>56</v>
      </c>
      <c r="G1497" s="190">
        <v>103</v>
      </c>
      <c r="H1497" s="191">
        <v>0</v>
      </c>
      <c r="I1497" s="374">
        <f t="shared" si="32"/>
        <v>0</v>
      </c>
      <c r="J1497" s="144"/>
      <c r="K1497" s="355"/>
      <c r="L1497" s="145"/>
      <c r="M1497" s="146"/>
    </row>
    <row r="1498" spans="1:13" ht="45">
      <c r="A1498" s="185"/>
      <c r="B1498" s="186"/>
      <c r="C1498" s="185" t="s">
        <v>2037</v>
      </c>
      <c r="D1498" s="187" t="s">
        <v>274</v>
      </c>
      <c r="E1498" s="188" t="s">
        <v>2038</v>
      </c>
      <c r="F1498" s="189" t="s">
        <v>56</v>
      </c>
      <c r="G1498" s="190">
        <v>16</v>
      </c>
      <c r="H1498" s="191">
        <v>0</v>
      </c>
      <c r="I1498" s="374">
        <f t="shared" si="32"/>
        <v>0</v>
      </c>
      <c r="J1498" s="144"/>
      <c r="K1498" s="355"/>
      <c r="L1498" s="145"/>
      <c r="M1498" s="146"/>
    </row>
    <row r="1499" spans="1:13" ht="56.25">
      <c r="A1499" s="185"/>
      <c r="B1499" s="186"/>
      <c r="C1499" s="185" t="s">
        <v>540</v>
      </c>
      <c r="D1499" s="187" t="s">
        <v>276</v>
      </c>
      <c r="E1499" s="188" t="s">
        <v>2039</v>
      </c>
      <c r="F1499" s="189" t="s">
        <v>56</v>
      </c>
      <c r="G1499" s="190">
        <v>86</v>
      </c>
      <c r="H1499" s="191">
        <v>0</v>
      </c>
      <c r="I1499" s="374">
        <f t="shared" si="32"/>
        <v>0</v>
      </c>
      <c r="J1499" s="144"/>
      <c r="K1499" s="355"/>
      <c r="L1499" s="145"/>
      <c r="M1499" s="146"/>
    </row>
    <row r="1500" spans="1:13" ht="56.25">
      <c r="A1500" s="185"/>
      <c r="B1500" s="186"/>
      <c r="C1500" s="185" t="s">
        <v>542</v>
      </c>
      <c r="D1500" s="187" t="s">
        <v>278</v>
      </c>
      <c r="E1500" s="188" t="s">
        <v>2040</v>
      </c>
      <c r="F1500" s="189" t="s">
        <v>56</v>
      </c>
      <c r="G1500" s="190">
        <v>38</v>
      </c>
      <c r="H1500" s="191">
        <v>0</v>
      </c>
      <c r="I1500" s="374">
        <f t="shared" si="32"/>
        <v>0</v>
      </c>
      <c r="J1500" s="144"/>
      <c r="K1500" s="355"/>
      <c r="L1500" s="145"/>
      <c r="M1500" s="146"/>
    </row>
    <row r="1501" spans="1:13">
      <c r="A1501" s="378">
        <v>4</v>
      </c>
      <c r="B1501" s="378"/>
      <c r="C1501" s="378"/>
      <c r="D1501" s="379"/>
      <c r="E1501" s="380" t="s">
        <v>232</v>
      </c>
      <c r="F1501" s="380"/>
      <c r="G1501" s="380"/>
      <c r="H1501" s="383"/>
      <c r="I1501" s="384">
        <f>SUM(I1502:I1508)</f>
        <v>0</v>
      </c>
      <c r="J1501" s="144"/>
      <c r="K1501" s="355"/>
      <c r="L1501" s="145"/>
      <c r="M1501" s="146"/>
    </row>
    <row r="1502" spans="1:13" ht="33.75">
      <c r="A1502" s="185"/>
      <c r="B1502" s="186"/>
      <c r="C1502" s="185" t="s">
        <v>544</v>
      </c>
      <c r="D1502" s="187" t="s">
        <v>14</v>
      </c>
      <c r="E1502" s="188" t="s">
        <v>2041</v>
      </c>
      <c r="F1502" s="189" t="s">
        <v>76</v>
      </c>
      <c r="G1502" s="190">
        <v>16</v>
      </c>
      <c r="H1502" s="191">
        <v>0</v>
      </c>
      <c r="I1502" s="374">
        <f t="shared" si="32"/>
        <v>0</v>
      </c>
      <c r="J1502" s="144"/>
      <c r="K1502" s="355"/>
      <c r="L1502" s="145"/>
      <c r="M1502" s="146"/>
    </row>
    <row r="1503" spans="1:13" ht="45">
      <c r="A1503" s="185"/>
      <c r="B1503" s="186"/>
      <c r="C1503" s="185" t="s">
        <v>546</v>
      </c>
      <c r="D1503" s="187" t="s">
        <v>15</v>
      </c>
      <c r="E1503" s="188" t="s">
        <v>2042</v>
      </c>
      <c r="F1503" s="189" t="s">
        <v>76</v>
      </c>
      <c r="G1503" s="190">
        <v>196</v>
      </c>
      <c r="H1503" s="191">
        <v>0</v>
      </c>
      <c r="I1503" s="374">
        <f t="shared" si="32"/>
        <v>0</v>
      </c>
      <c r="J1503" s="144"/>
      <c r="K1503" s="355"/>
      <c r="L1503" s="145"/>
      <c r="M1503" s="146"/>
    </row>
    <row r="1504" spans="1:13" ht="33.75">
      <c r="A1504" s="185"/>
      <c r="B1504" s="186"/>
      <c r="C1504" s="185" t="s">
        <v>550</v>
      </c>
      <c r="D1504" s="187" t="s">
        <v>16</v>
      </c>
      <c r="E1504" s="188" t="s">
        <v>2043</v>
      </c>
      <c r="F1504" s="189" t="s">
        <v>56</v>
      </c>
      <c r="G1504" s="190">
        <v>86</v>
      </c>
      <c r="H1504" s="191">
        <v>0</v>
      </c>
      <c r="I1504" s="374">
        <f t="shared" si="32"/>
        <v>0</v>
      </c>
      <c r="J1504" s="144"/>
      <c r="K1504" s="355"/>
      <c r="L1504" s="145"/>
      <c r="M1504" s="146"/>
    </row>
    <row r="1505" spans="1:13">
      <c r="A1505" s="185"/>
      <c r="B1505" s="186"/>
      <c r="C1505" s="185" t="s">
        <v>552</v>
      </c>
      <c r="D1505" s="187" t="s">
        <v>17</v>
      </c>
      <c r="E1505" s="188" t="s">
        <v>553</v>
      </c>
      <c r="F1505" s="189" t="s">
        <v>56</v>
      </c>
      <c r="G1505" s="190">
        <v>86</v>
      </c>
      <c r="H1505" s="191">
        <v>0</v>
      </c>
      <c r="I1505" s="374">
        <f t="shared" si="32"/>
        <v>0</v>
      </c>
      <c r="J1505" s="144"/>
      <c r="K1505" s="355"/>
      <c r="L1505" s="145"/>
      <c r="M1505" s="146"/>
    </row>
    <row r="1506" spans="1:13" ht="33.75">
      <c r="A1506" s="185"/>
      <c r="B1506" s="186"/>
      <c r="C1506" s="185" t="s">
        <v>554</v>
      </c>
      <c r="D1506" s="187" t="s">
        <v>179</v>
      </c>
      <c r="E1506" s="188" t="s">
        <v>2044</v>
      </c>
      <c r="F1506" s="189" t="s">
        <v>76</v>
      </c>
      <c r="G1506" s="190">
        <v>85</v>
      </c>
      <c r="H1506" s="191">
        <v>0</v>
      </c>
      <c r="I1506" s="374">
        <f t="shared" si="32"/>
        <v>0</v>
      </c>
      <c r="J1506" s="144"/>
      <c r="K1506" s="355"/>
      <c r="L1506" s="145"/>
      <c r="M1506" s="146"/>
    </row>
    <row r="1507" spans="1:13">
      <c r="A1507" s="185"/>
      <c r="B1507" s="186"/>
      <c r="C1507" s="185" t="s">
        <v>556</v>
      </c>
      <c r="D1507" s="187" t="s">
        <v>198</v>
      </c>
      <c r="E1507" s="188" t="s">
        <v>557</v>
      </c>
      <c r="F1507" s="189" t="s">
        <v>56</v>
      </c>
      <c r="G1507" s="190">
        <v>75</v>
      </c>
      <c r="H1507" s="191">
        <v>0</v>
      </c>
      <c r="I1507" s="374">
        <f t="shared" si="32"/>
        <v>0</v>
      </c>
      <c r="J1507" s="144"/>
      <c r="K1507" s="355"/>
      <c r="L1507" s="145"/>
      <c r="M1507" s="146"/>
    </row>
    <row r="1508" spans="1:13">
      <c r="A1508" s="185"/>
      <c r="B1508" s="186"/>
      <c r="C1508" s="185" t="s">
        <v>558</v>
      </c>
      <c r="D1508" s="187" t="s">
        <v>214</v>
      </c>
      <c r="E1508" s="188" t="s">
        <v>559</v>
      </c>
      <c r="F1508" s="189" t="s">
        <v>56</v>
      </c>
      <c r="G1508" s="190">
        <v>75</v>
      </c>
      <c r="H1508" s="191">
        <v>0</v>
      </c>
      <c r="I1508" s="374">
        <f t="shared" si="32"/>
        <v>0</v>
      </c>
      <c r="J1508" s="144"/>
      <c r="K1508" s="355"/>
      <c r="L1508" s="145"/>
      <c r="M1508" s="146"/>
    </row>
    <row r="1509" spans="1:13">
      <c r="A1509" s="378">
        <v>4</v>
      </c>
      <c r="B1509" s="378"/>
      <c r="C1509" s="378"/>
      <c r="D1509" s="379"/>
      <c r="E1509" s="380" t="s">
        <v>234</v>
      </c>
      <c r="F1509" s="380"/>
      <c r="G1509" s="380"/>
      <c r="H1509" s="383"/>
      <c r="I1509" s="384">
        <f>SUM(I1510:I1512)</f>
        <v>0</v>
      </c>
      <c r="J1509" s="144"/>
      <c r="K1509" s="355"/>
      <c r="L1509" s="145"/>
      <c r="M1509" s="146"/>
    </row>
    <row r="1510" spans="1:13" ht="33.75">
      <c r="A1510" s="185"/>
      <c r="B1510" s="186"/>
      <c r="C1510" s="185" t="s">
        <v>2047</v>
      </c>
      <c r="D1510" s="187" t="s">
        <v>14</v>
      </c>
      <c r="E1510" s="188" t="s">
        <v>2048</v>
      </c>
      <c r="F1510" s="189" t="s">
        <v>58</v>
      </c>
      <c r="G1510" s="190">
        <v>39</v>
      </c>
      <c r="H1510" s="191">
        <v>0</v>
      </c>
      <c r="I1510" s="374">
        <f t="shared" si="32"/>
        <v>0</v>
      </c>
      <c r="J1510" s="144"/>
      <c r="K1510" s="355"/>
      <c r="L1510" s="145"/>
      <c r="M1510" s="146"/>
    </row>
    <row r="1511" spans="1:13" ht="22.5">
      <c r="A1511" s="185"/>
      <c r="B1511" s="186"/>
      <c r="C1511" s="185" t="s">
        <v>2086</v>
      </c>
      <c r="D1511" s="187" t="s">
        <v>15</v>
      </c>
      <c r="E1511" s="188" t="s">
        <v>2087</v>
      </c>
      <c r="F1511" s="189" t="s">
        <v>7</v>
      </c>
      <c r="G1511" s="190">
        <v>2</v>
      </c>
      <c r="H1511" s="191">
        <v>0</v>
      </c>
      <c r="I1511" s="374">
        <f t="shared" si="32"/>
        <v>0</v>
      </c>
      <c r="J1511" s="144"/>
      <c r="K1511" s="355"/>
      <c r="L1511" s="145"/>
      <c r="M1511" s="146"/>
    </row>
    <row r="1512" spans="1:13" ht="22.5">
      <c r="A1512" s="185"/>
      <c r="B1512" s="186"/>
      <c r="C1512" s="185" t="s">
        <v>568</v>
      </c>
      <c r="D1512" s="187" t="s">
        <v>16</v>
      </c>
      <c r="E1512" s="188" t="s">
        <v>630</v>
      </c>
      <c r="F1512" s="189" t="s">
        <v>7</v>
      </c>
      <c r="G1512" s="190">
        <v>3</v>
      </c>
      <c r="H1512" s="191">
        <v>0</v>
      </c>
      <c r="I1512" s="374">
        <f t="shared" si="32"/>
        <v>0</v>
      </c>
      <c r="J1512" s="144"/>
      <c r="K1512" s="355"/>
      <c r="L1512" s="145"/>
      <c r="M1512" s="146"/>
    </row>
    <row r="1513" spans="1:13">
      <c r="A1513" s="378">
        <v>4</v>
      </c>
      <c r="B1513" s="378"/>
      <c r="C1513" s="378"/>
      <c r="D1513" s="379"/>
      <c r="E1513" s="380" t="s">
        <v>236</v>
      </c>
      <c r="F1513" s="380"/>
      <c r="G1513" s="380"/>
      <c r="H1513" s="383"/>
      <c r="I1513" s="384">
        <f>SUM(I1514:I1537)</f>
        <v>0</v>
      </c>
      <c r="J1513" s="144"/>
      <c r="K1513" s="355"/>
      <c r="L1513" s="145"/>
      <c r="M1513" s="146"/>
    </row>
    <row r="1514" spans="1:13" ht="33.75">
      <c r="A1514" s="185"/>
      <c r="B1514" s="186"/>
      <c r="C1514" s="185" t="s">
        <v>570</v>
      </c>
      <c r="D1514" s="187" t="s">
        <v>14</v>
      </c>
      <c r="E1514" s="188" t="s">
        <v>2051</v>
      </c>
      <c r="F1514" s="189" t="s">
        <v>7</v>
      </c>
      <c r="G1514" s="190">
        <v>1</v>
      </c>
      <c r="H1514" s="191">
        <v>0</v>
      </c>
      <c r="I1514" s="374">
        <f t="shared" si="32"/>
        <v>0</v>
      </c>
      <c r="J1514" s="144"/>
      <c r="K1514" s="355"/>
      <c r="L1514" s="145"/>
      <c r="M1514" s="146"/>
    </row>
    <row r="1515" spans="1:13">
      <c r="A1515" s="185"/>
      <c r="B1515" s="186"/>
      <c r="C1515" s="185" t="s">
        <v>572</v>
      </c>
      <c r="D1515" s="187" t="s">
        <v>15</v>
      </c>
      <c r="E1515" s="188" t="s">
        <v>2052</v>
      </c>
      <c r="F1515" s="189" t="s">
        <v>56</v>
      </c>
      <c r="G1515" s="190">
        <v>45</v>
      </c>
      <c r="H1515" s="191">
        <v>0</v>
      </c>
      <c r="I1515" s="374">
        <f t="shared" si="32"/>
        <v>0</v>
      </c>
      <c r="J1515" s="144"/>
      <c r="K1515" s="355"/>
      <c r="L1515" s="145"/>
      <c r="M1515" s="146"/>
    </row>
    <row r="1516" spans="1:13">
      <c r="A1516" s="185"/>
      <c r="B1516" s="186"/>
      <c r="C1516" s="185" t="s">
        <v>2053</v>
      </c>
      <c r="D1516" s="187" t="s">
        <v>16</v>
      </c>
      <c r="E1516" s="188" t="s">
        <v>2054</v>
      </c>
      <c r="F1516" s="189" t="s">
        <v>56</v>
      </c>
      <c r="G1516" s="190">
        <v>36</v>
      </c>
      <c r="H1516" s="191">
        <v>0</v>
      </c>
      <c r="I1516" s="374">
        <f t="shared" si="32"/>
        <v>0</v>
      </c>
      <c r="J1516" s="144"/>
      <c r="K1516" s="355"/>
      <c r="L1516" s="145"/>
      <c r="M1516" s="146"/>
    </row>
    <row r="1517" spans="1:13">
      <c r="A1517" s="185"/>
      <c r="B1517" s="186"/>
      <c r="C1517" s="185" t="s">
        <v>573</v>
      </c>
      <c r="D1517" s="187" t="s">
        <v>17</v>
      </c>
      <c r="E1517" s="188" t="s">
        <v>2055</v>
      </c>
      <c r="F1517" s="189" t="s">
        <v>56</v>
      </c>
      <c r="G1517" s="190">
        <v>38</v>
      </c>
      <c r="H1517" s="191">
        <v>0</v>
      </c>
      <c r="I1517" s="374">
        <f t="shared" si="32"/>
        <v>0</v>
      </c>
      <c r="J1517" s="144"/>
      <c r="K1517" s="355"/>
      <c r="L1517" s="145"/>
      <c r="M1517" s="146"/>
    </row>
    <row r="1518" spans="1:13" ht="22.5">
      <c r="A1518" s="185"/>
      <c r="B1518" s="186"/>
      <c r="C1518" s="185" t="s">
        <v>577</v>
      </c>
      <c r="D1518" s="187" t="s">
        <v>179</v>
      </c>
      <c r="E1518" s="188" t="s">
        <v>2056</v>
      </c>
      <c r="F1518" s="189" t="s">
        <v>78</v>
      </c>
      <c r="G1518" s="190">
        <v>5546</v>
      </c>
      <c r="H1518" s="191">
        <v>0</v>
      </c>
      <c r="I1518" s="374">
        <f t="shared" si="32"/>
        <v>0</v>
      </c>
      <c r="J1518" s="144"/>
      <c r="K1518" s="355"/>
      <c r="L1518" s="145"/>
      <c r="M1518" s="146"/>
    </row>
    <row r="1519" spans="1:13" ht="22.5">
      <c r="A1519" s="185"/>
      <c r="B1519" s="186"/>
      <c r="C1519" s="185" t="s">
        <v>2057</v>
      </c>
      <c r="D1519" s="187" t="s">
        <v>198</v>
      </c>
      <c r="E1519" s="188" t="s">
        <v>2058</v>
      </c>
      <c r="F1519" s="189" t="s">
        <v>7</v>
      </c>
      <c r="G1519" s="190">
        <v>1</v>
      </c>
      <c r="H1519" s="191">
        <v>0</v>
      </c>
      <c r="I1519" s="374">
        <f t="shared" si="32"/>
        <v>0</v>
      </c>
      <c r="J1519" s="144"/>
      <c r="K1519" s="355"/>
      <c r="L1519" s="145"/>
      <c r="M1519" s="146"/>
    </row>
    <row r="1520" spans="1:13">
      <c r="A1520" s="185"/>
      <c r="B1520" s="186"/>
      <c r="C1520" s="185" t="s">
        <v>2059</v>
      </c>
      <c r="D1520" s="187" t="s">
        <v>214</v>
      </c>
      <c r="E1520" s="188" t="s">
        <v>2060</v>
      </c>
      <c r="F1520" s="189" t="s">
        <v>76</v>
      </c>
      <c r="G1520" s="190">
        <v>0.5</v>
      </c>
      <c r="H1520" s="191">
        <v>0</v>
      </c>
      <c r="I1520" s="374">
        <f t="shared" si="32"/>
        <v>0</v>
      </c>
      <c r="J1520" s="144"/>
      <c r="K1520" s="355"/>
      <c r="L1520" s="145"/>
      <c r="M1520" s="146"/>
    </row>
    <row r="1521" spans="1:13" ht="33.75">
      <c r="A1521" s="185"/>
      <c r="B1521" s="186"/>
      <c r="C1521" s="185" t="s">
        <v>2091</v>
      </c>
      <c r="D1521" s="187" t="s">
        <v>216</v>
      </c>
      <c r="E1521" s="188" t="s">
        <v>2092</v>
      </c>
      <c r="F1521" s="189" t="s">
        <v>76</v>
      </c>
      <c r="G1521" s="190">
        <v>9</v>
      </c>
      <c r="H1521" s="191">
        <v>0</v>
      </c>
      <c r="I1521" s="374">
        <f t="shared" si="32"/>
        <v>0</v>
      </c>
      <c r="J1521" s="144"/>
      <c r="K1521" s="355"/>
      <c r="L1521" s="145"/>
      <c r="M1521" s="146"/>
    </row>
    <row r="1522" spans="1:13" ht="22.5">
      <c r="A1522" s="185"/>
      <c r="B1522" s="186"/>
      <c r="C1522" s="185" t="s">
        <v>583</v>
      </c>
      <c r="D1522" s="187" t="s">
        <v>231</v>
      </c>
      <c r="E1522" s="188" t="s">
        <v>2093</v>
      </c>
      <c r="F1522" s="189" t="s">
        <v>76</v>
      </c>
      <c r="G1522" s="190">
        <v>44</v>
      </c>
      <c r="H1522" s="191">
        <v>0</v>
      </c>
      <c r="I1522" s="374">
        <f t="shared" si="32"/>
        <v>0</v>
      </c>
      <c r="J1522" s="144"/>
      <c r="K1522" s="355"/>
      <c r="L1522" s="145"/>
      <c r="M1522" s="146"/>
    </row>
    <row r="1523" spans="1:13" ht="22.5">
      <c r="A1523" s="185"/>
      <c r="B1523" s="186"/>
      <c r="C1523" s="185" t="s">
        <v>585</v>
      </c>
      <c r="D1523" s="187" t="s">
        <v>260</v>
      </c>
      <c r="E1523" s="188" t="s">
        <v>2062</v>
      </c>
      <c r="F1523" s="189" t="s">
        <v>76</v>
      </c>
      <c r="G1523" s="190">
        <v>44</v>
      </c>
      <c r="H1523" s="191">
        <v>0</v>
      </c>
      <c r="I1523" s="374">
        <f t="shared" si="32"/>
        <v>0</v>
      </c>
      <c r="J1523" s="144"/>
      <c r="K1523" s="355"/>
      <c r="L1523" s="145"/>
      <c r="M1523" s="146"/>
    </row>
    <row r="1524" spans="1:13" ht="22.5">
      <c r="A1524" s="185"/>
      <c r="B1524" s="186"/>
      <c r="C1524" s="185" t="s">
        <v>587</v>
      </c>
      <c r="D1524" s="187" t="s">
        <v>261</v>
      </c>
      <c r="E1524" s="188" t="s">
        <v>2063</v>
      </c>
      <c r="F1524" s="189" t="s">
        <v>76</v>
      </c>
      <c r="G1524" s="190">
        <v>44</v>
      </c>
      <c r="H1524" s="191">
        <v>0</v>
      </c>
      <c r="I1524" s="374">
        <f t="shared" si="32"/>
        <v>0</v>
      </c>
      <c r="J1524" s="144"/>
      <c r="K1524" s="355"/>
      <c r="L1524" s="145"/>
      <c r="M1524" s="146"/>
    </row>
    <row r="1525" spans="1:13" ht="33.75">
      <c r="A1525" s="185"/>
      <c r="B1525" s="186"/>
      <c r="C1525" s="185" t="s">
        <v>2064</v>
      </c>
      <c r="D1525" s="187" t="s">
        <v>272</v>
      </c>
      <c r="E1525" s="188" t="s">
        <v>2065</v>
      </c>
      <c r="F1525" s="189" t="s">
        <v>58</v>
      </c>
      <c r="G1525" s="190">
        <v>9</v>
      </c>
      <c r="H1525" s="191">
        <v>0</v>
      </c>
      <c r="I1525" s="374">
        <f t="shared" si="32"/>
        <v>0</v>
      </c>
      <c r="J1525" s="144"/>
      <c r="K1525" s="355"/>
      <c r="L1525" s="145"/>
      <c r="M1525" s="146"/>
    </row>
    <row r="1526" spans="1:13" ht="22.5">
      <c r="A1526" s="185"/>
      <c r="B1526" s="186"/>
      <c r="C1526" s="185" t="s">
        <v>2066</v>
      </c>
      <c r="D1526" s="187" t="s">
        <v>274</v>
      </c>
      <c r="E1526" s="188" t="s">
        <v>2067</v>
      </c>
      <c r="F1526" s="189" t="s">
        <v>58</v>
      </c>
      <c r="G1526" s="190">
        <v>21.5</v>
      </c>
      <c r="H1526" s="191">
        <v>0</v>
      </c>
      <c r="I1526" s="374">
        <f t="shared" si="32"/>
        <v>0</v>
      </c>
      <c r="J1526" s="144"/>
      <c r="K1526" s="355"/>
      <c r="L1526" s="145"/>
      <c r="M1526" s="146"/>
    </row>
    <row r="1527" spans="1:13" ht="45">
      <c r="A1527" s="185"/>
      <c r="B1527" s="186"/>
      <c r="C1527" s="185" t="s">
        <v>591</v>
      </c>
      <c r="D1527" s="187" t="s">
        <v>276</v>
      </c>
      <c r="E1527" s="188" t="s">
        <v>2068</v>
      </c>
      <c r="F1527" s="189" t="s">
        <v>58</v>
      </c>
      <c r="G1527" s="190">
        <v>101</v>
      </c>
      <c r="H1527" s="191">
        <v>0</v>
      </c>
      <c r="I1527" s="374">
        <f t="shared" si="32"/>
        <v>0</v>
      </c>
      <c r="J1527" s="144"/>
      <c r="K1527" s="355"/>
      <c r="L1527" s="145"/>
      <c r="M1527" s="146"/>
    </row>
    <row r="1528" spans="1:13" ht="33.75">
      <c r="A1528" s="185"/>
      <c r="B1528" s="186"/>
      <c r="C1528" s="185" t="s">
        <v>593</v>
      </c>
      <c r="D1528" s="187" t="s">
        <v>278</v>
      </c>
      <c r="E1528" s="188" t="s">
        <v>2069</v>
      </c>
      <c r="F1528" s="189" t="s">
        <v>76</v>
      </c>
      <c r="G1528" s="190">
        <v>15</v>
      </c>
      <c r="H1528" s="191">
        <v>0</v>
      </c>
      <c r="I1528" s="374">
        <f t="shared" si="32"/>
        <v>0</v>
      </c>
      <c r="J1528" s="144"/>
      <c r="K1528" s="355"/>
      <c r="L1528" s="145"/>
      <c r="M1528" s="146"/>
    </row>
    <row r="1529" spans="1:13" ht="33.75">
      <c r="A1529" s="185"/>
      <c r="B1529" s="186"/>
      <c r="C1529" s="185" t="s">
        <v>2119</v>
      </c>
      <c r="D1529" s="187" t="s">
        <v>281</v>
      </c>
      <c r="E1529" s="188" t="s">
        <v>2120</v>
      </c>
      <c r="F1529" s="189" t="s">
        <v>76</v>
      </c>
      <c r="G1529" s="190">
        <v>80</v>
      </c>
      <c r="H1529" s="191">
        <v>0</v>
      </c>
      <c r="I1529" s="374">
        <f t="shared" si="32"/>
        <v>0</v>
      </c>
      <c r="J1529" s="144"/>
      <c r="K1529" s="355"/>
      <c r="L1529" s="145"/>
      <c r="M1529" s="146"/>
    </row>
    <row r="1530" spans="1:13">
      <c r="A1530" s="185"/>
      <c r="B1530" s="186"/>
      <c r="C1530" s="185" t="s">
        <v>595</v>
      </c>
      <c r="D1530" s="187" t="s">
        <v>283</v>
      </c>
      <c r="E1530" s="188" t="s">
        <v>2070</v>
      </c>
      <c r="F1530" s="189" t="s">
        <v>56</v>
      </c>
      <c r="G1530" s="190">
        <v>16.5</v>
      </c>
      <c r="H1530" s="191">
        <v>0</v>
      </c>
      <c r="I1530" s="374">
        <f t="shared" si="32"/>
        <v>0</v>
      </c>
      <c r="J1530" s="144"/>
      <c r="K1530" s="355"/>
      <c r="L1530" s="145"/>
      <c r="M1530" s="146"/>
    </row>
    <row r="1531" spans="1:13" ht="45">
      <c r="A1531" s="185"/>
      <c r="B1531" s="186"/>
      <c r="C1531" s="185" t="s">
        <v>653</v>
      </c>
      <c r="D1531" s="187" t="s">
        <v>285</v>
      </c>
      <c r="E1531" s="188" t="s">
        <v>2073</v>
      </c>
      <c r="F1531" s="189" t="s">
        <v>56</v>
      </c>
      <c r="G1531" s="190">
        <v>103</v>
      </c>
      <c r="H1531" s="191">
        <v>0</v>
      </c>
      <c r="I1531" s="374">
        <f t="shared" si="32"/>
        <v>0</v>
      </c>
      <c r="J1531" s="144"/>
      <c r="K1531" s="355"/>
      <c r="L1531" s="145"/>
      <c r="M1531" s="146"/>
    </row>
    <row r="1532" spans="1:13" ht="67.5">
      <c r="A1532" s="185"/>
      <c r="B1532" s="186"/>
      <c r="C1532" s="185" t="s">
        <v>2074</v>
      </c>
      <c r="D1532" s="187" t="s">
        <v>287</v>
      </c>
      <c r="E1532" s="188" t="s">
        <v>2075</v>
      </c>
      <c r="F1532" s="189" t="s">
        <v>56</v>
      </c>
      <c r="G1532" s="190">
        <v>16</v>
      </c>
      <c r="H1532" s="191">
        <v>0</v>
      </c>
      <c r="I1532" s="374">
        <f t="shared" si="32"/>
        <v>0</v>
      </c>
      <c r="J1532" s="144"/>
      <c r="K1532" s="355"/>
      <c r="L1532" s="145"/>
      <c r="M1532" s="146"/>
    </row>
    <row r="1533" spans="1:13" ht="33.75">
      <c r="A1533" s="185"/>
      <c r="B1533" s="186"/>
      <c r="C1533" s="185" t="s">
        <v>690</v>
      </c>
      <c r="D1533" s="187" t="s">
        <v>289</v>
      </c>
      <c r="E1533" s="188" t="s">
        <v>2079</v>
      </c>
      <c r="F1533" s="189" t="s">
        <v>7</v>
      </c>
      <c r="G1533" s="190">
        <v>278</v>
      </c>
      <c r="H1533" s="191">
        <v>0</v>
      </c>
      <c r="I1533" s="374">
        <f t="shared" si="32"/>
        <v>0</v>
      </c>
      <c r="J1533" s="144"/>
      <c r="K1533" s="355"/>
      <c r="L1533" s="145"/>
      <c r="M1533" s="146"/>
    </row>
    <row r="1534" spans="1:13" ht="33.75">
      <c r="A1534" s="185"/>
      <c r="B1534" s="186"/>
      <c r="C1534" s="185" t="s">
        <v>691</v>
      </c>
      <c r="D1534" s="187" t="s">
        <v>290</v>
      </c>
      <c r="E1534" s="188" t="s">
        <v>2080</v>
      </c>
      <c r="F1534" s="189" t="s">
        <v>7</v>
      </c>
      <c r="G1534" s="190">
        <v>278</v>
      </c>
      <c r="H1534" s="191">
        <v>0</v>
      </c>
      <c r="I1534" s="374">
        <f t="shared" si="32"/>
        <v>0</v>
      </c>
      <c r="J1534" s="144"/>
      <c r="K1534" s="355"/>
      <c r="L1534" s="145"/>
      <c r="M1534" s="146"/>
    </row>
    <row r="1535" spans="1:13" ht="22.5">
      <c r="A1535" s="185"/>
      <c r="B1535" s="186"/>
      <c r="C1535" s="185" t="s">
        <v>599</v>
      </c>
      <c r="D1535" s="187" t="s">
        <v>292</v>
      </c>
      <c r="E1535" s="188" t="s">
        <v>600</v>
      </c>
      <c r="F1535" s="189" t="s">
        <v>58</v>
      </c>
      <c r="G1535" s="190">
        <v>31</v>
      </c>
      <c r="H1535" s="191">
        <v>0</v>
      </c>
      <c r="I1535" s="374">
        <f t="shared" si="32"/>
        <v>0</v>
      </c>
      <c r="J1535" s="144"/>
      <c r="K1535" s="355"/>
      <c r="L1535" s="145"/>
      <c r="M1535" s="146"/>
    </row>
    <row r="1536" spans="1:13" ht="22.5">
      <c r="A1536" s="185"/>
      <c r="B1536" s="186"/>
      <c r="C1536" s="185" t="s">
        <v>601</v>
      </c>
      <c r="D1536" s="187" t="s">
        <v>293</v>
      </c>
      <c r="E1536" s="188" t="s">
        <v>477</v>
      </c>
      <c r="F1536" s="189" t="s">
        <v>7</v>
      </c>
      <c r="G1536" s="190">
        <v>6</v>
      </c>
      <c r="H1536" s="191">
        <v>0</v>
      </c>
      <c r="I1536" s="374">
        <f t="shared" si="32"/>
        <v>0</v>
      </c>
      <c r="J1536" s="144"/>
      <c r="K1536" s="355"/>
      <c r="L1536" s="145"/>
      <c r="M1536" s="146"/>
    </row>
    <row r="1537" spans="1:13" ht="22.5">
      <c r="A1537" s="185"/>
      <c r="B1537" s="186"/>
      <c r="C1537" s="185" t="s">
        <v>2081</v>
      </c>
      <c r="D1537" s="187" t="s">
        <v>295</v>
      </c>
      <c r="E1537" s="188" t="s">
        <v>480</v>
      </c>
      <c r="F1537" s="189" t="s">
        <v>56</v>
      </c>
      <c r="G1537" s="190">
        <v>68</v>
      </c>
      <c r="H1537" s="191">
        <v>0</v>
      </c>
      <c r="I1537" s="374">
        <f t="shared" si="32"/>
        <v>0</v>
      </c>
      <c r="J1537" s="144"/>
      <c r="K1537" s="355"/>
      <c r="L1537" s="145"/>
      <c r="M1537" s="146"/>
    </row>
    <row r="1538" spans="1:13">
      <c r="A1538" s="378">
        <v>4</v>
      </c>
      <c r="B1538" s="378"/>
      <c r="C1538" s="378"/>
      <c r="D1538" s="379"/>
      <c r="E1538" s="380" t="s">
        <v>622</v>
      </c>
      <c r="F1538" s="380"/>
      <c r="G1538" s="380"/>
      <c r="H1538" s="383"/>
      <c r="I1538" s="384">
        <f>SUM(I1539:I1539)</f>
        <v>0</v>
      </c>
      <c r="J1538" s="144"/>
      <c r="K1538" s="355"/>
      <c r="L1538" s="145"/>
      <c r="M1538" s="146"/>
    </row>
    <row r="1539" spans="1:13" ht="22.5">
      <c r="A1539" s="185"/>
      <c r="B1539" s="186"/>
      <c r="C1539" s="185" t="s">
        <v>2084</v>
      </c>
      <c r="D1539" s="187" t="s">
        <v>14</v>
      </c>
      <c r="E1539" s="188" t="s">
        <v>4529</v>
      </c>
      <c r="F1539" s="189" t="s">
        <v>7</v>
      </c>
      <c r="G1539" s="190">
        <v>1</v>
      </c>
      <c r="H1539" s="191">
        <v>0</v>
      </c>
      <c r="I1539" s="374">
        <f t="shared" si="32"/>
        <v>0</v>
      </c>
      <c r="J1539" s="144"/>
      <c r="K1539" s="355"/>
      <c r="L1539" s="145"/>
      <c r="M1539" s="146"/>
    </row>
    <row r="1540" spans="1:13">
      <c r="A1540" s="170">
        <v>2</v>
      </c>
      <c r="B1540" s="171" t="str">
        <f>IF(TRIM(H1540)&lt;&gt;"",COUNTA($H$8:H1540),"")</f>
        <v/>
      </c>
      <c r="C1540" s="170"/>
      <c r="D1540" s="172"/>
      <c r="E1540" s="24" t="s">
        <v>2126</v>
      </c>
      <c r="F1540" s="173"/>
      <c r="G1540" s="215"/>
      <c r="H1540" s="373"/>
      <c r="I1540" s="175">
        <f>I1541+I1557+I1566+I1569+I1592</f>
        <v>0</v>
      </c>
      <c r="J1540" s="144"/>
      <c r="K1540" s="355"/>
      <c r="L1540" s="145"/>
      <c r="M1540" s="146"/>
    </row>
    <row r="1541" spans="1:13">
      <c r="A1541" s="178">
        <v>4</v>
      </c>
      <c r="B1541" s="179"/>
      <c r="C1541" s="178"/>
      <c r="D1541" s="180"/>
      <c r="E1541" s="181" t="s">
        <v>501</v>
      </c>
      <c r="F1541" s="182"/>
      <c r="G1541" s="216"/>
      <c r="H1541" s="184"/>
      <c r="I1541" s="184">
        <f>SUM(I1542:I1556)</f>
        <v>0</v>
      </c>
      <c r="J1541" s="144"/>
      <c r="K1541" s="355"/>
      <c r="L1541" s="145"/>
      <c r="M1541" s="146"/>
    </row>
    <row r="1542" spans="1:13" ht="22.5">
      <c r="A1542" s="185"/>
      <c r="B1542" s="186"/>
      <c r="C1542" s="185" t="s">
        <v>2127</v>
      </c>
      <c r="D1542" s="187" t="s">
        <v>14</v>
      </c>
      <c r="E1542" s="188" t="s">
        <v>2128</v>
      </c>
      <c r="F1542" s="189" t="s">
        <v>7</v>
      </c>
      <c r="G1542" s="190">
        <v>1</v>
      </c>
      <c r="H1542" s="191">
        <v>0</v>
      </c>
      <c r="I1542" s="374">
        <f t="shared" ref="I1542:I1593" si="33">IF(ISNUMBER(G1542),ROUND(G1542*H1542,2),"")</f>
        <v>0</v>
      </c>
      <c r="J1542" s="144"/>
      <c r="K1542" s="355"/>
      <c r="L1542" s="145"/>
      <c r="M1542" s="146"/>
    </row>
    <row r="1543" spans="1:13" ht="22.5">
      <c r="A1543" s="185"/>
      <c r="B1543" s="186"/>
      <c r="C1543" s="185" t="s">
        <v>522</v>
      </c>
      <c r="D1543" s="187" t="s">
        <v>15</v>
      </c>
      <c r="E1543" s="188" t="s">
        <v>2030</v>
      </c>
      <c r="F1543" s="189" t="s">
        <v>7</v>
      </c>
      <c r="G1543" s="190">
        <v>1</v>
      </c>
      <c r="H1543" s="191">
        <v>0</v>
      </c>
      <c r="I1543" s="374">
        <f t="shared" si="33"/>
        <v>0</v>
      </c>
      <c r="J1543" s="144"/>
      <c r="K1543" s="355"/>
      <c r="L1543" s="145"/>
      <c r="M1543" s="146"/>
    </row>
    <row r="1544" spans="1:13" ht="22.5">
      <c r="A1544" s="185"/>
      <c r="B1544" s="186"/>
      <c r="C1544" s="185" t="s">
        <v>524</v>
      </c>
      <c r="D1544" s="187" t="s">
        <v>16</v>
      </c>
      <c r="E1544" s="188" t="s">
        <v>787</v>
      </c>
      <c r="F1544" s="189" t="s">
        <v>56</v>
      </c>
      <c r="G1544" s="190">
        <v>200</v>
      </c>
      <c r="H1544" s="191">
        <v>0</v>
      </c>
      <c r="I1544" s="374">
        <f t="shared" si="33"/>
        <v>0</v>
      </c>
      <c r="J1544" s="144"/>
      <c r="K1544" s="355"/>
      <c r="L1544" s="145"/>
      <c r="M1544" s="146"/>
    </row>
    <row r="1545" spans="1:13">
      <c r="A1545" s="185"/>
      <c r="B1545" s="186"/>
      <c r="C1545" s="185" t="s">
        <v>526</v>
      </c>
      <c r="D1545" s="187" t="s">
        <v>17</v>
      </c>
      <c r="E1545" s="188" t="s">
        <v>1958</v>
      </c>
      <c r="F1545" s="189" t="s">
        <v>605</v>
      </c>
      <c r="G1545" s="190">
        <v>24</v>
      </c>
      <c r="H1545" s="191">
        <v>0</v>
      </c>
      <c r="I1545" s="374">
        <f t="shared" si="33"/>
        <v>0</v>
      </c>
      <c r="J1545" s="144"/>
      <c r="K1545" s="355"/>
      <c r="L1545" s="145"/>
      <c r="M1545" s="146"/>
    </row>
    <row r="1546" spans="1:13">
      <c r="A1546" s="185"/>
      <c r="B1546" s="186"/>
      <c r="C1546" s="185" t="s">
        <v>528</v>
      </c>
      <c r="D1546" s="187" t="s">
        <v>179</v>
      </c>
      <c r="E1546" s="188" t="s">
        <v>2031</v>
      </c>
      <c r="F1546" s="189" t="s">
        <v>58</v>
      </c>
      <c r="G1546" s="190">
        <v>72</v>
      </c>
      <c r="H1546" s="191">
        <v>0</v>
      </c>
      <c r="I1546" s="374">
        <f t="shared" si="33"/>
        <v>0</v>
      </c>
      <c r="J1546" s="144"/>
      <c r="K1546" s="355"/>
      <c r="L1546" s="145"/>
      <c r="M1546" s="146"/>
    </row>
    <row r="1547" spans="1:13" ht="22.5">
      <c r="A1547" s="185"/>
      <c r="B1547" s="186"/>
      <c r="C1547" s="185" t="s">
        <v>2129</v>
      </c>
      <c r="D1547" s="187" t="s">
        <v>198</v>
      </c>
      <c r="E1547" s="188" t="s">
        <v>2130</v>
      </c>
      <c r="F1547" s="189" t="s">
        <v>7</v>
      </c>
      <c r="G1547" s="190">
        <v>2</v>
      </c>
      <c r="H1547" s="191">
        <v>0</v>
      </c>
      <c r="I1547" s="374">
        <f t="shared" si="33"/>
        <v>0</v>
      </c>
      <c r="J1547" s="144"/>
      <c r="K1547" s="355"/>
      <c r="L1547" s="145"/>
      <c r="M1547" s="146"/>
    </row>
    <row r="1548" spans="1:13" ht="33.75">
      <c r="A1548" s="185"/>
      <c r="B1548" s="186"/>
      <c r="C1548" s="185" t="s">
        <v>2032</v>
      </c>
      <c r="D1548" s="187" t="s">
        <v>214</v>
      </c>
      <c r="E1548" s="188" t="s">
        <v>2033</v>
      </c>
      <c r="F1548" s="189" t="s">
        <v>56</v>
      </c>
      <c r="G1548" s="190">
        <v>20</v>
      </c>
      <c r="H1548" s="191">
        <v>0</v>
      </c>
      <c r="I1548" s="374">
        <f t="shared" si="33"/>
        <v>0</v>
      </c>
      <c r="J1548" s="144"/>
      <c r="K1548" s="355"/>
      <c r="L1548" s="145"/>
      <c r="M1548" s="146"/>
    </row>
    <row r="1549" spans="1:13">
      <c r="A1549" s="185"/>
      <c r="B1549" s="186"/>
      <c r="C1549" s="185" t="s">
        <v>1960</v>
      </c>
      <c r="D1549" s="187" t="s">
        <v>216</v>
      </c>
      <c r="E1549" s="188" t="s">
        <v>533</v>
      </c>
      <c r="F1549" s="189" t="s">
        <v>76</v>
      </c>
      <c r="G1549" s="190">
        <v>36</v>
      </c>
      <c r="H1549" s="191">
        <v>0</v>
      </c>
      <c r="I1549" s="374">
        <f t="shared" si="33"/>
        <v>0</v>
      </c>
      <c r="J1549" s="144"/>
      <c r="K1549" s="355"/>
      <c r="L1549" s="145"/>
      <c r="M1549" s="146"/>
    </row>
    <row r="1550" spans="1:13" ht="22.5">
      <c r="A1550" s="185"/>
      <c r="B1550" s="186"/>
      <c r="C1550" s="185" t="s">
        <v>682</v>
      </c>
      <c r="D1550" s="187" t="s">
        <v>231</v>
      </c>
      <c r="E1550" s="188" t="s">
        <v>2034</v>
      </c>
      <c r="F1550" s="189" t="s">
        <v>76</v>
      </c>
      <c r="G1550" s="190">
        <v>14</v>
      </c>
      <c r="H1550" s="191">
        <v>0</v>
      </c>
      <c r="I1550" s="374">
        <f t="shared" si="33"/>
        <v>0</v>
      </c>
      <c r="J1550" s="144"/>
      <c r="K1550" s="355"/>
      <c r="L1550" s="145"/>
      <c r="M1550" s="146"/>
    </row>
    <row r="1551" spans="1:13" s="229" customFormat="1" ht="33.75">
      <c r="A1551" s="185"/>
      <c r="B1551" s="186"/>
      <c r="C1551" s="185" t="s">
        <v>534</v>
      </c>
      <c r="D1551" s="187" t="s">
        <v>260</v>
      </c>
      <c r="E1551" s="188" t="s">
        <v>535</v>
      </c>
      <c r="F1551" s="189" t="s">
        <v>58</v>
      </c>
      <c r="G1551" s="190">
        <v>45</v>
      </c>
      <c r="H1551" s="191">
        <v>0</v>
      </c>
      <c r="I1551" s="374">
        <f t="shared" si="33"/>
        <v>0</v>
      </c>
      <c r="J1551" s="230"/>
      <c r="K1551" s="355"/>
      <c r="L1551" s="231"/>
      <c r="M1551" s="232"/>
    </row>
    <row r="1552" spans="1:13" s="229" customFormat="1" ht="22.5">
      <c r="A1552" s="185"/>
      <c r="B1552" s="186"/>
      <c r="C1552" s="185" t="s">
        <v>536</v>
      </c>
      <c r="D1552" s="187" t="s">
        <v>261</v>
      </c>
      <c r="E1552" s="188" t="s">
        <v>537</v>
      </c>
      <c r="F1552" s="189" t="s">
        <v>58</v>
      </c>
      <c r="G1552" s="190">
        <v>45</v>
      </c>
      <c r="H1552" s="191">
        <v>0</v>
      </c>
      <c r="I1552" s="374">
        <f t="shared" si="33"/>
        <v>0</v>
      </c>
      <c r="J1552" s="230"/>
      <c r="K1552" s="355"/>
      <c r="L1552" s="231"/>
      <c r="M1552" s="232"/>
    </row>
    <row r="1553" spans="1:13" ht="56.25">
      <c r="A1553" s="185"/>
      <c r="B1553" s="186"/>
      <c r="C1553" s="185" t="s">
        <v>2035</v>
      </c>
      <c r="D1553" s="187" t="s">
        <v>272</v>
      </c>
      <c r="E1553" s="188" t="s">
        <v>2036</v>
      </c>
      <c r="F1553" s="189" t="s">
        <v>56</v>
      </c>
      <c r="G1553" s="190">
        <v>62</v>
      </c>
      <c r="H1553" s="191">
        <v>0</v>
      </c>
      <c r="I1553" s="374">
        <f t="shared" si="33"/>
        <v>0</v>
      </c>
      <c r="J1553" s="144"/>
      <c r="K1553" s="355"/>
      <c r="L1553" s="145"/>
      <c r="M1553" s="146"/>
    </row>
    <row r="1554" spans="1:13" ht="45">
      <c r="A1554" s="185"/>
      <c r="B1554" s="186"/>
      <c r="C1554" s="185" t="s">
        <v>2037</v>
      </c>
      <c r="D1554" s="187" t="s">
        <v>274</v>
      </c>
      <c r="E1554" s="188" t="s">
        <v>2038</v>
      </c>
      <c r="F1554" s="189" t="s">
        <v>56</v>
      </c>
      <c r="G1554" s="190">
        <v>10</v>
      </c>
      <c r="H1554" s="191">
        <v>0</v>
      </c>
      <c r="I1554" s="374">
        <f t="shared" si="33"/>
        <v>0</v>
      </c>
      <c r="J1554" s="144"/>
      <c r="K1554" s="355"/>
      <c r="L1554" s="145"/>
      <c r="M1554" s="146"/>
    </row>
    <row r="1555" spans="1:13" ht="56.25">
      <c r="A1555" s="185"/>
      <c r="B1555" s="186"/>
      <c r="C1555" s="185" t="s">
        <v>540</v>
      </c>
      <c r="D1555" s="187" t="s">
        <v>276</v>
      </c>
      <c r="E1555" s="188" t="s">
        <v>2039</v>
      </c>
      <c r="F1555" s="189" t="s">
        <v>56</v>
      </c>
      <c r="G1555" s="190">
        <v>772</v>
      </c>
      <c r="H1555" s="191">
        <v>0</v>
      </c>
      <c r="I1555" s="374">
        <f t="shared" si="33"/>
        <v>0</v>
      </c>
      <c r="J1555" s="144"/>
      <c r="K1555" s="355"/>
      <c r="L1555" s="145"/>
      <c r="M1555" s="146"/>
    </row>
    <row r="1556" spans="1:13" ht="56.25">
      <c r="A1556" s="185"/>
      <c r="B1556" s="186"/>
      <c r="C1556" s="185" t="s">
        <v>542</v>
      </c>
      <c r="D1556" s="187" t="s">
        <v>278</v>
      </c>
      <c r="E1556" s="188" t="s">
        <v>2040</v>
      </c>
      <c r="F1556" s="189" t="s">
        <v>56</v>
      </c>
      <c r="G1556" s="190">
        <v>116</v>
      </c>
      <c r="H1556" s="191">
        <v>0</v>
      </c>
      <c r="I1556" s="374">
        <f t="shared" si="33"/>
        <v>0</v>
      </c>
      <c r="J1556" s="144"/>
      <c r="K1556" s="355"/>
      <c r="L1556" s="145"/>
      <c r="M1556" s="146"/>
    </row>
    <row r="1557" spans="1:13">
      <c r="A1557" s="378">
        <v>4</v>
      </c>
      <c r="B1557" s="378"/>
      <c r="C1557" s="378"/>
      <c r="D1557" s="379"/>
      <c r="E1557" s="380" t="s">
        <v>232</v>
      </c>
      <c r="F1557" s="380"/>
      <c r="G1557" s="380"/>
      <c r="H1557" s="383"/>
      <c r="I1557" s="384">
        <f>SUM(I1558:I1565)</f>
        <v>0</v>
      </c>
      <c r="J1557" s="144"/>
      <c r="K1557" s="355"/>
      <c r="L1557" s="145"/>
      <c r="M1557" s="146"/>
    </row>
    <row r="1558" spans="1:13" ht="33.75">
      <c r="A1558" s="185"/>
      <c r="B1558" s="186"/>
      <c r="C1558" s="185" t="s">
        <v>544</v>
      </c>
      <c r="D1558" s="187" t="s">
        <v>14</v>
      </c>
      <c r="E1558" s="188" t="s">
        <v>2041</v>
      </c>
      <c r="F1558" s="189" t="s">
        <v>76</v>
      </c>
      <c r="G1558" s="190">
        <v>3</v>
      </c>
      <c r="H1558" s="191">
        <v>0</v>
      </c>
      <c r="I1558" s="374">
        <f t="shared" si="33"/>
        <v>0</v>
      </c>
      <c r="J1558" s="144"/>
      <c r="K1558" s="355"/>
      <c r="L1558" s="145"/>
      <c r="M1558" s="146"/>
    </row>
    <row r="1559" spans="1:13" ht="56.25">
      <c r="A1559" s="185"/>
      <c r="B1559" s="186"/>
      <c r="C1559" s="185" t="s">
        <v>546</v>
      </c>
      <c r="D1559" s="187" t="s">
        <v>15</v>
      </c>
      <c r="E1559" s="188" t="s">
        <v>2131</v>
      </c>
      <c r="F1559" s="189" t="s">
        <v>76</v>
      </c>
      <c r="G1559" s="190">
        <v>100</v>
      </c>
      <c r="H1559" s="191">
        <v>0</v>
      </c>
      <c r="I1559" s="374">
        <f t="shared" si="33"/>
        <v>0</v>
      </c>
      <c r="J1559" s="144"/>
      <c r="K1559" s="355"/>
      <c r="L1559" s="145"/>
      <c r="M1559" s="146"/>
    </row>
    <row r="1560" spans="1:13" ht="33.75">
      <c r="A1560" s="185"/>
      <c r="B1560" s="186"/>
      <c r="C1560" s="185" t="s">
        <v>550</v>
      </c>
      <c r="D1560" s="187" t="s">
        <v>16</v>
      </c>
      <c r="E1560" s="188" t="s">
        <v>2043</v>
      </c>
      <c r="F1560" s="189" t="s">
        <v>56</v>
      </c>
      <c r="G1560" s="190">
        <v>340</v>
      </c>
      <c r="H1560" s="191">
        <v>0</v>
      </c>
      <c r="I1560" s="374">
        <f t="shared" si="33"/>
        <v>0</v>
      </c>
      <c r="J1560" s="144"/>
      <c r="K1560" s="355"/>
      <c r="L1560" s="145"/>
      <c r="M1560" s="146"/>
    </row>
    <row r="1561" spans="1:13">
      <c r="A1561" s="185"/>
      <c r="B1561" s="186"/>
      <c r="C1561" s="185" t="s">
        <v>552</v>
      </c>
      <c r="D1561" s="187" t="s">
        <v>17</v>
      </c>
      <c r="E1561" s="188" t="s">
        <v>553</v>
      </c>
      <c r="F1561" s="189" t="s">
        <v>56</v>
      </c>
      <c r="G1561" s="190">
        <v>380</v>
      </c>
      <c r="H1561" s="191">
        <v>0</v>
      </c>
      <c r="I1561" s="374">
        <f t="shared" si="33"/>
        <v>0</v>
      </c>
      <c r="J1561" s="144"/>
      <c r="K1561" s="355"/>
      <c r="L1561" s="145"/>
      <c r="M1561" s="146"/>
    </row>
    <row r="1562" spans="1:13" ht="33.75">
      <c r="A1562" s="185"/>
      <c r="B1562" s="186"/>
      <c r="C1562" s="185" t="s">
        <v>554</v>
      </c>
      <c r="D1562" s="187" t="s">
        <v>179</v>
      </c>
      <c r="E1562" s="188" t="s">
        <v>2044</v>
      </c>
      <c r="F1562" s="189" t="s">
        <v>76</v>
      </c>
      <c r="G1562" s="190">
        <v>40</v>
      </c>
      <c r="H1562" s="191">
        <v>0</v>
      </c>
      <c r="I1562" s="374">
        <f t="shared" si="33"/>
        <v>0</v>
      </c>
      <c r="J1562" s="144"/>
      <c r="K1562" s="355"/>
      <c r="L1562" s="145"/>
      <c r="M1562" s="146"/>
    </row>
    <row r="1563" spans="1:13">
      <c r="A1563" s="185"/>
      <c r="B1563" s="186"/>
      <c r="C1563" s="185" t="s">
        <v>556</v>
      </c>
      <c r="D1563" s="187" t="s">
        <v>198</v>
      </c>
      <c r="E1563" s="188" t="s">
        <v>557</v>
      </c>
      <c r="F1563" s="189" t="s">
        <v>56</v>
      </c>
      <c r="G1563" s="190">
        <v>20</v>
      </c>
      <c r="H1563" s="191">
        <v>0</v>
      </c>
      <c r="I1563" s="374">
        <f t="shared" si="33"/>
        <v>0</v>
      </c>
      <c r="J1563" s="144"/>
      <c r="K1563" s="355"/>
      <c r="L1563" s="145"/>
      <c r="M1563" s="146"/>
    </row>
    <row r="1564" spans="1:13">
      <c r="A1564" s="185"/>
      <c r="B1564" s="186"/>
      <c r="C1564" s="185" t="s">
        <v>558</v>
      </c>
      <c r="D1564" s="187" t="s">
        <v>214</v>
      </c>
      <c r="E1564" s="188" t="s">
        <v>559</v>
      </c>
      <c r="F1564" s="189" t="s">
        <v>56</v>
      </c>
      <c r="G1564" s="190">
        <v>20</v>
      </c>
      <c r="H1564" s="191">
        <v>0</v>
      </c>
      <c r="I1564" s="374">
        <f t="shared" si="33"/>
        <v>0</v>
      </c>
      <c r="J1564" s="144"/>
      <c r="K1564" s="355"/>
      <c r="L1564" s="145"/>
      <c r="M1564" s="146"/>
    </row>
    <row r="1565" spans="1:13" ht="22.5">
      <c r="A1565" s="185"/>
      <c r="B1565" s="186"/>
      <c r="C1565" s="185" t="s">
        <v>2089</v>
      </c>
      <c r="D1565" s="187" t="s">
        <v>216</v>
      </c>
      <c r="E1565" s="188" t="s">
        <v>2132</v>
      </c>
      <c r="F1565" s="189" t="s">
        <v>56</v>
      </c>
      <c r="G1565" s="190">
        <v>40</v>
      </c>
      <c r="H1565" s="191">
        <v>0</v>
      </c>
      <c r="I1565" s="374">
        <f t="shared" si="33"/>
        <v>0</v>
      </c>
      <c r="J1565" s="144"/>
      <c r="K1565" s="355"/>
      <c r="L1565" s="145"/>
      <c r="M1565" s="146"/>
    </row>
    <row r="1566" spans="1:13">
      <c r="A1566" s="378">
        <v>4</v>
      </c>
      <c r="B1566" s="378"/>
      <c r="C1566" s="378"/>
      <c r="D1566" s="379"/>
      <c r="E1566" s="380" t="s">
        <v>234</v>
      </c>
      <c r="F1566" s="380"/>
      <c r="G1566" s="380"/>
      <c r="H1566" s="383"/>
      <c r="I1566" s="384">
        <f>SUM(I1567:I1568)</f>
        <v>0</v>
      </c>
      <c r="J1566" s="144"/>
      <c r="K1566" s="355"/>
      <c r="L1566" s="145"/>
      <c r="M1566" s="146"/>
    </row>
    <row r="1567" spans="1:13" ht="45">
      <c r="A1567" s="185"/>
      <c r="B1567" s="186"/>
      <c r="C1567" s="185" t="s">
        <v>2045</v>
      </c>
      <c r="D1567" s="187" t="s">
        <v>14</v>
      </c>
      <c r="E1567" s="188" t="s">
        <v>2046</v>
      </c>
      <c r="F1567" s="189" t="s">
        <v>58</v>
      </c>
      <c r="G1567" s="190">
        <v>81</v>
      </c>
      <c r="H1567" s="191">
        <v>0</v>
      </c>
      <c r="I1567" s="374">
        <f t="shared" si="33"/>
        <v>0</v>
      </c>
      <c r="J1567" s="144"/>
      <c r="K1567" s="355"/>
      <c r="L1567" s="145"/>
      <c r="M1567" s="146"/>
    </row>
    <row r="1568" spans="1:13" ht="22.5">
      <c r="A1568" s="185"/>
      <c r="B1568" s="186"/>
      <c r="C1568" s="185" t="s">
        <v>782</v>
      </c>
      <c r="D1568" s="187" t="s">
        <v>15</v>
      </c>
      <c r="E1568" s="188" t="s">
        <v>2133</v>
      </c>
      <c r="F1568" s="189" t="s">
        <v>7</v>
      </c>
      <c r="G1568" s="190">
        <v>24</v>
      </c>
      <c r="H1568" s="191">
        <v>0</v>
      </c>
      <c r="I1568" s="374">
        <f t="shared" si="33"/>
        <v>0</v>
      </c>
      <c r="J1568" s="144"/>
      <c r="K1568" s="355"/>
      <c r="L1568" s="145"/>
      <c r="M1568" s="146"/>
    </row>
    <row r="1569" spans="1:13">
      <c r="A1569" s="378">
        <v>4</v>
      </c>
      <c r="B1569" s="378"/>
      <c r="C1569" s="378"/>
      <c r="D1569" s="379"/>
      <c r="E1569" s="380" t="s">
        <v>236</v>
      </c>
      <c r="F1569" s="380"/>
      <c r="G1569" s="380"/>
      <c r="H1569" s="383"/>
      <c r="I1569" s="384">
        <f>SUM(I1570:I1591)</f>
        <v>0</v>
      </c>
      <c r="J1569" s="144"/>
      <c r="K1569" s="355"/>
      <c r="L1569" s="145"/>
      <c r="M1569" s="146"/>
    </row>
    <row r="1570" spans="1:13" ht="33.75">
      <c r="A1570" s="185"/>
      <c r="B1570" s="186"/>
      <c r="C1570" s="185" t="s">
        <v>570</v>
      </c>
      <c r="D1570" s="187" t="s">
        <v>14</v>
      </c>
      <c r="E1570" s="188" t="s">
        <v>2051</v>
      </c>
      <c r="F1570" s="189" t="s">
        <v>7</v>
      </c>
      <c r="G1570" s="190">
        <v>1</v>
      </c>
      <c r="H1570" s="191">
        <v>0</v>
      </c>
      <c r="I1570" s="374">
        <f t="shared" si="33"/>
        <v>0</v>
      </c>
      <c r="J1570" s="144"/>
      <c r="K1570" s="355"/>
      <c r="L1570" s="145"/>
      <c r="M1570" s="146"/>
    </row>
    <row r="1571" spans="1:13">
      <c r="A1571" s="185"/>
      <c r="B1571" s="186"/>
      <c r="C1571" s="185" t="s">
        <v>572</v>
      </c>
      <c r="D1571" s="187" t="s">
        <v>15</v>
      </c>
      <c r="E1571" s="188" t="s">
        <v>2052</v>
      </c>
      <c r="F1571" s="189" t="s">
        <v>56</v>
      </c>
      <c r="G1571" s="190">
        <v>137</v>
      </c>
      <c r="H1571" s="191">
        <v>0</v>
      </c>
      <c r="I1571" s="374">
        <f t="shared" si="33"/>
        <v>0</v>
      </c>
      <c r="J1571" s="144"/>
      <c r="K1571" s="355"/>
      <c r="L1571" s="145"/>
      <c r="M1571" s="146"/>
    </row>
    <row r="1572" spans="1:13">
      <c r="A1572" s="185"/>
      <c r="B1572" s="186"/>
      <c r="C1572" s="185" t="s">
        <v>573</v>
      </c>
      <c r="D1572" s="187" t="s">
        <v>16</v>
      </c>
      <c r="E1572" s="188" t="s">
        <v>2055</v>
      </c>
      <c r="F1572" s="189" t="s">
        <v>56</v>
      </c>
      <c r="G1572" s="190">
        <v>120</v>
      </c>
      <c r="H1572" s="191">
        <v>0</v>
      </c>
      <c r="I1572" s="374">
        <f t="shared" si="33"/>
        <v>0</v>
      </c>
      <c r="J1572" s="144"/>
      <c r="K1572" s="355"/>
      <c r="L1572" s="145"/>
      <c r="M1572" s="146"/>
    </row>
    <row r="1573" spans="1:13" ht="22.5">
      <c r="A1573" s="185"/>
      <c r="B1573" s="186"/>
      <c r="C1573" s="185" t="s">
        <v>577</v>
      </c>
      <c r="D1573" s="187" t="s">
        <v>17</v>
      </c>
      <c r="E1573" s="188" t="s">
        <v>2056</v>
      </c>
      <c r="F1573" s="189" t="s">
        <v>78</v>
      </c>
      <c r="G1573" s="190">
        <v>10186</v>
      </c>
      <c r="H1573" s="191">
        <v>0</v>
      </c>
      <c r="I1573" s="374">
        <f t="shared" si="33"/>
        <v>0</v>
      </c>
      <c r="J1573" s="144"/>
      <c r="K1573" s="355"/>
      <c r="L1573" s="145"/>
      <c r="M1573" s="146"/>
    </row>
    <row r="1574" spans="1:13" ht="22.5">
      <c r="A1574" s="185"/>
      <c r="B1574" s="186"/>
      <c r="C1574" s="185" t="s">
        <v>2057</v>
      </c>
      <c r="D1574" s="187" t="s">
        <v>179</v>
      </c>
      <c r="E1574" s="188" t="s">
        <v>2058</v>
      </c>
      <c r="F1574" s="189" t="s">
        <v>7</v>
      </c>
      <c r="G1574" s="190">
        <v>1</v>
      </c>
      <c r="H1574" s="191">
        <v>0</v>
      </c>
      <c r="I1574" s="374">
        <f t="shared" si="33"/>
        <v>0</v>
      </c>
      <c r="J1574" s="144"/>
      <c r="K1574" s="355"/>
      <c r="L1574" s="145"/>
      <c r="M1574" s="146"/>
    </row>
    <row r="1575" spans="1:13">
      <c r="A1575" s="185"/>
      <c r="B1575" s="186"/>
      <c r="C1575" s="185" t="s">
        <v>2059</v>
      </c>
      <c r="D1575" s="187" t="s">
        <v>198</v>
      </c>
      <c r="E1575" s="188" t="s">
        <v>2060</v>
      </c>
      <c r="F1575" s="189" t="s">
        <v>76</v>
      </c>
      <c r="G1575" s="190">
        <v>2</v>
      </c>
      <c r="H1575" s="191">
        <v>0</v>
      </c>
      <c r="I1575" s="374">
        <f t="shared" si="33"/>
        <v>0</v>
      </c>
      <c r="J1575" s="144"/>
      <c r="K1575" s="355"/>
      <c r="L1575" s="145"/>
      <c r="M1575" s="146"/>
    </row>
    <row r="1576" spans="1:13" ht="33.75">
      <c r="A1576" s="185"/>
      <c r="B1576" s="186"/>
      <c r="C1576" s="185" t="s">
        <v>2091</v>
      </c>
      <c r="D1576" s="187" t="s">
        <v>214</v>
      </c>
      <c r="E1576" s="188" t="s">
        <v>2092</v>
      </c>
      <c r="F1576" s="189" t="s">
        <v>76</v>
      </c>
      <c r="G1576" s="190">
        <v>26.5</v>
      </c>
      <c r="H1576" s="191">
        <v>0</v>
      </c>
      <c r="I1576" s="374">
        <f t="shared" si="33"/>
        <v>0</v>
      </c>
      <c r="J1576" s="144"/>
      <c r="K1576" s="355"/>
      <c r="L1576" s="145"/>
      <c r="M1576" s="146"/>
    </row>
    <row r="1577" spans="1:13" ht="22.5">
      <c r="A1577" s="185"/>
      <c r="B1577" s="186"/>
      <c r="C1577" s="185" t="s">
        <v>583</v>
      </c>
      <c r="D1577" s="187" t="s">
        <v>216</v>
      </c>
      <c r="E1577" s="188" t="s">
        <v>2093</v>
      </c>
      <c r="F1577" s="189" t="s">
        <v>76</v>
      </c>
      <c r="G1577" s="190">
        <v>66</v>
      </c>
      <c r="H1577" s="191">
        <v>0</v>
      </c>
      <c r="I1577" s="374">
        <f t="shared" si="33"/>
        <v>0</v>
      </c>
      <c r="J1577" s="144"/>
      <c r="K1577" s="355"/>
      <c r="L1577" s="145"/>
      <c r="M1577" s="146"/>
    </row>
    <row r="1578" spans="1:13" ht="22.5">
      <c r="A1578" s="185"/>
      <c r="B1578" s="186"/>
      <c r="C1578" s="185" t="s">
        <v>585</v>
      </c>
      <c r="D1578" s="187" t="s">
        <v>231</v>
      </c>
      <c r="E1578" s="188" t="s">
        <v>2062</v>
      </c>
      <c r="F1578" s="189" t="s">
        <v>76</v>
      </c>
      <c r="G1578" s="190">
        <v>66</v>
      </c>
      <c r="H1578" s="191">
        <v>0</v>
      </c>
      <c r="I1578" s="374">
        <f t="shared" si="33"/>
        <v>0</v>
      </c>
      <c r="J1578" s="144"/>
      <c r="K1578" s="355"/>
      <c r="L1578" s="145"/>
      <c r="M1578" s="146"/>
    </row>
    <row r="1579" spans="1:13" ht="22.5">
      <c r="A1579" s="185"/>
      <c r="B1579" s="186"/>
      <c r="C1579" s="185" t="s">
        <v>587</v>
      </c>
      <c r="D1579" s="187" t="s">
        <v>260</v>
      </c>
      <c r="E1579" s="188" t="s">
        <v>2063</v>
      </c>
      <c r="F1579" s="189" t="s">
        <v>76</v>
      </c>
      <c r="G1579" s="190">
        <v>66</v>
      </c>
      <c r="H1579" s="191">
        <v>0</v>
      </c>
      <c r="I1579" s="374">
        <f t="shared" si="33"/>
        <v>0</v>
      </c>
      <c r="J1579" s="144"/>
      <c r="K1579" s="355"/>
      <c r="L1579" s="145"/>
      <c r="M1579" s="146"/>
    </row>
    <row r="1580" spans="1:13" ht="45">
      <c r="A1580" s="185"/>
      <c r="B1580" s="186"/>
      <c r="C1580" s="185" t="s">
        <v>591</v>
      </c>
      <c r="D1580" s="187" t="s">
        <v>261</v>
      </c>
      <c r="E1580" s="188" t="s">
        <v>2068</v>
      </c>
      <c r="F1580" s="189" t="s">
        <v>58</v>
      </c>
      <c r="G1580" s="190">
        <v>580</v>
      </c>
      <c r="H1580" s="191">
        <v>0</v>
      </c>
      <c r="I1580" s="374">
        <f t="shared" si="33"/>
        <v>0</v>
      </c>
      <c r="J1580" s="144"/>
      <c r="K1580" s="355"/>
      <c r="L1580" s="145"/>
      <c r="M1580" s="146"/>
    </row>
    <row r="1581" spans="1:13">
      <c r="A1581" s="185"/>
      <c r="B1581" s="186"/>
      <c r="C1581" s="185" t="s">
        <v>595</v>
      </c>
      <c r="D1581" s="187" t="s">
        <v>272</v>
      </c>
      <c r="E1581" s="188" t="s">
        <v>2070</v>
      </c>
      <c r="F1581" s="189" t="s">
        <v>56</v>
      </c>
      <c r="G1581" s="190">
        <v>39</v>
      </c>
      <c r="H1581" s="191">
        <v>0</v>
      </c>
      <c r="I1581" s="374">
        <f t="shared" si="33"/>
        <v>0</v>
      </c>
      <c r="J1581" s="144"/>
      <c r="K1581" s="355"/>
      <c r="L1581" s="145"/>
      <c r="M1581" s="146"/>
    </row>
    <row r="1582" spans="1:13" ht="45">
      <c r="A1582" s="185"/>
      <c r="B1582" s="186"/>
      <c r="C1582" s="185" t="s">
        <v>653</v>
      </c>
      <c r="D1582" s="187" t="s">
        <v>274</v>
      </c>
      <c r="E1582" s="188" t="s">
        <v>2073</v>
      </c>
      <c r="F1582" s="189" t="s">
        <v>56</v>
      </c>
      <c r="G1582" s="190">
        <v>62</v>
      </c>
      <c r="H1582" s="191">
        <v>0</v>
      </c>
      <c r="I1582" s="374">
        <f t="shared" si="33"/>
        <v>0</v>
      </c>
      <c r="J1582" s="144"/>
      <c r="K1582" s="355"/>
      <c r="L1582" s="145"/>
      <c r="M1582" s="146"/>
    </row>
    <row r="1583" spans="1:13" ht="67.5">
      <c r="A1583" s="185"/>
      <c r="B1583" s="186"/>
      <c r="C1583" s="185" t="s">
        <v>2074</v>
      </c>
      <c r="D1583" s="187" t="s">
        <v>276</v>
      </c>
      <c r="E1583" s="188" t="s">
        <v>2075</v>
      </c>
      <c r="F1583" s="189" t="s">
        <v>56</v>
      </c>
      <c r="G1583" s="190">
        <v>10</v>
      </c>
      <c r="H1583" s="191">
        <v>0</v>
      </c>
      <c r="I1583" s="374">
        <f t="shared" si="33"/>
        <v>0</v>
      </c>
      <c r="J1583" s="144"/>
      <c r="K1583" s="355"/>
      <c r="L1583" s="145"/>
      <c r="M1583" s="146"/>
    </row>
    <row r="1584" spans="1:13" ht="56.25">
      <c r="A1584" s="185"/>
      <c r="B1584" s="186"/>
      <c r="C1584" s="185" t="s">
        <v>654</v>
      </c>
      <c r="D1584" s="187" t="s">
        <v>278</v>
      </c>
      <c r="E1584" s="188" t="s">
        <v>2076</v>
      </c>
      <c r="F1584" s="189" t="s">
        <v>56</v>
      </c>
      <c r="G1584" s="190">
        <v>116</v>
      </c>
      <c r="H1584" s="191">
        <v>0</v>
      </c>
      <c r="I1584" s="374">
        <f t="shared" si="33"/>
        <v>0</v>
      </c>
      <c r="J1584" s="144"/>
      <c r="K1584" s="355"/>
      <c r="L1584" s="145"/>
      <c r="M1584" s="146"/>
    </row>
    <row r="1585" spans="1:13" ht="33.75">
      <c r="A1585" s="185"/>
      <c r="B1585" s="186"/>
      <c r="C1585" s="185" t="s">
        <v>690</v>
      </c>
      <c r="D1585" s="187" t="s">
        <v>281</v>
      </c>
      <c r="E1585" s="188" t="s">
        <v>2079</v>
      </c>
      <c r="F1585" s="189" t="s">
        <v>7</v>
      </c>
      <c r="G1585" s="190">
        <v>554</v>
      </c>
      <c r="H1585" s="191">
        <v>0</v>
      </c>
      <c r="I1585" s="374">
        <f t="shared" si="33"/>
        <v>0</v>
      </c>
      <c r="J1585" s="144"/>
      <c r="K1585" s="355"/>
      <c r="L1585" s="145"/>
      <c r="M1585" s="146"/>
    </row>
    <row r="1586" spans="1:13" ht="33.75">
      <c r="A1586" s="185"/>
      <c r="B1586" s="186"/>
      <c r="C1586" s="185" t="s">
        <v>691</v>
      </c>
      <c r="D1586" s="187" t="s">
        <v>283</v>
      </c>
      <c r="E1586" s="188" t="s">
        <v>2080</v>
      </c>
      <c r="F1586" s="189" t="s">
        <v>7</v>
      </c>
      <c r="G1586" s="190">
        <v>554</v>
      </c>
      <c r="H1586" s="191">
        <v>0</v>
      </c>
      <c r="I1586" s="374">
        <f t="shared" si="33"/>
        <v>0</v>
      </c>
      <c r="J1586" s="144"/>
      <c r="K1586" s="355"/>
      <c r="L1586" s="145"/>
      <c r="M1586" s="146"/>
    </row>
    <row r="1587" spans="1:13" ht="22.5">
      <c r="A1587" s="185"/>
      <c r="B1587" s="186"/>
      <c r="C1587" s="185" t="s">
        <v>599</v>
      </c>
      <c r="D1587" s="187" t="s">
        <v>285</v>
      </c>
      <c r="E1587" s="188" t="s">
        <v>600</v>
      </c>
      <c r="F1587" s="189" t="s">
        <v>58</v>
      </c>
      <c r="G1587" s="190">
        <v>81</v>
      </c>
      <c r="H1587" s="191">
        <v>0</v>
      </c>
      <c r="I1587" s="374">
        <f t="shared" si="33"/>
        <v>0</v>
      </c>
      <c r="J1587" s="144"/>
      <c r="K1587" s="355"/>
      <c r="L1587" s="145"/>
      <c r="M1587" s="146"/>
    </row>
    <row r="1588" spans="1:13" ht="22.5">
      <c r="A1588" s="185"/>
      <c r="B1588" s="186"/>
      <c r="C1588" s="185" t="s">
        <v>2134</v>
      </c>
      <c r="D1588" s="187" t="s">
        <v>287</v>
      </c>
      <c r="E1588" s="188" t="s">
        <v>2135</v>
      </c>
      <c r="F1588" s="189" t="s">
        <v>7</v>
      </c>
      <c r="G1588" s="190">
        <v>2</v>
      </c>
      <c r="H1588" s="191">
        <v>0</v>
      </c>
      <c r="I1588" s="374">
        <f t="shared" si="33"/>
        <v>0</v>
      </c>
      <c r="J1588" s="144"/>
      <c r="K1588" s="355"/>
      <c r="L1588" s="145"/>
      <c r="M1588" s="146"/>
    </row>
    <row r="1589" spans="1:13" ht="22.5">
      <c r="A1589" s="185"/>
      <c r="B1589" s="186"/>
      <c r="C1589" s="185" t="s">
        <v>601</v>
      </c>
      <c r="D1589" s="187" t="s">
        <v>289</v>
      </c>
      <c r="E1589" s="188" t="s">
        <v>477</v>
      </c>
      <c r="F1589" s="189" t="s">
        <v>7</v>
      </c>
      <c r="G1589" s="190">
        <v>14</v>
      </c>
      <c r="H1589" s="191">
        <v>0</v>
      </c>
      <c r="I1589" s="374">
        <f t="shared" si="33"/>
        <v>0</v>
      </c>
      <c r="J1589" s="144"/>
      <c r="K1589" s="355"/>
      <c r="L1589" s="145"/>
      <c r="M1589" s="146"/>
    </row>
    <row r="1590" spans="1:13" ht="22.5">
      <c r="A1590" s="185"/>
      <c r="B1590" s="186"/>
      <c r="C1590" s="185" t="s">
        <v>2081</v>
      </c>
      <c r="D1590" s="187" t="s">
        <v>290</v>
      </c>
      <c r="E1590" s="188" t="s">
        <v>480</v>
      </c>
      <c r="F1590" s="189" t="s">
        <v>56</v>
      </c>
      <c r="G1590" s="190">
        <v>340</v>
      </c>
      <c r="H1590" s="191">
        <v>0</v>
      </c>
      <c r="I1590" s="374">
        <f t="shared" si="33"/>
        <v>0</v>
      </c>
      <c r="J1590" s="144"/>
      <c r="K1590" s="355"/>
      <c r="L1590" s="145"/>
      <c r="M1590" s="146"/>
    </row>
    <row r="1591" spans="1:13" ht="22.5">
      <c r="A1591" s="185"/>
      <c r="B1591" s="186"/>
      <c r="C1591" s="185" t="s">
        <v>2082</v>
      </c>
      <c r="D1591" s="187" t="s">
        <v>292</v>
      </c>
      <c r="E1591" s="188" t="s">
        <v>2083</v>
      </c>
      <c r="F1591" s="189" t="s">
        <v>56</v>
      </c>
      <c r="G1591" s="190">
        <v>150</v>
      </c>
      <c r="H1591" s="191">
        <v>0</v>
      </c>
      <c r="I1591" s="374">
        <f t="shared" si="33"/>
        <v>0</v>
      </c>
      <c r="J1591" s="144"/>
      <c r="K1591" s="355"/>
      <c r="L1591" s="145"/>
      <c r="M1591" s="146"/>
    </row>
    <row r="1592" spans="1:13">
      <c r="A1592" s="378">
        <v>4</v>
      </c>
      <c r="B1592" s="378"/>
      <c r="C1592" s="378"/>
      <c r="D1592" s="379"/>
      <c r="E1592" s="380" t="s">
        <v>622</v>
      </c>
      <c r="F1592" s="380"/>
      <c r="G1592" s="380"/>
      <c r="H1592" s="383"/>
      <c r="I1592" s="384">
        <f>SUM(I1593:I1593)</f>
        <v>0</v>
      </c>
      <c r="J1592" s="144"/>
      <c r="K1592" s="355"/>
      <c r="L1592" s="145"/>
      <c r="M1592" s="146"/>
    </row>
    <row r="1593" spans="1:13" ht="22.5">
      <c r="A1593" s="185"/>
      <c r="B1593" s="186"/>
      <c r="C1593" s="185" t="s">
        <v>2084</v>
      </c>
      <c r="D1593" s="187" t="s">
        <v>14</v>
      </c>
      <c r="E1593" s="188" t="s">
        <v>4529</v>
      </c>
      <c r="F1593" s="189" t="s">
        <v>7</v>
      </c>
      <c r="G1593" s="190">
        <v>1</v>
      </c>
      <c r="H1593" s="191">
        <v>0</v>
      </c>
      <c r="I1593" s="374">
        <f t="shared" si="33"/>
        <v>0</v>
      </c>
      <c r="J1593" s="144"/>
      <c r="K1593" s="355"/>
      <c r="L1593" s="145"/>
      <c r="M1593" s="146"/>
    </row>
    <row r="1594" spans="1:13">
      <c r="A1594" s="163">
        <v>1</v>
      </c>
      <c r="B1594" s="164" t="str">
        <f>IF(TRIM(H1594)&lt;&gt;"",COUNTA($H$8:H1594),"")</f>
        <v/>
      </c>
      <c r="C1594" s="165"/>
      <c r="D1594" s="166"/>
      <c r="E1594" s="19" t="s">
        <v>2136</v>
      </c>
      <c r="F1594" s="167"/>
      <c r="G1594" s="214"/>
      <c r="H1594" s="372"/>
      <c r="I1594" s="169">
        <f>I1595+I1650+I1706+I1762+I1811+I1851+I1891+I1922+I1952+I1992+I2031+I2066+I2123+I2163+I2202+I2220+I2229+I2242+I2283+I2324+I2366+I2410</f>
        <v>0</v>
      </c>
      <c r="J1594" s="144"/>
      <c r="K1594" s="355"/>
      <c r="L1594" s="145"/>
      <c r="M1594" s="146"/>
    </row>
    <row r="1595" spans="1:13">
      <c r="A1595" s="170">
        <v>2</v>
      </c>
      <c r="B1595" s="171" t="str">
        <f>IF(TRIM(H1595)&lt;&gt;"",COUNTA($H$8:H1595),"")</f>
        <v/>
      </c>
      <c r="C1595" s="170"/>
      <c r="D1595" s="172"/>
      <c r="E1595" s="24" t="s">
        <v>2137</v>
      </c>
      <c r="F1595" s="173"/>
      <c r="G1595" s="215"/>
      <c r="H1595" s="373"/>
      <c r="I1595" s="175">
        <f>I1596+I1610+I1617+I1620</f>
        <v>0</v>
      </c>
      <c r="J1595" s="144"/>
      <c r="K1595" s="355"/>
      <c r="L1595" s="145"/>
      <c r="M1595" s="146"/>
    </row>
    <row r="1596" spans="1:13">
      <c r="A1596" s="378">
        <v>4</v>
      </c>
      <c r="B1596" s="378"/>
      <c r="C1596" s="378"/>
      <c r="D1596" s="379"/>
      <c r="E1596" s="380" t="s">
        <v>501</v>
      </c>
      <c r="F1596" s="380"/>
      <c r="G1596" s="380"/>
      <c r="H1596" s="383"/>
      <c r="I1596" s="384">
        <f>SUM(I1597:I1609)</f>
        <v>0</v>
      </c>
      <c r="J1596" s="144"/>
      <c r="K1596" s="355"/>
      <c r="L1596" s="145"/>
      <c r="M1596" s="146"/>
    </row>
    <row r="1597" spans="1:13" ht="22.5">
      <c r="A1597" s="185"/>
      <c r="B1597" s="186"/>
      <c r="C1597" s="185" t="s">
        <v>2127</v>
      </c>
      <c r="D1597" s="187" t="s">
        <v>14</v>
      </c>
      <c r="E1597" s="188" t="s">
        <v>2128</v>
      </c>
      <c r="F1597" s="189" t="s">
        <v>7</v>
      </c>
      <c r="G1597" s="190">
        <v>4</v>
      </c>
      <c r="H1597" s="191">
        <v>0</v>
      </c>
      <c r="I1597" s="374">
        <f t="shared" ref="I1597:I1649" si="34">IF(ISNUMBER(G1597),ROUND(G1597*H1597,2),"")</f>
        <v>0</v>
      </c>
      <c r="J1597" s="144"/>
      <c r="K1597" s="355"/>
      <c r="L1597" s="145"/>
      <c r="M1597" s="146"/>
    </row>
    <row r="1598" spans="1:13" ht="22.5">
      <c r="A1598" s="185"/>
      <c r="B1598" s="186"/>
      <c r="C1598" s="185" t="s">
        <v>522</v>
      </c>
      <c r="D1598" s="187" t="s">
        <v>15</v>
      </c>
      <c r="E1598" s="188" t="s">
        <v>2030</v>
      </c>
      <c r="F1598" s="189" t="s">
        <v>7</v>
      </c>
      <c r="G1598" s="190">
        <v>4</v>
      </c>
      <c r="H1598" s="191">
        <v>0</v>
      </c>
      <c r="I1598" s="374">
        <f t="shared" si="34"/>
        <v>0</v>
      </c>
      <c r="J1598" s="144"/>
      <c r="K1598" s="355"/>
      <c r="L1598" s="145"/>
      <c r="M1598" s="146"/>
    </row>
    <row r="1599" spans="1:13" ht="22.5">
      <c r="A1599" s="185"/>
      <c r="B1599" s="186"/>
      <c r="C1599" s="185" t="s">
        <v>524</v>
      </c>
      <c r="D1599" s="187" t="s">
        <v>16</v>
      </c>
      <c r="E1599" s="188" t="s">
        <v>787</v>
      </c>
      <c r="F1599" s="189" t="s">
        <v>56</v>
      </c>
      <c r="G1599" s="190">
        <v>752</v>
      </c>
      <c r="H1599" s="191">
        <v>0</v>
      </c>
      <c r="I1599" s="374">
        <f t="shared" si="34"/>
        <v>0</v>
      </c>
      <c r="J1599" s="144"/>
      <c r="K1599" s="355"/>
      <c r="L1599" s="145"/>
      <c r="M1599" s="146"/>
    </row>
    <row r="1600" spans="1:13">
      <c r="A1600" s="185"/>
      <c r="B1600" s="186"/>
      <c r="C1600" s="185" t="s">
        <v>526</v>
      </c>
      <c r="D1600" s="187" t="s">
        <v>17</v>
      </c>
      <c r="E1600" s="188" t="s">
        <v>1958</v>
      </c>
      <c r="F1600" s="189" t="s">
        <v>605</v>
      </c>
      <c r="G1600" s="190">
        <v>40</v>
      </c>
      <c r="H1600" s="191">
        <v>0</v>
      </c>
      <c r="I1600" s="374">
        <f t="shared" si="34"/>
        <v>0</v>
      </c>
      <c r="J1600" s="144"/>
      <c r="K1600" s="355"/>
      <c r="L1600" s="145"/>
      <c r="M1600" s="146"/>
    </row>
    <row r="1601" spans="1:13">
      <c r="A1601" s="185"/>
      <c r="B1601" s="186"/>
      <c r="C1601" s="185" t="s">
        <v>528</v>
      </c>
      <c r="D1601" s="187" t="s">
        <v>179</v>
      </c>
      <c r="E1601" s="188" t="s">
        <v>2031</v>
      </c>
      <c r="F1601" s="189" t="s">
        <v>58</v>
      </c>
      <c r="G1601" s="190">
        <v>124</v>
      </c>
      <c r="H1601" s="191">
        <v>0</v>
      </c>
      <c r="I1601" s="374">
        <f t="shared" si="34"/>
        <v>0</v>
      </c>
      <c r="J1601" s="144"/>
      <c r="K1601" s="355"/>
      <c r="L1601" s="145"/>
      <c r="M1601" s="146"/>
    </row>
    <row r="1602" spans="1:13">
      <c r="A1602" s="185"/>
      <c r="B1602" s="186"/>
      <c r="C1602" s="185" t="s">
        <v>1960</v>
      </c>
      <c r="D1602" s="187" t="s">
        <v>198</v>
      </c>
      <c r="E1602" s="188" t="s">
        <v>533</v>
      </c>
      <c r="F1602" s="189" t="s">
        <v>76</v>
      </c>
      <c r="G1602" s="190">
        <v>125</v>
      </c>
      <c r="H1602" s="191">
        <v>0</v>
      </c>
      <c r="I1602" s="374">
        <f t="shared" si="34"/>
        <v>0</v>
      </c>
      <c r="J1602" s="144"/>
      <c r="K1602" s="355"/>
      <c r="L1602" s="145"/>
      <c r="M1602" s="146"/>
    </row>
    <row r="1603" spans="1:13" ht="22.5">
      <c r="A1603" s="185"/>
      <c r="B1603" s="186"/>
      <c r="C1603" s="185" t="s">
        <v>682</v>
      </c>
      <c r="D1603" s="187" t="s">
        <v>214</v>
      </c>
      <c r="E1603" s="188" t="s">
        <v>2034</v>
      </c>
      <c r="F1603" s="189" t="s">
        <v>76</v>
      </c>
      <c r="G1603" s="190">
        <v>25</v>
      </c>
      <c r="H1603" s="191">
        <v>0</v>
      </c>
      <c r="I1603" s="374">
        <f t="shared" si="34"/>
        <v>0</v>
      </c>
      <c r="J1603" s="144"/>
      <c r="K1603" s="355"/>
      <c r="L1603" s="145"/>
      <c r="M1603" s="146"/>
    </row>
    <row r="1604" spans="1:13" s="229" customFormat="1" ht="33.75">
      <c r="A1604" s="185"/>
      <c r="B1604" s="186"/>
      <c r="C1604" s="185" t="s">
        <v>534</v>
      </c>
      <c r="D1604" s="187" t="s">
        <v>216</v>
      </c>
      <c r="E1604" s="188" t="s">
        <v>535</v>
      </c>
      <c r="F1604" s="189" t="s">
        <v>58</v>
      </c>
      <c r="G1604" s="190">
        <v>380</v>
      </c>
      <c r="H1604" s="191">
        <v>0</v>
      </c>
      <c r="I1604" s="374">
        <f t="shared" si="34"/>
        <v>0</v>
      </c>
      <c r="J1604" s="230"/>
      <c r="K1604" s="355"/>
      <c r="L1604" s="231"/>
      <c r="M1604" s="232"/>
    </row>
    <row r="1605" spans="1:13" s="229" customFormat="1" ht="22.5">
      <c r="A1605" s="185"/>
      <c r="B1605" s="186"/>
      <c r="C1605" s="185" t="s">
        <v>536</v>
      </c>
      <c r="D1605" s="187" t="s">
        <v>231</v>
      </c>
      <c r="E1605" s="188" t="s">
        <v>537</v>
      </c>
      <c r="F1605" s="189" t="s">
        <v>58</v>
      </c>
      <c r="G1605" s="190">
        <v>380</v>
      </c>
      <c r="H1605" s="191">
        <v>0</v>
      </c>
      <c r="I1605" s="374">
        <f t="shared" si="34"/>
        <v>0</v>
      </c>
      <c r="J1605" s="230"/>
      <c r="K1605" s="355"/>
      <c r="L1605" s="231"/>
      <c r="M1605" s="232"/>
    </row>
    <row r="1606" spans="1:13" ht="56.25">
      <c r="A1606" s="185"/>
      <c r="B1606" s="186"/>
      <c r="C1606" s="185" t="s">
        <v>2035</v>
      </c>
      <c r="D1606" s="187" t="s">
        <v>260</v>
      </c>
      <c r="E1606" s="188" t="s">
        <v>2036</v>
      </c>
      <c r="F1606" s="189" t="s">
        <v>56</v>
      </c>
      <c r="G1606" s="190">
        <v>1232</v>
      </c>
      <c r="H1606" s="191">
        <v>0</v>
      </c>
      <c r="I1606" s="374">
        <f t="shared" si="34"/>
        <v>0</v>
      </c>
      <c r="J1606" s="144"/>
      <c r="K1606" s="355"/>
      <c r="L1606" s="145"/>
      <c r="M1606" s="146"/>
    </row>
    <row r="1607" spans="1:13" ht="45">
      <c r="A1607" s="185"/>
      <c r="B1607" s="186"/>
      <c r="C1607" s="185" t="s">
        <v>2037</v>
      </c>
      <c r="D1607" s="187" t="s">
        <v>261</v>
      </c>
      <c r="E1607" s="188" t="s">
        <v>2038</v>
      </c>
      <c r="F1607" s="189" t="s">
        <v>56</v>
      </c>
      <c r="G1607" s="190">
        <v>185</v>
      </c>
      <c r="H1607" s="191">
        <v>0</v>
      </c>
      <c r="I1607" s="374">
        <f t="shared" si="34"/>
        <v>0</v>
      </c>
      <c r="J1607" s="144"/>
      <c r="K1607" s="355"/>
      <c r="L1607" s="145"/>
      <c r="M1607" s="146"/>
    </row>
    <row r="1608" spans="1:13" ht="56.25">
      <c r="A1608" s="185"/>
      <c r="B1608" s="186"/>
      <c r="C1608" s="185" t="s">
        <v>540</v>
      </c>
      <c r="D1608" s="187" t="s">
        <v>272</v>
      </c>
      <c r="E1608" s="188" t="s">
        <v>2039</v>
      </c>
      <c r="F1608" s="189" t="s">
        <v>56</v>
      </c>
      <c r="G1608" s="190">
        <v>1622</v>
      </c>
      <c r="H1608" s="191">
        <v>0</v>
      </c>
      <c r="I1608" s="374">
        <f t="shared" si="34"/>
        <v>0</v>
      </c>
      <c r="J1608" s="144"/>
      <c r="K1608" s="355"/>
      <c r="L1608" s="145"/>
      <c r="M1608" s="146"/>
    </row>
    <row r="1609" spans="1:13" ht="56.25">
      <c r="A1609" s="185"/>
      <c r="B1609" s="186"/>
      <c r="C1609" s="185" t="s">
        <v>542</v>
      </c>
      <c r="D1609" s="187" t="s">
        <v>274</v>
      </c>
      <c r="E1609" s="188" t="s">
        <v>2040</v>
      </c>
      <c r="F1609" s="189" t="s">
        <v>56</v>
      </c>
      <c r="G1609" s="190">
        <v>406</v>
      </c>
      <c r="H1609" s="191">
        <v>0</v>
      </c>
      <c r="I1609" s="374">
        <f t="shared" si="34"/>
        <v>0</v>
      </c>
      <c r="J1609" s="144"/>
      <c r="K1609" s="355"/>
      <c r="L1609" s="145"/>
      <c r="M1609" s="146"/>
    </row>
    <row r="1610" spans="1:13">
      <c r="A1610" s="378">
        <v>4</v>
      </c>
      <c r="B1610" s="378"/>
      <c r="C1610" s="378"/>
      <c r="D1610" s="379"/>
      <c r="E1610" s="380" t="s">
        <v>232</v>
      </c>
      <c r="F1610" s="380"/>
      <c r="G1610" s="380"/>
      <c r="H1610" s="383"/>
      <c r="I1610" s="384">
        <f>SUM(I1611:I1616)</f>
        <v>0</v>
      </c>
      <c r="J1610" s="144"/>
      <c r="K1610" s="355"/>
      <c r="L1610" s="145"/>
      <c r="M1610" s="146"/>
    </row>
    <row r="1611" spans="1:13" ht="33.75">
      <c r="A1611" s="185"/>
      <c r="B1611" s="186"/>
      <c r="C1611" s="185" t="s">
        <v>544</v>
      </c>
      <c r="D1611" s="187" t="s">
        <v>14</v>
      </c>
      <c r="E1611" s="188" t="s">
        <v>2041</v>
      </c>
      <c r="F1611" s="189" t="s">
        <v>76</v>
      </c>
      <c r="G1611" s="190">
        <v>84.6</v>
      </c>
      <c r="H1611" s="191">
        <v>0</v>
      </c>
      <c r="I1611" s="374">
        <f t="shared" si="34"/>
        <v>0</v>
      </c>
      <c r="J1611" s="144"/>
      <c r="K1611" s="355"/>
      <c r="L1611" s="145"/>
      <c r="M1611" s="146"/>
    </row>
    <row r="1612" spans="1:13" ht="45">
      <c r="A1612" s="185"/>
      <c r="B1612" s="186"/>
      <c r="C1612" s="185" t="s">
        <v>546</v>
      </c>
      <c r="D1612" s="187" t="s">
        <v>15</v>
      </c>
      <c r="E1612" s="188" t="s">
        <v>2042</v>
      </c>
      <c r="F1612" s="189" t="s">
        <v>76</v>
      </c>
      <c r="G1612" s="190">
        <v>563</v>
      </c>
      <c r="H1612" s="191">
        <v>0</v>
      </c>
      <c r="I1612" s="374">
        <f t="shared" si="34"/>
        <v>0</v>
      </c>
      <c r="J1612" s="144"/>
      <c r="K1612" s="355"/>
      <c r="L1612" s="145"/>
      <c r="M1612" s="146"/>
    </row>
    <row r="1613" spans="1:13" ht="33.75">
      <c r="A1613" s="185"/>
      <c r="B1613" s="186"/>
      <c r="C1613" s="185" t="s">
        <v>554</v>
      </c>
      <c r="D1613" s="187" t="s">
        <v>16</v>
      </c>
      <c r="E1613" s="188" t="s">
        <v>2044</v>
      </c>
      <c r="F1613" s="189" t="s">
        <v>76</v>
      </c>
      <c r="G1613" s="190">
        <v>504</v>
      </c>
      <c r="H1613" s="191">
        <v>0</v>
      </c>
      <c r="I1613" s="374">
        <f t="shared" si="34"/>
        <v>0</v>
      </c>
      <c r="J1613" s="144"/>
      <c r="K1613" s="355"/>
      <c r="L1613" s="145"/>
      <c r="M1613" s="146"/>
    </row>
    <row r="1614" spans="1:13">
      <c r="A1614" s="185"/>
      <c r="B1614" s="186"/>
      <c r="C1614" s="185" t="s">
        <v>556</v>
      </c>
      <c r="D1614" s="187" t="s">
        <v>17</v>
      </c>
      <c r="E1614" s="188" t="s">
        <v>557</v>
      </c>
      <c r="F1614" s="189" t="s">
        <v>56</v>
      </c>
      <c r="G1614" s="190">
        <v>564</v>
      </c>
      <c r="H1614" s="191">
        <v>0</v>
      </c>
      <c r="I1614" s="374">
        <f t="shared" si="34"/>
        <v>0</v>
      </c>
      <c r="J1614" s="144"/>
      <c r="K1614" s="355"/>
      <c r="L1614" s="145"/>
      <c r="M1614" s="146"/>
    </row>
    <row r="1615" spans="1:13">
      <c r="A1615" s="185"/>
      <c r="B1615" s="186"/>
      <c r="C1615" s="185" t="s">
        <v>558</v>
      </c>
      <c r="D1615" s="187" t="s">
        <v>179</v>
      </c>
      <c r="E1615" s="188" t="s">
        <v>559</v>
      </c>
      <c r="F1615" s="189" t="s">
        <v>56</v>
      </c>
      <c r="G1615" s="190">
        <v>564</v>
      </c>
      <c r="H1615" s="191">
        <v>0</v>
      </c>
      <c r="I1615" s="374">
        <f t="shared" si="34"/>
        <v>0</v>
      </c>
      <c r="J1615" s="144"/>
      <c r="K1615" s="355"/>
      <c r="L1615" s="145"/>
      <c r="M1615" s="146"/>
    </row>
    <row r="1616" spans="1:13" ht="22.5">
      <c r="A1616" s="185"/>
      <c r="B1616" s="186"/>
      <c r="C1616" s="185" t="s">
        <v>2089</v>
      </c>
      <c r="D1616" s="187" t="s">
        <v>198</v>
      </c>
      <c r="E1616" s="188" t="s">
        <v>2138</v>
      </c>
      <c r="F1616" s="189" t="s">
        <v>56</v>
      </c>
      <c r="G1616" s="190">
        <v>20</v>
      </c>
      <c r="H1616" s="191">
        <v>0</v>
      </c>
      <c r="I1616" s="374">
        <f t="shared" si="34"/>
        <v>0</v>
      </c>
      <c r="J1616" s="144"/>
      <c r="K1616" s="355"/>
      <c r="L1616" s="145"/>
      <c r="M1616" s="146"/>
    </row>
    <row r="1617" spans="1:13">
      <c r="A1617" s="378">
        <v>4</v>
      </c>
      <c r="B1617" s="378"/>
      <c r="C1617" s="378"/>
      <c r="D1617" s="379"/>
      <c r="E1617" s="380" t="s">
        <v>234</v>
      </c>
      <c r="F1617" s="380"/>
      <c r="G1617" s="380"/>
      <c r="H1617" s="383"/>
      <c r="I1617" s="384">
        <f>SUM(I1618:I1619)</f>
        <v>0</v>
      </c>
      <c r="J1617" s="144"/>
      <c r="K1617" s="355"/>
      <c r="L1617" s="145"/>
      <c r="M1617" s="146"/>
    </row>
    <row r="1618" spans="1:13" ht="45">
      <c r="A1618" s="185"/>
      <c r="B1618" s="186"/>
      <c r="C1618" s="185" t="s">
        <v>2045</v>
      </c>
      <c r="D1618" s="187" t="s">
        <v>14</v>
      </c>
      <c r="E1618" s="188" t="s">
        <v>2046</v>
      </c>
      <c r="F1618" s="189" t="s">
        <v>58</v>
      </c>
      <c r="G1618" s="190">
        <v>18</v>
      </c>
      <c r="H1618" s="191">
        <v>0</v>
      </c>
      <c r="I1618" s="374">
        <f t="shared" si="34"/>
        <v>0</v>
      </c>
      <c r="J1618" s="144"/>
      <c r="K1618" s="355"/>
      <c r="L1618" s="145"/>
      <c r="M1618" s="146"/>
    </row>
    <row r="1619" spans="1:13" ht="22.5">
      <c r="A1619" s="185"/>
      <c r="B1619" s="186"/>
      <c r="C1619" s="185" t="s">
        <v>782</v>
      </c>
      <c r="D1619" s="187" t="s">
        <v>15</v>
      </c>
      <c r="E1619" s="188" t="s">
        <v>2139</v>
      </c>
      <c r="F1619" s="189" t="s">
        <v>7</v>
      </c>
      <c r="G1619" s="190">
        <v>94</v>
      </c>
      <c r="H1619" s="191">
        <v>0</v>
      </c>
      <c r="I1619" s="374">
        <f t="shared" si="34"/>
        <v>0</v>
      </c>
      <c r="J1619" s="144"/>
      <c r="K1619" s="355"/>
      <c r="L1619" s="145"/>
      <c r="M1619" s="146"/>
    </row>
    <row r="1620" spans="1:13">
      <c r="A1620" s="378">
        <v>4</v>
      </c>
      <c r="B1620" s="378"/>
      <c r="C1620" s="378"/>
      <c r="D1620" s="379"/>
      <c r="E1620" s="380" t="s">
        <v>236</v>
      </c>
      <c r="F1620" s="380"/>
      <c r="G1620" s="380"/>
      <c r="H1620" s="383"/>
      <c r="I1620" s="384">
        <f>SUM(I1621:I1649)</f>
        <v>0</v>
      </c>
      <c r="J1620" s="144"/>
      <c r="K1620" s="355"/>
      <c r="L1620" s="145"/>
      <c r="M1620" s="146"/>
    </row>
    <row r="1621" spans="1:13" ht="33.75">
      <c r="A1621" s="185"/>
      <c r="B1621" s="186"/>
      <c r="C1621" s="185" t="s">
        <v>570</v>
      </c>
      <c r="D1621" s="187" t="s">
        <v>14</v>
      </c>
      <c r="E1621" s="188" t="s">
        <v>2051</v>
      </c>
      <c r="F1621" s="189" t="s">
        <v>7</v>
      </c>
      <c r="G1621" s="190">
        <v>10</v>
      </c>
      <c r="H1621" s="191">
        <v>0</v>
      </c>
      <c r="I1621" s="374">
        <f t="shared" si="34"/>
        <v>0</v>
      </c>
      <c r="J1621" s="144"/>
      <c r="K1621" s="355"/>
      <c r="L1621" s="145"/>
      <c r="M1621" s="146"/>
    </row>
    <row r="1622" spans="1:13">
      <c r="A1622" s="185"/>
      <c r="B1622" s="186"/>
      <c r="C1622" s="185" t="s">
        <v>572</v>
      </c>
      <c r="D1622" s="187" t="s">
        <v>15</v>
      </c>
      <c r="E1622" s="188" t="s">
        <v>2052</v>
      </c>
      <c r="F1622" s="189" t="s">
        <v>56</v>
      </c>
      <c r="G1622" s="190">
        <v>225</v>
      </c>
      <c r="H1622" s="191">
        <v>0</v>
      </c>
      <c r="I1622" s="374">
        <f t="shared" si="34"/>
        <v>0</v>
      </c>
      <c r="J1622" s="144"/>
      <c r="K1622" s="355"/>
      <c r="L1622" s="145"/>
      <c r="M1622" s="146"/>
    </row>
    <row r="1623" spans="1:13">
      <c r="A1623" s="185"/>
      <c r="B1623" s="186"/>
      <c r="C1623" s="185" t="s">
        <v>573</v>
      </c>
      <c r="D1623" s="187" t="s">
        <v>16</v>
      </c>
      <c r="E1623" s="188" t="s">
        <v>2055</v>
      </c>
      <c r="F1623" s="189" t="s">
        <v>56</v>
      </c>
      <c r="G1623" s="190">
        <v>915</v>
      </c>
      <c r="H1623" s="191">
        <v>0</v>
      </c>
      <c r="I1623" s="374">
        <f t="shared" si="34"/>
        <v>0</v>
      </c>
      <c r="J1623" s="144"/>
      <c r="K1623" s="355"/>
      <c r="L1623" s="145"/>
      <c r="M1623" s="146"/>
    </row>
    <row r="1624" spans="1:13" ht="22.5">
      <c r="A1624" s="185"/>
      <c r="B1624" s="186"/>
      <c r="C1624" s="185" t="s">
        <v>577</v>
      </c>
      <c r="D1624" s="187" t="s">
        <v>17</v>
      </c>
      <c r="E1624" s="188" t="s">
        <v>2056</v>
      </c>
      <c r="F1624" s="189" t="s">
        <v>78</v>
      </c>
      <c r="G1624" s="190">
        <v>64313</v>
      </c>
      <c r="H1624" s="191">
        <v>0</v>
      </c>
      <c r="I1624" s="374">
        <f t="shared" si="34"/>
        <v>0</v>
      </c>
      <c r="J1624" s="144"/>
      <c r="K1624" s="355"/>
      <c r="L1624" s="145"/>
      <c r="M1624" s="146"/>
    </row>
    <row r="1625" spans="1:13" ht="22.5">
      <c r="A1625" s="185"/>
      <c r="B1625" s="186"/>
      <c r="C1625" s="185" t="s">
        <v>2057</v>
      </c>
      <c r="D1625" s="187" t="s">
        <v>179</v>
      </c>
      <c r="E1625" s="188" t="s">
        <v>2058</v>
      </c>
      <c r="F1625" s="189" t="s">
        <v>7</v>
      </c>
      <c r="G1625" s="190">
        <v>1</v>
      </c>
      <c r="H1625" s="191">
        <v>0</v>
      </c>
      <c r="I1625" s="374">
        <f t="shared" si="34"/>
        <v>0</v>
      </c>
      <c r="J1625" s="144"/>
      <c r="K1625" s="355"/>
      <c r="L1625" s="145"/>
      <c r="M1625" s="146"/>
    </row>
    <row r="1626" spans="1:13">
      <c r="A1626" s="185"/>
      <c r="B1626" s="186"/>
      <c r="C1626" s="185" t="s">
        <v>2059</v>
      </c>
      <c r="D1626" s="187" t="s">
        <v>198</v>
      </c>
      <c r="E1626" s="188" t="s">
        <v>2060</v>
      </c>
      <c r="F1626" s="189" t="s">
        <v>76</v>
      </c>
      <c r="G1626" s="190">
        <v>30</v>
      </c>
      <c r="H1626" s="191">
        <v>0</v>
      </c>
      <c r="I1626" s="374">
        <f t="shared" si="34"/>
        <v>0</v>
      </c>
      <c r="J1626" s="144"/>
      <c r="K1626" s="355"/>
      <c r="L1626" s="145"/>
      <c r="M1626" s="146"/>
    </row>
    <row r="1627" spans="1:13" ht="22.5">
      <c r="A1627" s="185"/>
      <c r="B1627" s="186"/>
      <c r="C1627" s="185" t="s">
        <v>583</v>
      </c>
      <c r="D1627" s="187" t="s">
        <v>214</v>
      </c>
      <c r="E1627" s="188" t="s">
        <v>2093</v>
      </c>
      <c r="F1627" s="189" t="s">
        <v>76</v>
      </c>
      <c r="G1627" s="190">
        <v>324</v>
      </c>
      <c r="H1627" s="191">
        <v>0</v>
      </c>
      <c r="I1627" s="374">
        <f t="shared" si="34"/>
        <v>0</v>
      </c>
      <c r="J1627" s="144"/>
      <c r="K1627" s="355"/>
      <c r="L1627" s="145"/>
      <c r="M1627" s="146"/>
    </row>
    <row r="1628" spans="1:13" ht="22.5">
      <c r="A1628" s="185"/>
      <c r="B1628" s="186"/>
      <c r="C1628" s="185" t="s">
        <v>585</v>
      </c>
      <c r="D1628" s="187" t="s">
        <v>216</v>
      </c>
      <c r="E1628" s="188" t="s">
        <v>2062</v>
      </c>
      <c r="F1628" s="189" t="s">
        <v>76</v>
      </c>
      <c r="G1628" s="190">
        <v>324</v>
      </c>
      <c r="H1628" s="191">
        <v>0</v>
      </c>
      <c r="I1628" s="374">
        <f t="shared" si="34"/>
        <v>0</v>
      </c>
      <c r="J1628" s="144"/>
      <c r="K1628" s="355"/>
      <c r="L1628" s="145"/>
      <c r="M1628" s="146"/>
    </row>
    <row r="1629" spans="1:13" ht="22.5">
      <c r="A1629" s="185"/>
      <c r="B1629" s="186"/>
      <c r="C1629" s="185" t="s">
        <v>587</v>
      </c>
      <c r="D1629" s="187" t="s">
        <v>231</v>
      </c>
      <c r="E1629" s="188" t="s">
        <v>2063</v>
      </c>
      <c r="F1629" s="189" t="s">
        <v>76</v>
      </c>
      <c r="G1629" s="190">
        <v>324</v>
      </c>
      <c r="H1629" s="191">
        <v>0</v>
      </c>
      <c r="I1629" s="374">
        <f t="shared" si="34"/>
        <v>0</v>
      </c>
      <c r="J1629" s="144"/>
      <c r="K1629" s="355"/>
      <c r="L1629" s="145"/>
      <c r="M1629" s="146"/>
    </row>
    <row r="1630" spans="1:13" ht="33.75">
      <c r="A1630" s="185"/>
      <c r="B1630" s="186"/>
      <c r="C1630" s="185" t="s">
        <v>2064</v>
      </c>
      <c r="D1630" s="187" t="s">
        <v>260</v>
      </c>
      <c r="E1630" s="188" t="s">
        <v>2065</v>
      </c>
      <c r="F1630" s="189" t="s">
        <v>58</v>
      </c>
      <c r="G1630" s="190">
        <v>322</v>
      </c>
      <c r="H1630" s="191">
        <v>0</v>
      </c>
      <c r="I1630" s="374">
        <f t="shared" si="34"/>
        <v>0</v>
      </c>
      <c r="J1630" s="144"/>
      <c r="K1630" s="355"/>
      <c r="L1630" s="145"/>
      <c r="M1630" s="146"/>
    </row>
    <row r="1631" spans="1:13" ht="22.5">
      <c r="A1631" s="185"/>
      <c r="B1631" s="186"/>
      <c r="C1631" s="185" t="s">
        <v>2066</v>
      </c>
      <c r="D1631" s="187" t="s">
        <v>261</v>
      </c>
      <c r="E1631" s="188" t="s">
        <v>2067</v>
      </c>
      <c r="F1631" s="189" t="s">
        <v>58</v>
      </c>
      <c r="G1631" s="190">
        <v>360</v>
      </c>
      <c r="H1631" s="191">
        <v>0</v>
      </c>
      <c r="I1631" s="374">
        <f t="shared" si="34"/>
        <v>0</v>
      </c>
      <c r="J1631" s="144"/>
      <c r="K1631" s="355"/>
      <c r="L1631" s="145"/>
      <c r="M1631" s="146"/>
    </row>
    <row r="1632" spans="1:13" ht="45">
      <c r="A1632" s="185"/>
      <c r="B1632" s="186"/>
      <c r="C1632" s="185" t="s">
        <v>591</v>
      </c>
      <c r="D1632" s="187" t="s">
        <v>272</v>
      </c>
      <c r="E1632" s="188" t="s">
        <v>2068</v>
      </c>
      <c r="F1632" s="189" t="s">
        <v>58</v>
      </c>
      <c r="G1632" s="190">
        <v>1622</v>
      </c>
      <c r="H1632" s="191">
        <v>0</v>
      </c>
      <c r="I1632" s="374">
        <f t="shared" si="34"/>
        <v>0</v>
      </c>
      <c r="J1632" s="144"/>
      <c r="K1632" s="355"/>
      <c r="L1632" s="145"/>
      <c r="M1632" s="146"/>
    </row>
    <row r="1633" spans="1:13" ht="33.75">
      <c r="A1633" s="185"/>
      <c r="B1633" s="186"/>
      <c r="C1633" s="185" t="s">
        <v>593</v>
      </c>
      <c r="D1633" s="187" t="s">
        <v>274</v>
      </c>
      <c r="E1633" s="188" t="s">
        <v>2069</v>
      </c>
      <c r="F1633" s="189" t="s">
        <v>76</v>
      </c>
      <c r="G1633" s="190">
        <v>2</v>
      </c>
      <c r="H1633" s="191">
        <v>0</v>
      </c>
      <c r="I1633" s="374">
        <f t="shared" si="34"/>
        <v>0</v>
      </c>
      <c r="J1633" s="144"/>
      <c r="K1633" s="355"/>
      <c r="L1633" s="145"/>
      <c r="M1633" s="146"/>
    </row>
    <row r="1634" spans="1:13">
      <c r="A1634" s="185"/>
      <c r="B1634" s="186"/>
      <c r="C1634" s="185" t="s">
        <v>595</v>
      </c>
      <c r="D1634" s="187" t="s">
        <v>276</v>
      </c>
      <c r="E1634" s="188" t="s">
        <v>2070</v>
      </c>
      <c r="F1634" s="189" t="s">
        <v>56</v>
      </c>
      <c r="G1634" s="190">
        <v>27</v>
      </c>
      <c r="H1634" s="191">
        <v>0</v>
      </c>
      <c r="I1634" s="374">
        <f t="shared" si="34"/>
        <v>0</v>
      </c>
      <c r="J1634" s="144"/>
      <c r="K1634" s="355"/>
      <c r="L1634" s="145"/>
      <c r="M1634" s="146"/>
    </row>
    <row r="1635" spans="1:13" ht="56.25">
      <c r="A1635" s="185"/>
      <c r="B1635" s="186"/>
      <c r="C1635" s="185" t="s">
        <v>650</v>
      </c>
      <c r="D1635" s="187" t="s">
        <v>278</v>
      </c>
      <c r="E1635" s="188" t="s">
        <v>2140</v>
      </c>
      <c r="F1635" s="189" t="s">
        <v>58</v>
      </c>
      <c r="G1635" s="190">
        <v>15</v>
      </c>
      <c r="H1635" s="191">
        <v>0</v>
      </c>
      <c r="I1635" s="374">
        <f t="shared" si="34"/>
        <v>0</v>
      </c>
      <c r="J1635" s="144"/>
      <c r="K1635" s="355"/>
      <c r="L1635" s="145"/>
      <c r="M1635" s="146"/>
    </row>
    <row r="1636" spans="1:13" ht="78.75">
      <c r="A1636" s="185"/>
      <c r="B1636" s="186"/>
      <c r="C1636" s="185" t="s">
        <v>597</v>
      </c>
      <c r="D1636" s="187" t="s">
        <v>281</v>
      </c>
      <c r="E1636" s="188" t="s">
        <v>2141</v>
      </c>
      <c r="F1636" s="189" t="s">
        <v>58</v>
      </c>
      <c r="G1636" s="190">
        <v>15</v>
      </c>
      <c r="H1636" s="191">
        <v>0</v>
      </c>
      <c r="I1636" s="374">
        <f t="shared" si="34"/>
        <v>0</v>
      </c>
      <c r="J1636" s="144"/>
      <c r="K1636" s="355"/>
      <c r="L1636" s="145"/>
      <c r="M1636" s="146"/>
    </row>
    <row r="1637" spans="1:13" ht="45">
      <c r="A1637" s="185"/>
      <c r="B1637" s="186"/>
      <c r="C1637" s="185" t="s">
        <v>653</v>
      </c>
      <c r="D1637" s="187" t="s">
        <v>283</v>
      </c>
      <c r="E1637" s="188" t="s">
        <v>2073</v>
      </c>
      <c r="F1637" s="189" t="s">
        <v>56</v>
      </c>
      <c r="G1637" s="190">
        <v>1232</v>
      </c>
      <c r="H1637" s="191">
        <v>0</v>
      </c>
      <c r="I1637" s="374">
        <f t="shared" si="34"/>
        <v>0</v>
      </c>
      <c r="J1637" s="144"/>
      <c r="K1637" s="355"/>
      <c r="L1637" s="145"/>
      <c r="M1637" s="146"/>
    </row>
    <row r="1638" spans="1:13" ht="67.5">
      <c r="A1638" s="185"/>
      <c r="B1638" s="186"/>
      <c r="C1638" s="185" t="s">
        <v>2074</v>
      </c>
      <c r="D1638" s="187" t="s">
        <v>285</v>
      </c>
      <c r="E1638" s="188" t="s">
        <v>2075</v>
      </c>
      <c r="F1638" s="189" t="s">
        <v>56</v>
      </c>
      <c r="G1638" s="190">
        <v>185</v>
      </c>
      <c r="H1638" s="191">
        <v>0</v>
      </c>
      <c r="I1638" s="374">
        <f t="shared" si="34"/>
        <v>0</v>
      </c>
      <c r="J1638" s="144"/>
      <c r="K1638" s="355"/>
      <c r="L1638" s="145"/>
      <c r="M1638" s="146"/>
    </row>
    <row r="1639" spans="1:13" ht="56.25">
      <c r="A1639" s="185"/>
      <c r="B1639" s="186"/>
      <c r="C1639" s="185" t="s">
        <v>654</v>
      </c>
      <c r="D1639" s="187" t="s">
        <v>287</v>
      </c>
      <c r="E1639" s="188" t="s">
        <v>2142</v>
      </c>
      <c r="F1639" s="189" t="s">
        <v>56</v>
      </c>
      <c r="G1639" s="190">
        <v>243</v>
      </c>
      <c r="H1639" s="191">
        <v>0</v>
      </c>
      <c r="I1639" s="374">
        <f t="shared" si="34"/>
        <v>0</v>
      </c>
      <c r="J1639" s="144"/>
      <c r="K1639" s="355"/>
      <c r="L1639" s="145"/>
      <c r="M1639" s="146"/>
    </row>
    <row r="1640" spans="1:13" ht="45">
      <c r="A1640" s="185"/>
      <c r="B1640" s="186"/>
      <c r="C1640" s="185" t="s">
        <v>2077</v>
      </c>
      <c r="D1640" s="187" t="s">
        <v>289</v>
      </c>
      <c r="E1640" s="188" t="s">
        <v>2143</v>
      </c>
      <c r="F1640" s="189" t="s">
        <v>56</v>
      </c>
      <c r="G1640" s="190">
        <v>81</v>
      </c>
      <c r="H1640" s="191">
        <v>0</v>
      </c>
      <c r="I1640" s="374">
        <f t="shared" si="34"/>
        <v>0</v>
      </c>
      <c r="J1640" s="144"/>
      <c r="K1640" s="355"/>
      <c r="L1640" s="145"/>
      <c r="M1640" s="146"/>
    </row>
    <row r="1641" spans="1:13" ht="33.75">
      <c r="A1641" s="185"/>
      <c r="B1641" s="186"/>
      <c r="C1641" s="185" t="s">
        <v>690</v>
      </c>
      <c r="D1641" s="187" t="s">
        <v>290</v>
      </c>
      <c r="E1641" s="188" t="s">
        <v>2079</v>
      </c>
      <c r="F1641" s="189" t="s">
        <v>7</v>
      </c>
      <c r="G1641" s="190">
        <v>3960</v>
      </c>
      <c r="H1641" s="191">
        <v>0</v>
      </c>
      <c r="I1641" s="374">
        <f t="shared" si="34"/>
        <v>0</v>
      </c>
      <c r="J1641" s="144"/>
      <c r="K1641" s="355"/>
      <c r="L1641" s="145"/>
      <c r="M1641" s="146"/>
    </row>
    <row r="1642" spans="1:13" ht="33.75">
      <c r="A1642" s="185"/>
      <c r="B1642" s="186"/>
      <c r="C1642" s="185" t="s">
        <v>691</v>
      </c>
      <c r="D1642" s="187" t="s">
        <v>292</v>
      </c>
      <c r="E1642" s="188" t="s">
        <v>2080</v>
      </c>
      <c r="F1642" s="189" t="s">
        <v>7</v>
      </c>
      <c r="G1642" s="190">
        <v>3960</v>
      </c>
      <c r="H1642" s="191">
        <v>0</v>
      </c>
      <c r="I1642" s="374">
        <f t="shared" si="34"/>
        <v>0</v>
      </c>
      <c r="J1642" s="144"/>
      <c r="K1642" s="355"/>
      <c r="L1642" s="145"/>
      <c r="M1642" s="146"/>
    </row>
    <row r="1643" spans="1:13" ht="33.75">
      <c r="A1643" s="185"/>
      <c r="B1643" s="186"/>
      <c r="C1643" s="185" t="s">
        <v>2144</v>
      </c>
      <c r="D1643" s="187" t="s">
        <v>293</v>
      </c>
      <c r="E1643" s="188" t="s">
        <v>2145</v>
      </c>
      <c r="F1643" s="189" t="s">
        <v>363</v>
      </c>
      <c r="G1643" s="190">
        <v>434</v>
      </c>
      <c r="H1643" s="191">
        <v>0</v>
      </c>
      <c r="I1643" s="374">
        <f t="shared" si="34"/>
        <v>0</v>
      </c>
      <c r="J1643" s="144"/>
      <c r="K1643" s="355"/>
      <c r="L1643" s="145"/>
      <c r="M1643" s="146"/>
    </row>
    <row r="1644" spans="1:13" ht="67.5">
      <c r="A1644" s="185"/>
      <c r="B1644" s="186"/>
      <c r="C1644" s="185" t="s">
        <v>2146</v>
      </c>
      <c r="D1644" s="187" t="s">
        <v>295</v>
      </c>
      <c r="E1644" s="188" t="s">
        <v>2147</v>
      </c>
      <c r="F1644" s="189" t="s">
        <v>58</v>
      </c>
      <c r="G1644" s="190">
        <v>402</v>
      </c>
      <c r="H1644" s="191">
        <v>0</v>
      </c>
      <c r="I1644" s="374">
        <f t="shared" si="34"/>
        <v>0</v>
      </c>
      <c r="J1644" s="144"/>
      <c r="K1644" s="355"/>
      <c r="L1644" s="145"/>
      <c r="M1644" s="146"/>
    </row>
    <row r="1645" spans="1:13" ht="67.5">
      <c r="A1645" s="185"/>
      <c r="B1645" s="186"/>
      <c r="C1645" s="185" t="s">
        <v>2146</v>
      </c>
      <c r="D1645" s="187" t="s">
        <v>296</v>
      </c>
      <c r="E1645" s="188" t="s">
        <v>2148</v>
      </c>
      <c r="F1645" s="189" t="s">
        <v>58</v>
      </c>
      <c r="G1645" s="190">
        <v>36</v>
      </c>
      <c r="H1645" s="191">
        <v>0</v>
      </c>
      <c r="I1645" s="374">
        <f t="shared" si="34"/>
        <v>0</v>
      </c>
      <c r="J1645" s="144"/>
      <c r="K1645" s="355"/>
      <c r="L1645" s="145"/>
      <c r="M1645" s="146"/>
    </row>
    <row r="1646" spans="1:13">
      <c r="A1646" s="185"/>
      <c r="B1646" s="186"/>
      <c r="C1646" s="185" t="s">
        <v>2149</v>
      </c>
      <c r="D1646" s="187" t="s">
        <v>298</v>
      </c>
      <c r="E1646" s="188" t="s">
        <v>2150</v>
      </c>
      <c r="F1646" s="189" t="s">
        <v>7</v>
      </c>
      <c r="G1646" s="190">
        <v>2</v>
      </c>
      <c r="H1646" s="191">
        <v>0</v>
      </c>
      <c r="I1646" s="374">
        <f t="shared" si="34"/>
        <v>0</v>
      </c>
      <c r="J1646" s="144"/>
      <c r="K1646" s="355"/>
      <c r="L1646" s="145"/>
      <c r="M1646" s="146"/>
    </row>
    <row r="1647" spans="1:13" ht="22.5">
      <c r="A1647" s="185"/>
      <c r="B1647" s="186"/>
      <c r="C1647" s="185" t="s">
        <v>599</v>
      </c>
      <c r="D1647" s="187" t="s">
        <v>332</v>
      </c>
      <c r="E1647" s="188" t="s">
        <v>600</v>
      </c>
      <c r="F1647" s="189" t="s">
        <v>58</v>
      </c>
      <c r="G1647" s="190">
        <v>377</v>
      </c>
      <c r="H1647" s="191">
        <v>0</v>
      </c>
      <c r="I1647" s="374">
        <f t="shared" si="34"/>
        <v>0</v>
      </c>
      <c r="J1647" s="144"/>
      <c r="K1647" s="355"/>
      <c r="L1647" s="145"/>
      <c r="M1647" s="146"/>
    </row>
    <row r="1648" spans="1:13" ht="22.5">
      <c r="A1648" s="185"/>
      <c r="B1648" s="186"/>
      <c r="C1648" s="185" t="s">
        <v>601</v>
      </c>
      <c r="D1648" s="187" t="s">
        <v>334</v>
      </c>
      <c r="E1648" s="188" t="s">
        <v>477</v>
      </c>
      <c r="F1648" s="189" t="s">
        <v>7</v>
      </c>
      <c r="G1648" s="190">
        <v>15</v>
      </c>
      <c r="H1648" s="191">
        <v>0</v>
      </c>
      <c r="I1648" s="374">
        <f t="shared" si="34"/>
        <v>0</v>
      </c>
      <c r="J1648" s="144"/>
      <c r="K1648" s="355"/>
      <c r="L1648" s="145"/>
      <c r="M1648" s="146"/>
    </row>
    <row r="1649" spans="1:13" ht="22.5">
      <c r="A1649" s="185"/>
      <c r="B1649" s="186"/>
      <c r="C1649" s="185" t="s">
        <v>2081</v>
      </c>
      <c r="D1649" s="187" t="s">
        <v>336</v>
      </c>
      <c r="E1649" s="188" t="s">
        <v>480</v>
      </c>
      <c r="F1649" s="189" t="s">
        <v>56</v>
      </c>
      <c r="G1649" s="190">
        <v>873</v>
      </c>
      <c r="H1649" s="191">
        <v>0</v>
      </c>
      <c r="I1649" s="374">
        <f t="shared" si="34"/>
        <v>0</v>
      </c>
      <c r="J1649" s="144"/>
      <c r="K1649" s="355"/>
      <c r="L1649" s="145"/>
      <c r="M1649" s="146"/>
    </row>
    <row r="1650" spans="1:13">
      <c r="A1650" s="170">
        <v>2</v>
      </c>
      <c r="B1650" s="171" t="str">
        <f>IF(TRIM(H1650)&lt;&gt;"",COUNTA($H$8:H1650),"")</f>
        <v/>
      </c>
      <c r="C1650" s="170"/>
      <c r="D1650" s="172"/>
      <c r="E1650" s="24" t="s">
        <v>2151</v>
      </c>
      <c r="F1650" s="173"/>
      <c r="G1650" s="215"/>
      <c r="H1650" s="373"/>
      <c r="I1650" s="175">
        <f>I1651+I1665+I1672+I1675</f>
        <v>0</v>
      </c>
      <c r="J1650" s="144"/>
      <c r="K1650" s="355"/>
      <c r="L1650" s="145"/>
      <c r="M1650" s="146"/>
    </row>
    <row r="1651" spans="1:13">
      <c r="A1651" s="378">
        <v>4</v>
      </c>
      <c r="B1651" s="378"/>
      <c r="C1651" s="378"/>
      <c r="D1651" s="379"/>
      <c r="E1651" s="380" t="s">
        <v>501</v>
      </c>
      <c r="F1651" s="380"/>
      <c r="G1651" s="380"/>
      <c r="H1651" s="383"/>
      <c r="I1651" s="384">
        <f>SUM(I1652:I1664)</f>
        <v>0</v>
      </c>
      <c r="J1651" s="144"/>
      <c r="K1651" s="355"/>
      <c r="L1651" s="145"/>
      <c r="M1651" s="146"/>
    </row>
    <row r="1652" spans="1:13" ht="22.5">
      <c r="A1652" s="185"/>
      <c r="B1652" s="186"/>
      <c r="C1652" s="185" t="s">
        <v>2127</v>
      </c>
      <c r="D1652" s="187" t="s">
        <v>14</v>
      </c>
      <c r="E1652" s="188" t="s">
        <v>2128</v>
      </c>
      <c r="F1652" s="189" t="s">
        <v>7</v>
      </c>
      <c r="G1652" s="190">
        <v>2</v>
      </c>
      <c r="H1652" s="191">
        <v>0</v>
      </c>
      <c r="I1652" s="374">
        <f t="shared" ref="I1652:I1705" si="35">IF(ISNUMBER(G1652),ROUND(G1652*H1652,2),"")</f>
        <v>0</v>
      </c>
      <c r="J1652" s="144"/>
      <c r="K1652" s="355"/>
      <c r="L1652" s="145"/>
      <c r="M1652" s="146"/>
    </row>
    <row r="1653" spans="1:13" ht="22.5">
      <c r="A1653" s="185"/>
      <c r="B1653" s="186"/>
      <c r="C1653" s="185" t="s">
        <v>522</v>
      </c>
      <c r="D1653" s="187" t="s">
        <v>15</v>
      </c>
      <c r="E1653" s="188" t="s">
        <v>2030</v>
      </c>
      <c r="F1653" s="189" t="s">
        <v>7</v>
      </c>
      <c r="G1653" s="190">
        <v>2</v>
      </c>
      <c r="H1653" s="191">
        <v>0</v>
      </c>
      <c r="I1653" s="374">
        <f t="shared" si="35"/>
        <v>0</v>
      </c>
      <c r="J1653" s="144"/>
      <c r="K1653" s="355"/>
      <c r="L1653" s="145"/>
      <c r="M1653" s="146"/>
    </row>
    <row r="1654" spans="1:13" ht="22.5">
      <c r="A1654" s="185"/>
      <c r="B1654" s="186"/>
      <c r="C1654" s="185" t="s">
        <v>524</v>
      </c>
      <c r="D1654" s="187" t="s">
        <v>16</v>
      </c>
      <c r="E1654" s="188" t="s">
        <v>787</v>
      </c>
      <c r="F1654" s="189" t="s">
        <v>56</v>
      </c>
      <c r="G1654" s="190">
        <v>405</v>
      </c>
      <c r="H1654" s="191">
        <v>0</v>
      </c>
      <c r="I1654" s="374">
        <f t="shared" si="35"/>
        <v>0</v>
      </c>
      <c r="J1654" s="144"/>
      <c r="K1654" s="355"/>
      <c r="L1654" s="145"/>
      <c r="M1654" s="146"/>
    </row>
    <row r="1655" spans="1:13">
      <c r="A1655" s="185"/>
      <c r="B1655" s="186"/>
      <c r="C1655" s="185" t="s">
        <v>526</v>
      </c>
      <c r="D1655" s="187" t="s">
        <v>17</v>
      </c>
      <c r="E1655" s="188" t="s">
        <v>1958</v>
      </c>
      <c r="F1655" s="189" t="s">
        <v>605</v>
      </c>
      <c r="G1655" s="190">
        <v>30</v>
      </c>
      <c r="H1655" s="191">
        <v>0</v>
      </c>
      <c r="I1655" s="374">
        <f t="shared" si="35"/>
        <v>0</v>
      </c>
      <c r="J1655" s="144"/>
      <c r="K1655" s="355"/>
      <c r="L1655" s="145"/>
      <c r="M1655" s="146"/>
    </row>
    <row r="1656" spans="1:13">
      <c r="A1656" s="185"/>
      <c r="B1656" s="186"/>
      <c r="C1656" s="185" t="s">
        <v>528</v>
      </c>
      <c r="D1656" s="187" t="s">
        <v>179</v>
      </c>
      <c r="E1656" s="188" t="s">
        <v>2031</v>
      </c>
      <c r="F1656" s="189" t="s">
        <v>58</v>
      </c>
      <c r="G1656" s="190">
        <v>25</v>
      </c>
      <c r="H1656" s="191">
        <v>0</v>
      </c>
      <c r="I1656" s="374">
        <f t="shared" si="35"/>
        <v>0</v>
      </c>
      <c r="J1656" s="144"/>
      <c r="K1656" s="355"/>
      <c r="L1656" s="145"/>
      <c r="M1656" s="146"/>
    </row>
    <row r="1657" spans="1:13">
      <c r="A1657" s="185"/>
      <c r="B1657" s="186"/>
      <c r="C1657" s="185" t="s">
        <v>1960</v>
      </c>
      <c r="D1657" s="187" t="s">
        <v>198</v>
      </c>
      <c r="E1657" s="188" t="s">
        <v>533</v>
      </c>
      <c r="F1657" s="189" t="s">
        <v>76</v>
      </c>
      <c r="G1657" s="190">
        <v>64</v>
      </c>
      <c r="H1657" s="191">
        <v>0</v>
      </c>
      <c r="I1657" s="374">
        <f t="shared" si="35"/>
        <v>0</v>
      </c>
      <c r="J1657" s="144"/>
      <c r="K1657" s="355"/>
      <c r="L1657" s="145"/>
      <c r="M1657" s="146"/>
    </row>
    <row r="1658" spans="1:13" ht="22.5">
      <c r="A1658" s="185"/>
      <c r="B1658" s="186"/>
      <c r="C1658" s="185" t="s">
        <v>682</v>
      </c>
      <c r="D1658" s="187" t="s">
        <v>214</v>
      </c>
      <c r="E1658" s="188" t="s">
        <v>2034</v>
      </c>
      <c r="F1658" s="189" t="s">
        <v>76</v>
      </c>
      <c r="G1658" s="190">
        <v>16</v>
      </c>
      <c r="H1658" s="191">
        <v>0</v>
      </c>
      <c r="I1658" s="374">
        <f t="shared" si="35"/>
        <v>0</v>
      </c>
      <c r="J1658" s="144"/>
      <c r="K1658" s="355"/>
      <c r="L1658" s="145"/>
      <c r="M1658" s="146"/>
    </row>
    <row r="1659" spans="1:13" s="229" customFormat="1" ht="33.75">
      <c r="A1659" s="185"/>
      <c r="B1659" s="186"/>
      <c r="C1659" s="185" t="s">
        <v>534</v>
      </c>
      <c r="D1659" s="187" t="s">
        <v>216</v>
      </c>
      <c r="E1659" s="188" t="s">
        <v>535</v>
      </c>
      <c r="F1659" s="189" t="s">
        <v>58</v>
      </c>
      <c r="G1659" s="190">
        <v>163</v>
      </c>
      <c r="H1659" s="191">
        <v>0</v>
      </c>
      <c r="I1659" s="374">
        <f t="shared" si="35"/>
        <v>0</v>
      </c>
      <c r="J1659" s="230"/>
      <c r="K1659" s="355"/>
      <c r="L1659" s="231"/>
      <c r="M1659" s="232"/>
    </row>
    <row r="1660" spans="1:13" s="229" customFormat="1" ht="22.5">
      <c r="A1660" s="185"/>
      <c r="B1660" s="186"/>
      <c r="C1660" s="185" t="s">
        <v>536</v>
      </c>
      <c r="D1660" s="187" t="s">
        <v>231</v>
      </c>
      <c r="E1660" s="188" t="s">
        <v>537</v>
      </c>
      <c r="F1660" s="189" t="s">
        <v>58</v>
      </c>
      <c r="G1660" s="190">
        <v>163</v>
      </c>
      <c r="H1660" s="191">
        <v>0</v>
      </c>
      <c r="I1660" s="374">
        <f t="shared" si="35"/>
        <v>0</v>
      </c>
      <c r="J1660" s="230"/>
      <c r="K1660" s="355"/>
      <c r="L1660" s="231"/>
      <c r="M1660" s="232"/>
    </row>
    <row r="1661" spans="1:13" ht="56.25">
      <c r="A1661" s="185"/>
      <c r="B1661" s="186"/>
      <c r="C1661" s="185" t="s">
        <v>2035</v>
      </c>
      <c r="D1661" s="187" t="s">
        <v>260</v>
      </c>
      <c r="E1661" s="188" t="s">
        <v>2036</v>
      </c>
      <c r="F1661" s="189" t="s">
        <v>56</v>
      </c>
      <c r="G1661" s="190">
        <v>552</v>
      </c>
      <c r="H1661" s="191">
        <v>0</v>
      </c>
      <c r="I1661" s="374">
        <f t="shared" si="35"/>
        <v>0</v>
      </c>
      <c r="J1661" s="144"/>
      <c r="K1661" s="355"/>
      <c r="L1661" s="145"/>
      <c r="M1661" s="146"/>
    </row>
    <row r="1662" spans="1:13" ht="45">
      <c r="A1662" s="185"/>
      <c r="B1662" s="186"/>
      <c r="C1662" s="185" t="s">
        <v>2037</v>
      </c>
      <c r="D1662" s="187" t="s">
        <v>261</v>
      </c>
      <c r="E1662" s="188" t="s">
        <v>2038</v>
      </c>
      <c r="F1662" s="189" t="s">
        <v>56</v>
      </c>
      <c r="G1662" s="190">
        <v>83</v>
      </c>
      <c r="H1662" s="191">
        <v>0</v>
      </c>
      <c r="I1662" s="374">
        <f t="shared" si="35"/>
        <v>0</v>
      </c>
      <c r="J1662" s="144"/>
      <c r="K1662" s="355"/>
      <c r="L1662" s="145"/>
      <c r="M1662" s="146"/>
    </row>
    <row r="1663" spans="1:13" ht="56.25">
      <c r="A1663" s="185"/>
      <c r="B1663" s="186"/>
      <c r="C1663" s="185" t="s">
        <v>540</v>
      </c>
      <c r="D1663" s="187" t="s">
        <v>272</v>
      </c>
      <c r="E1663" s="188" t="s">
        <v>2039</v>
      </c>
      <c r="F1663" s="189" t="s">
        <v>56</v>
      </c>
      <c r="G1663" s="190">
        <v>700</v>
      </c>
      <c r="H1663" s="191">
        <v>0</v>
      </c>
      <c r="I1663" s="374">
        <f t="shared" si="35"/>
        <v>0</v>
      </c>
      <c r="J1663" s="144"/>
      <c r="K1663" s="355"/>
      <c r="L1663" s="145"/>
      <c r="M1663" s="146"/>
    </row>
    <row r="1664" spans="1:13" ht="56.25">
      <c r="A1664" s="185"/>
      <c r="B1664" s="186"/>
      <c r="C1664" s="185" t="s">
        <v>542</v>
      </c>
      <c r="D1664" s="187" t="s">
        <v>274</v>
      </c>
      <c r="E1664" s="188" t="s">
        <v>2040</v>
      </c>
      <c r="F1664" s="189" t="s">
        <v>56</v>
      </c>
      <c r="G1664" s="190">
        <v>175</v>
      </c>
      <c r="H1664" s="191">
        <v>0</v>
      </c>
      <c r="I1664" s="374">
        <f t="shared" si="35"/>
        <v>0</v>
      </c>
      <c r="J1664" s="144"/>
      <c r="K1664" s="355"/>
      <c r="L1664" s="145"/>
      <c r="M1664" s="146"/>
    </row>
    <row r="1665" spans="1:13">
      <c r="A1665" s="378">
        <v>4</v>
      </c>
      <c r="B1665" s="378"/>
      <c r="C1665" s="378"/>
      <c r="D1665" s="379"/>
      <c r="E1665" s="380" t="s">
        <v>232</v>
      </c>
      <c r="F1665" s="380"/>
      <c r="G1665" s="380"/>
      <c r="H1665" s="383"/>
      <c r="I1665" s="384">
        <f>SUM(I1666:I1671)</f>
        <v>0</v>
      </c>
      <c r="J1665" s="144"/>
      <c r="K1665" s="355"/>
      <c r="L1665" s="145"/>
      <c r="M1665" s="146"/>
    </row>
    <row r="1666" spans="1:13" ht="33.75">
      <c r="A1666" s="185"/>
      <c r="B1666" s="186"/>
      <c r="C1666" s="185" t="s">
        <v>544</v>
      </c>
      <c r="D1666" s="187" t="s">
        <v>14</v>
      </c>
      <c r="E1666" s="188" t="s">
        <v>2041</v>
      </c>
      <c r="F1666" s="189" t="s">
        <v>76</v>
      </c>
      <c r="G1666" s="190">
        <v>41</v>
      </c>
      <c r="H1666" s="191">
        <v>0</v>
      </c>
      <c r="I1666" s="374">
        <f t="shared" si="35"/>
        <v>0</v>
      </c>
      <c r="J1666" s="144"/>
      <c r="K1666" s="355"/>
      <c r="L1666" s="145"/>
      <c r="M1666" s="146"/>
    </row>
    <row r="1667" spans="1:13" ht="45">
      <c r="A1667" s="185"/>
      <c r="B1667" s="186"/>
      <c r="C1667" s="185" t="s">
        <v>546</v>
      </c>
      <c r="D1667" s="187" t="s">
        <v>15</v>
      </c>
      <c r="E1667" s="188" t="s">
        <v>2042</v>
      </c>
      <c r="F1667" s="189" t="s">
        <v>76</v>
      </c>
      <c r="G1667" s="190">
        <v>467</v>
      </c>
      <c r="H1667" s="191">
        <v>0</v>
      </c>
      <c r="I1667" s="374">
        <f t="shared" si="35"/>
        <v>0</v>
      </c>
      <c r="J1667" s="144"/>
      <c r="K1667" s="355"/>
      <c r="L1667" s="145"/>
      <c r="M1667" s="146"/>
    </row>
    <row r="1668" spans="1:13" ht="33.75">
      <c r="A1668" s="185"/>
      <c r="B1668" s="186"/>
      <c r="C1668" s="185" t="s">
        <v>554</v>
      </c>
      <c r="D1668" s="187" t="s">
        <v>16</v>
      </c>
      <c r="E1668" s="188" t="s">
        <v>2044</v>
      </c>
      <c r="F1668" s="189" t="s">
        <v>76</v>
      </c>
      <c r="G1668" s="190">
        <v>98</v>
      </c>
      <c r="H1668" s="191">
        <v>0</v>
      </c>
      <c r="I1668" s="374">
        <f t="shared" si="35"/>
        <v>0</v>
      </c>
      <c r="J1668" s="144"/>
      <c r="K1668" s="355"/>
      <c r="L1668" s="145"/>
      <c r="M1668" s="146"/>
    </row>
    <row r="1669" spans="1:13">
      <c r="A1669" s="185"/>
      <c r="B1669" s="186"/>
      <c r="C1669" s="185" t="s">
        <v>556</v>
      </c>
      <c r="D1669" s="187" t="s">
        <v>17</v>
      </c>
      <c r="E1669" s="188" t="s">
        <v>557</v>
      </c>
      <c r="F1669" s="189" t="s">
        <v>56</v>
      </c>
      <c r="G1669" s="190">
        <v>243</v>
      </c>
      <c r="H1669" s="191">
        <v>0</v>
      </c>
      <c r="I1669" s="374">
        <f t="shared" si="35"/>
        <v>0</v>
      </c>
      <c r="J1669" s="144"/>
      <c r="K1669" s="355"/>
      <c r="L1669" s="145"/>
      <c r="M1669" s="146"/>
    </row>
    <row r="1670" spans="1:13">
      <c r="A1670" s="185"/>
      <c r="B1670" s="186"/>
      <c r="C1670" s="185" t="s">
        <v>558</v>
      </c>
      <c r="D1670" s="187" t="s">
        <v>179</v>
      </c>
      <c r="E1670" s="188" t="s">
        <v>559</v>
      </c>
      <c r="F1670" s="189" t="s">
        <v>56</v>
      </c>
      <c r="G1670" s="190">
        <v>243</v>
      </c>
      <c r="H1670" s="191">
        <v>0</v>
      </c>
      <c r="I1670" s="374">
        <f t="shared" si="35"/>
        <v>0</v>
      </c>
      <c r="J1670" s="144"/>
      <c r="K1670" s="355"/>
      <c r="L1670" s="145"/>
      <c r="M1670" s="146"/>
    </row>
    <row r="1671" spans="1:13" ht="22.5">
      <c r="A1671" s="185"/>
      <c r="B1671" s="186"/>
      <c r="C1671" s="185" t="s">
        <v>2089</v>
      </c>
      <c r="D1671" s="187" t="s">
        <v>198</v>
      </c>
      <c r="E1671" s="188" t="s">
        <v>2138</v>
      </c>
      <c r="F1671" s="189" t="s">
        <v>56</v>
      </c>
      <c r="G1671" s="190">
        <v>486</v>
      </c>
      <c r="H1671" s="191">
        <v>0</v>
      </c>
      <c r="I1671" s="374">
        <f t="shared" si="35"/>
        <v>0</v>
      </c>
      <c r="J1671" s="144"/>
      <c r="K1671" s="355"/>
      <c r="L1671" s="145"/>
      <c r="M1671" s="146"/>
    </row>
    <row r="1672" spans="1:13">
      <c r="A1672" s="378">
        <v>4</v>
      </c>
      <c r="B1672" s="378"/>
      <c r="C1672" s="378"/>
      <c r="D1672" s="379"/>
      <c r="E1672" s="380" t="s">
        <v>234</v>
      </c>
      <c r="F1672" s="380"/>
      <c r="G1672" s="380"/>
      <c r="H1672" s="383"/>
      <c r="I1672" s="384">
        <f>SUM(I1673:I1674)</f>
        <v>0</v>
      </c>
      <c r="J1672" s="144"/>
      <c r="K1672" s="355"/>
      <c r="L1672" s="145"/>
      <c r="M1672" s="146"/>
    </row>
    <row r="1673" spans="1:13" ht="45">
      <c r="A1673" s="185"/>
      <c r="B1673" s="186"/>
      <c r="C1673" s="185" t="s">
        <v>2045</v>
      </c>
      <c r="D1673" s="187" t="s">
        <v>14</v>
      </c>
      <c r="E1673" s="188" t="s">
        <v>2046</v>
      </c>
      <c r="F1673" s="189" t="s">
        <v>58</v>
      </c>
      <c r="G1673" s="190">
        <v>164</v>
      </c>
      <c r="H1673" s="191">
        <v>0</v>
      </c>
      <c r="I1673" s="374">
        <f t="shared" si="35"/>
        <v>0</v>
      </c>
      <c r="J1673" s="144"/>
      <c r="K1673" s="355"/>
      <c r="L1673" s="145"/>
      <c r="M1673" s="146"/>
    </row>
    <row r="1674" spans="1:13" ht="22.5">
      <c r="A1674" s="185"/>
      <c r="B1674" s="186"/>
      <c r="C1674" s="185" t="s">
        <v>782</v>
      </c>
      <c r="D1674" s="187" t="s">
        <v>15</v>
      </c>
      <c r="E1674" s="188" t="s">
        <v>2139</v>
      </c>
      <c r="F1674" s="189" t="s">
        <v>7</v>
      </c>
      <c r="G1674" s="190">
        <v>40</v>
      </c>
      <c r="H1674" s="191">
        <v>0</v>
      </c>
      <c r="I1674" s="374">
        <f t="shared" si="35"/>
        <v>0</v>
      </c>
      <c r="J1674" s="144"/>
      <c r="K1674" s="355"/>
      <c r="L1674" s="145"/>
      <c r="M1674" s="146"/>
    </row>
    <row r="1675" spans="1:13">
      <c r="A1675" s="378">
        <v>4</v>
      </c>
      <c r="B1675" s="378"/>
      <c r="C1675" s="378"/>
      <c r="D1675" s="379"/>
      <c r="E1675" s="380" t="s">
        <v>236</v>
      </c>
      <c r="F1675" s="380"/>
      <c r="G1675" s="380"/>
      <c r="H1675" s="383"/>
      <c r="I1675" s="384">
        <f>SUM(I1676:I1705)</f>
        <v>0</v>
      </c>
      <c r="J1675" s="144"/>
      <c r="K1675" s="355"/>
      <c r="L1675" s="145"/>
      <c r="M1675" s="146"/>
    </row>
    <row r="1676" spans="1:13" ht="33.75">
      <c r="A1676" s="185"/>
      <c r="B1676" s="186"/>
      <c r="C1676" s="185" t="s">
        <v>570</v>
      </c>
      <c r="D1676" s="187" t="s">
        <v>14</v>
      </c>
      <c r="E1676" s="188" t="s">
        <v>2051</v>
      </c>
      <c r="F1676" s="189" t="s">
        <v>7</v>
      </c>
      <c r="G1676" s="190">
        <v>4</v>
      </c>
      <c r="H1676" s="191">
        <v>0</v>
      </c>
      <c r="I1676" s="374">
        <f t="shared" si="35"/>
        <v>0</v>
      </c>
      <c r="J1676" s="144"/>
      <c r="K1676" s="355"/>
      <c r="L1676" s="145"/>
      <c r="M1676" s="146"/>
    </row>
    <row r="1677" spans="1:13">
      <c r="A1677" s="185"/>
      <c r="B1677" s="186"/>
      <c r="C1677" s="185" t="s">
        <v>572</v>
      </c>
      <c r="D1677" s="187" t="s">
        <v>15</v>
      </c>
      <c r="E1677" s="188" t="s">
        <v>2052</v>
      </c>
      <c r="F1677" s="189" t="s">
        <v>56</v>
      </c>
      <c r="G1677" s="190">
        <v>88.5</v>
      </c>
      <c r="H1677" s="191">
        <v>0</v>
      </c>
      <c r="I1677" s="374">
        <f t="shared" si="35"/>
        <v>0</v>
      </c>
      <c r="J1677" s="144"/>
      <c r="K1677" s="355"/>
      <c r="L1677" s="145"/>
      <c r="M1677" s="146"/>
    </row>
    <row r="1678" spans="1:13">
      <c r="A1678" s="185"/>
      <c r="B1678" s="186"/>
      <c r="C1678" s="185" t="s">
        <v>573</v>
      </c>
      <c r="D1678" s="187" t="s">
        <v>16</v>
      </c>
      <c r="E1678" s="188" t="s">
        <v>2055</v>
      </c>
      <c r="F1678" s="189" t="s">
        <v>56</v>
      </c>
      <c r="G1678" s="190">
        <v>352</v>
      </c>
      <c r="H1678" s="191">
        <v>0</v>
      </c>
      <c r="I1678" s="374">
        <f t="shared" si="35"/>
        <v>0</v>
      </c>
      <c r="J1678" s="144"/>
      <c r="K1678" s="355"/>
      <c r="L1678" s="145"/>
      <c r="M1678" s="146"/>
    </row>
    <row r="1679" spans="1:13" ht="22.5">
      <c r="A1679" s="185"/>
      <c r="B1679" s="186"/>
      <c r="C1679" s="185" t="s">
        <v>577</v>
      </c>
      <c r="D1679" s="187" t="s">
        <v>17</v>
      </c>
      <c r="E1679" s="188" t="s">
        <v>2056</v>
      </c>
      <c r="F1679" s="189" t="s">
        <v>78</v>
      </c>
      <c r="G1679" s="190">
        <v>22542</v>
      </c>
      <c r="H1679" s="191">
        <v>0</v>
      </c>
      <c r="I1679" s="374">
        <f t="shared" si="35"/>
        <v>0</v>
      </c>
      <c r="J1679" s="144"/>
      <c r="K1679" s="355"/>
      <c r="L1679" s="145"/>
      <c r="M1679" s="146"/>
    </row>
    <row r="1680" spans="1:13" ht="22.5">
      <c r="A1680" s="185"/>
      <c r="B1680" s="186"/>
      <c r="C1680" s="185" t="s">
        <v>2057</v>
      </c>
      <c r="D1680" s="187" t="s">
        <v>179</v>
      </c>
      <c r="E1680" s="188" t="s">
        <v>2058</v>
      </c>
      <c r="F1680" s="189" t="s">
        <v>7</v>
      </c>
      <c r="G1680" s="190">
        <v>1</v>
      </c>
      <c r="H1680" s="191">
        <v>0</v>
      </c>
      <c r="I1680" s="374">
        <f t="shared" si="35"/>
        <v>0</v>
      </c>
      <c r="J1680" s="144"/>
      <c r="K1680" s="355"/>
      <c r="L1680" s="145"/>
      <c r="M1680" s="146"/>
    </row>
    <row r="1681" spans="1:13">
      <c r="A1681" s="185"/>
      <c r="B1681" s="186"/>
      <c r="C1681" s="185" t="s">
        <v>2059</v>
      </c>
      <c r="D1681" s="187" t="s">
        <v>198</v>
      </c>
      <c r="E1681" s="188" t="s">
        <v>2060</v>
      </c>
      <c r="F1681" s="189" t="s">
        <v>76</v>
      </c>
      <c r="G1681" s="190">
        <v>6.5</v>
      </c>
      <c r="H1681" s="191">
        <v>0</v>
      </c>
      <c r="I1681" s="374">
        <f t="shared" si="35"/>
        <v>0</v>
      </c>
      <c r="J1681" s="144"/>
      <c r="K1681" s="355"/>
      <c r="L1681" s="145"/>
      <c r="M1681" s="146"/>
    </row>
    <row r="1682" spans="1:13" ht="33.75">
      <c r="A1682" s="185"/>
      <c r="B1682" s="186"/>
      <c r="C1682" s="185" t="s">
        <v>2091</v>
      </c>
      <c r="D1682" s="187" t="s">
        <v>214</v>
      </c>
      <c r="E1682" s="188" t="s">
        <v>2092</v>
      </c>
      <c r="F1682" s="189" t="s">
        <v>76</v>
      </c>
      <c r="G1682" s="190">
        <v>4.5</v>
      </c>
      <c r="H1682" s="191">
        <v>0</v>
      </c>
      <c r="I1682" s="374">
        <f t="shared" si="35"/>
        <v>0</v>
      </c>
      <c r="J1682" s="144"/>
      <c r="K1682" s="355"/>
      <c r="L1682" s="145"/>
      <c r="M1682" s="146"/>
    </row>
    <row r="1683" spans="1:13" ht="22.5">
      <c r="A1683" s="185"/>
      <c r="B1683" s="186"/>
      <c r="C1683" s="185" t="s">
        <v>583</v>
      </c>
      <c r="D1683" s="187" t="s">
        <v>216</v>
      </c>
      <c r="E1683" s="188" t="s">
        <v>2093</v>
      </c>
      <c r="F1683" s="189" t="s">
        <v>76</v>
      </c>
      <c r="G1683" s="190">
        <v>141</v>
      </c>
      <c r="H1683" s="191">
        <v>0</v>
      </c>
      <c r="I1683" s="374">
        <f t="shared" si="35"/>
        <v>0</v>
      </c>
      <c r="J1683" s="144"/>
      <c r="K1683" s="355"/>
      <c r="L1683" s="145"/>
      <c r="M1683" s="146"/>
    </row>
    <row r="1684" spans="1:13" ht="22.5">
      <c r="A1684" s="185"/>
      <c r="B1684" s="186"/>
      <c r="C1684" s="185" t="s">
        <v>585</v>
      </c>
      <c r="D1684" s="187" t="s">
        <v>231</v>
      </c>
      <c r="E1684" s="188" t="s">
        <v>2062</v>
      </c>
      <c r="F1684" s="189" t="s">
        <v>76</v>
      </c>
      <c r="G1684" s="190">
        <v>141</v>
      </c>
      <c r="H1684" s="191">
        <v>0</v>
      </c>
      <c r="I1684" s="374">
        <f t="shared" si="35"/>
        <v>0</v>
      </c>
      <c r="J1684" s="144"/>
      <c r="K1684" s="355"/>
      <c r="L1684" s="145"/>
      <c r="M1684" s="146"/>
    </row>
    <row r="1685" spans="1:13" ht="22.5">
      <c r="A1685" s="185"/>
      <c r="B1685" s="186"/>
      <c r="C1685" s="185" t="s">
        <v>587</v>
      </c>
      <c r="D1685" s="187" t="s">
        <v>260</v>
      </c>
      <c r="E1685" s="188" t="s">
        <v>2063</v>
      </c>
      <c r="F1685" s="189" t="s">
        <v>76</v>
      </c>
      <c r="G1685" s="190">
        <v>141</v>
      </c>
      <c r="H1685" s="191">
        <v>0</v>
      </c>
      <c r="I1685" s="374">
        <f t="shared" si="35"/>
        <v>0</v>
      </c>
      <c r="J1685" s="144"/>
      <c r="K1685" s="355"/>
      <c r="L1685" s="145"/>
      <c r="M1685" s="146"/>
    </row>
    <row r="1686" spans="1:13" ht="33.75">
      <c r="A1686" s="185"/>
      <c r="B1686" s="186"/>
      <c r="C1686" s="185" t="s">
        <v>2064</v>
      </c>
      <c r="D1686" s="187" t="s">
        <v>261</v>
      </c>
      <c r="E1686" s="188" t="s">
        <v>2065</v>
      </c>
      <c r="F1686" s="189" t="s">
        <v>58</v>
      </c>
      <c r="G1686" s="190">
        <v>26</v>
      </c>
      <c r="H1686" s="191">
        <v>0</v>
      </c>
      <c r="I1686" s="374">
        <f t="shared" si="35"/>
        <v>0</v>
      </c>
      <c r="J1686" s="144"/>
      <c r="K1686" s="355"/>
      <c r="L1686" s="145"/>
      <c r="M1686" s="146"/>
    </row>
    <row r="1687" spans="1:13" ht="22.5">
      <c r="A1687" s="185"/>
      <c r="B1687" s="186"/>
      <c r="C1687" s="185" t="s">
        <v>2066</v>
      </c>
      <c r="D1687" s="187" t="s">
        <v>272</v>
      </c>
      <c r="E1687" s="188" t="s">
        <v>2067</v>
      </c>
      <c r="F1687" s="189" t="s">
        <v>58</v>
      </c>
      <c r="G1687" s="190">
        <v>28</v>
      </c>
      <c r="H1687" s="191">
        <v>0</v>
      </c>
      <c r="I1687" s="374">
        <f t="shared" si="35"/>
        <v>0</v>
      </c>
      <c r="J1687" s="144"/>
      <c r="K1687" s="355"/>
      <c r="L1687" s="145"/>
      <c r="M1687" s="146"/>
    </row>
    <row r="1688" spans="1:13" ht="45">
      <c r="A1688" s="185"/>
      <c r="B1688" s="186"/>
      <c r="C1688" s="185" t="s">
        <v>591</v>
      </c>
      <c r="D1688" s="187" t="s">
        <v>274</v>
      </c>
      <c r="E1688" s="188" t="s">
        <v>2068</v>
      </c>
      <c r="F1688" s="189" t="s">
        <v>58</v>
      </c>
      <c r="G1688" s="190">
        <v>700</v>
      </c>
      <c r="H1688" s="191">
        <v>0</v>
      </c>
      <c r="I1688" s="374">
        <f t="shared" si="35"/>
        <v>0</v>
      </c>
      <c r="J1688" s="144"/>
      <c r="K1688" s="355"/>
      <c r="L1688" s="145"/>
      <c r="M1688" s="146"/>
    </row>
    <row r="1689" spans="1:13" ht="33.75">
      <c r="A1689" s="185"/>
      <c r="B1689" s="186"/>
      <c r="C1689" s="185" t="s">
        <v>593</v>
      </c>
      <c r="D1689" s="187" t="s">
        <v>276</v>
      </c>
      <c r="E1689" s="188" t="s">
        <v>2069</v>
      </c>
      <c r="F1689" s="189" t="s">
        <v>76</v>
      </c>
      <c r="G1689" s="190">
        <v>2</v>
      </c>
      <c r="H1689" s="191">
        <v>0</v>
      </c>
      <c r="I1689" s="374">
        <f t="shared" si="35"/>
        <v>0</v>
      </c>
      <c r="J1689" s="144"/>
      <c r="K1689" s="355"/>
      <c r="L1689" s="145"/>
      <c r="M1689" s="146"/>
    </row>
    <row r="1690" spans="1:13">
      <c r="A1690" s="185"/>
      <c r="B1690" s="186"/>
      <c r="C1690" s="185" t="s">
        <v>595</v>
      </c>
      <c r="D1690" s="187" t="s">
        <v>278</v>
      </c>
      <c r="E1690" s="188" t="s">
        <v>2070</v>
      </c>
      <c r="F1690" s="189" t="s">
        <v>56</v>
      </c>
      <c r="G1690" s="190">
        <v>27</v>
      </c>
      <c r="H1690" s="191">
        <v>0</v>
      </c>
      <c r="I1690" s="374">
        <f t="shared" si="35"/>
        <v>0</v>
      </c>
      <c r="J1690" s="144"/>
      <c r="K1690" s="355"/>
      <c r="L1690" s="145"/>
      <c r="M1690" s="146"/>
    </row>
    <row r="1691" spans="1:13" ht="56.25">
      <c r="A1691" s="185"/>
      <c r="B1691" s="186"/>
      <c r="C1691" s="185" t="s">
        <v>650</v>
      </c>
      <c r="D1691" s="187" t="s">
        <v>281</v>
      </c>
      <c r="E1691" s="188" t="s">
        <v>2140</v>
      </c>
      <c r="F1691" s="189" t="s">
        <v>58</v>
      </c>
      <c r="G1691" s="190">
        <v>15</v>
      </c>
      <c r="H1691" s="191">
        <v>0</v>
      </c>
      <c r="I1691" s="374">
        <f t="shared" si="35"/>
        <v>0</v>
      </c>
      <c r="J1691" s="144"/>
      <c r="K1691" s="355"/>
      <c r="L1691" s="145"/>
      <c r="M1691" s="146"/>
    </row>
    <row r="1692" spans="1:13" ht="78.75">
      <c r="A1692" s="185"/>
      <c r="B1692" s="186"/>
      <c r="C1692" s="185" t="s">
        <v>597</v>
      </c>
      <c r="D1692" s="187" t="s">
        <v>283</v>
      </c>
      <c r="E1692" s="188" t="s">
        <v>2141</v>
      </c>
      <c r="F1692" s="189" t="s">
        <v>58</v>
      </c>
      <c r="G1692" s="190">
        <v>15</v>
      </c>
      <c r="H1692" s="191">
        <v>0</v>
      </c>
      <c r="I1692" s="374">
        <f t="shared" si="35"/>
        <v>0</v>
      </c>
      <c r="J1692" s="144"/>
      <c r="K1692" s="355"/>
      <c r="L1692" s="145"/>
      <c r="M1692" s="146"/>
    </row>
    <row r="1693" spans="1:13" ht="45">
      <c r="A1693" s="185"/>
      <c r="B1693" s="186"/>
      <c r="C1693" s="185" t="s">
        <v>653</v>
      </c>
      <c r="D1693" s="187" t="s">
        <v>285</v>
      </c>
      <c r="E1693" s="188" t="s">
        <v>2073</v>
      </c>
      <c r="F1693" s="189" t="s">
        <v>56</v>
      </c>
      <c r="G1693" s="190">
        <v>552</v>
      </c>
      <c r="H1693" s="191">
        <v>0</v>
      </c>
      <c r="I1693" s="374">
        <f t="shared" si="35"/>
        <v>0</v>
      </c>
      <c r="J1693" s="144"/>
      <c r="K1693" s="355"/>
      <c r="L1693" s="145"/>
      <c r="M1693" s="146"/>
    </row>
    <row r="1694" spans="1:13" ht="67.5">
      <c r="A1694" s="185"/>
      <c r="B1694" s="186"/>
      <c r="C1694" s="185" t="s">
        <v>2074</v>
      </c>
      <c r="D1694" s="187" t="s">
        <v>287</v>
      </c>
      <c r="E1694" s="188" t="s">
        <v>2075</v>
      </c>
      <c r="F1694" s="189" t="s">
        <v>56</v>
      </c>
      <c r="G1694" s="190">
        <v>83</v>
      </c>
      <c r="H1694" s="191">
        <v>0</v>
      </c>
      <c r="I1694" s="374">
        <f t="shared" si="35"/>
        <v>0</v>
      </c>
      <c r="J1694" s="144"/>
      <c r="K1694" s="355"/>
      <c r="L1694" s="145"/>
      <c r="M1694" s="146"/>
    </row>
    <row r="1695" spans="1:13" ht="56.25">
      <c r="A1695" s="185"/>
      <c r="B1695" s="186"/>
      <c r="C1695" s="185" t="s">
        <v>654</v>
      </c>
      <c r="D1695" s="187" t="s">
        <v>289</v>
      </c>
      <c r="E1695" s="188" t="s">
        <v>2142</v>
      </c>
      <c r="F1695" s="189" t="s">
        <v>56</v>
      </c>
      <c r="G1695" s="190">
        <v>105</v>
      </c>
      <c r="H1695" s="191">
        <v>0</v>
      </c>
      <c r="I1695" s="374">
        <f t="shared" si="35"/>
        <v>0</v>
      </c>
      <c r="J1695" s="144"/>
      <c r="K1695" s="355"/>
      <c r="L1695" s="145"/>
      <c r="M1695" s="146"/>
    </row>
    <row r="1696" spans="1:13" ht="45">
      <c r="A1696" s="185"/>
      <c r="B1696" s="186"/>
      <c r="C1696" s="185" t="s">
        <v>2077</v>
      </c>
      <c r="D1696" s="187" t="s">
        <v>290</v>
      </c>
      <c r="E1696" s="188" t="s">
        <v>2143</v>
      </c>
      <c r="F1696" s="189" t="s">
        <v>56</v>
      </c>
      <c r="G1696" s="190">
        <v>35</v>
      </c>
      <c r="H1696" s="191">
        <v>0</v>
      </c>
      <c r="I1696" s="374">
        <f t="shared" si="35"/>
        <v>0</v>
      </c>
      <c r="J1696" s="144"/>
      <c r="K1696" s="355"/>
      <c r="L1696" s="145"/>
      <c r="M1696" s="146"/>
    </row>
    <row r="1697" spans="1:13" ht="33.75">
      <c r="A1697" s="185"/>
      <c r="B1697" s="186"/>
      <c r="C1697" s="185" t="s">
        <v>690</v>
      </c>
      <c r="D1697" s="187" t="s">
        <v>292</v>
      </c>
      <c r="E1697" s="188" t="s">
        <v>2079</v>
      </c>
      <c r="F1697" s="189" t="s">
        <v>7</v>
      </c>
      <c r="G1697" s="190">
        <v>1556</v>
      </c>
      <c r="H1697" s="191">
        <v>0</v>
      </c>
      <c r="I1697" s="374">
        <f t="shared" si="35"/>
        <v>0</v>
      </c>
      <c r="J1697" s="144"/>
      <c r="K1697" s="355"/>
      <c r="L1697" s="145"/>
      <c r="M1697" s="146"/>
    </row>
    <row r="1698" spans="1:13" ht="33.75">
      <c r="A1698" s="185"/>
      <c r="B1698" s="186"/>
      <c r="C1698" s="185" t="s">
        <v>691</v>
      </c>
      <c r="D1698" s="187" t="s">
        <v>293</v>
      </c>
      <c r="E1698" s="188" t="s">
        <v>2080</v>
      </c>
      <c r="F1698" s="189" t="s">
        <v>7</v>
      </c>
      <c r="G1698" s="190">
        <v>1556</v>
      </c>
      <c r="H1698" s="191">
        <v>0</v>
      </c>
      <c r="I1698" s="374">
        <f t="shared" si="35"/>
        <v>0</v>
      </c>
      <c r="J1698" s="144"/>
      <c r="K1698" s="355"/>
      <c r="L1698" s="145"/>
      <c r="M1698" s="146"/>
    </row>
    <row r="1699" spans="1:13" ht="33.75">
      <c r="A1699" s="185"/>
      <c r="B1699" s="186"/>
      <c r="C1699" s="185" t="s">
        <v>2144</v>
      </c>
      <c r="D1699" s="187" t="s">
        <v>295</v>
      </c>
      <c r="E1699" s="188" t="s">
        <v>2152</v>
      </c>
      <c r="F1699" s="189" t="s">
        <v>363</v>
      </c>
      <c r="G1699" s="190">
        <v>355</v>
      </c>
      <c r="H1699" s="191">
        <v>0</v>
      </c>
      <c r="I1699" s="374">
        <f t="shared" si="35"/>
        <v>0</v>
      </c>
      <c r="J1699" s="144"/>
      <c r="K1699" s="355"/>
      <c r="L1699" s="145"/>
      <c r="M1699" s="146"/>
    </row>
    <row r="1700" spans="1:13" ht="67.5">
      <c r="A1700" s="185"/>
      <c r="B1700" s="186"/>
      <c r="C1700" s="185" t="s">
        <v>2146</v>
      </c>
      <c r="D1700" s="187" t="s">
        <v>296</v>
      </c>
      <c r="E1700" s="188" t="s">
        <v>2153</v>
      </c>
      <c r="F1700" s="189" t="s">
        <v>58</v>
      </c>
      <c r="G1700" s="190">
        <v>333</v>
      </c>
      <c r="H1700" s="191">
        <v>0</v>
      </c>
      <c r="I1700" s="374">
        <f t="shared" si="35"/>
        <v>0</v>
      </c>
      <c r="J1700" s="144"/>
      <c r="K1700" s="355"/>
      <c r="L1700" s="145"/>
      <c r="M1700" s="146"/>
    </row>
    <row r="1701" spans="1:13" ht="67.5">
      <c r="A1701" s="185"/>
      <c r="B1701" s="186"/>
      <c r="C1701" s="185" t="s">
        <v>2146</v>
      </c>
      <c r="D1701" s="187" t="s">
        <v>298</v>
      </c>
      <c r="E1701" s="188" t="s">
        <v>2154</v>
      </c>
      <c r="F1701" s="189" t="s">
        <v>58</v>
      </c>
      <c r="G1701" s="190">
        <v>22</v>
      </c>
      <c r="H1701" s="191">
        <v>0</v>
      </c>
      <c r="I1701" s="374">
        <f t="shared" si="35"/>
        <v>0</v>
      </c>
      <c r="J1701" s="144"/>
      <c r="K1701" s="355"/>
      <c r="L1701" s="145"/>
      <c r="M1701" s="146"/>
    </row>
    <row r="1702" spans="1:13">
      <c r="A1702" s="185"/>
      <c r="B1702" s="186"/>
      <c r="C1702" s="185" t="s">
        <v>2149</v>
      </c>
      <c r="D1702" s="187" t="s">
        <v>332</v>
      </c>
      <c r="E1702" s="188" t="s">
        <v>2150</v>
      </c>
      <c r="F1702" s="189" t="s">
        <v>7</v>
      </c>
      <c r="G1702" s="190">
        <v>1</v>
      </c>
      <c r="H1702" s="191">
        <v>0</v>
      </c>
      <c r="I1702" s="374">
        <f t="shared" si="35"/>
        <v>0</v>
      </c>
      <c r="J1702" s="144"/>
      <c r="K1702" s="355"/>
      <c r="L1702" s="145"/>
      <c r="M1702" s="146"/>
    </row>
    <row r="1703" spans="1:13" ht="22.5">
      <c r="A1703" s="185"/>
      <c r="B1703" s="186"/>
      <c r="C1703" s="185" t="s">
        <v>599</v>
      </c>
      <c r="D1703" s="187" t="s">
        <v>334</v>
      </c>
      <c r="E1703" s="188" t="s">
        <v>600</v>
      </c>
      <c r="F1703" s="189" t="s">
        <v>58</v>
      </c>
      <c r="G1703" s="190">
        <v>169</v>
      </c>
      <c r="H1703" s="191">
        <v>0</v>
      </c>
      <c r="I1703" s="374">
        <f t="shared" si="35"/>
        <v>0</v>
      </c>
      <c r="J1703" s="144"/>
      <c r="K1703" s="355"/>
      <c r="L1703" s="145"/>
      <c r="M1703" s="146"/>
    </row>
    <row r="1704" spans="1:13" ht="22.5">
      <c r="A1704" s="185"/>
      <c r="B1704" s="186"/>
      <c r="C1704" s="185" t="s">
        <v>601</v>
      </c>
      <c r="D1704" s="187" t="s">
        <v>336</v>
      </c>
      <c r="E1704" s="188" t="s">
        <v>477</v>
      </c>
      <c r="F1704" s="189" t="s">
        <v>7</v>
      </c>
      <c r="G1704" s="190">
        <v>7</v>
      </c>
      <c r="H1704" s="191">
        <v>0</v>
      </c>
      <c r="I1704" s="374">
        <f t="shared" si="35"/>
        <v>0</v>
      </c>
      <c r="J1704" s="144"/>
      <c r="K1704" s="355"/>
      <c r="L1704" s="145"/>
      <c r="M1704" s="146"/>
    </row>
    <row r="1705" spans="1:13" ht="22.5">
      <c r="A1705" s="185"/>
      <c r="B1705" s="186"/>
      <c r="C1705" s="185" t="s">
        <v>2081</v>
      </c>
      <c r="D1705" s="187" t="s">
        <v>338</v>
      </c>
      <c r="E1705" s="188" t="s">
        <v>480</v>
      </c>
      <c r="F1705" s="189" t="s">
        <v>56</v>
      </c>
      <c r="G1705" s="190">
        <v>251</v>
      </c>
      <c r="H1705" s="191">
        <v>0</v>
      </c>
      <c r="I1705" s="374">
        <f t="shared" si="35"/>
        <v>0</v>
      </c>
      <c r="J1705" s="144"/>
      <c r="K1705" s="355"/>
      <c r="L1705" s="145"/>
      <c r="M1705" s="146"/>
    </row>
    <row r="1706" spans="1:13">
      <c r="A1706" s="170">
        <v>2</v>
      </c>
      <c r="B1706" s="171" t="str">
        <f>IF(TRIM(H1706)&lt;&gt;"",COUNTA($H$8:H1706),"")</f>
        <v/>
      </c>
      <c r="C1706" s="170"/>
      <c r="D1706" s="172"/>
      <c r="E1706" s="24" t="s">
        <v>2155</v>
      </c>
      <c r="F1706" s="173"/>
      <c r="G1706" s="215"/>
      <c r="H1706" s="373"/>
      <c r="I1706" s="175">
        <f>I1707+I1721+I1728+I1731</f>
        <v>0</v>
      </c>
      <c r="J1706" s="144"/>
      <c r="K1706" s="355"/>
      <c r="L1706" s="145"/>
      <c r="M1706" s="146"/>
    </row>
    <row r="1707" spans="1:13">
      <c r="A1707" s="378">
        <v>4</v>
      </c>
      <c r="B1707" s="378"/>
      <c r="C1707" s="378"/>
      <c r="D1707" s="379"/>
      <c r="E1707" s="380" t="s">
        <v>501</v>
      </c>
      <c r="F1707" s="380"/>
      <c r="G1707" s="380"/>
      <c r="H1707" s="383"/>
      <c r="I1707" s="384">
        <f>SUM(I1708:I1720)</f>
        <v>0</v>
      </c>
      <c r="J1707" s="144"/>
      <c r="K1707" s="355"/>
      <c r="L1707" s="145"/>
      <c r="M1707" s="146"/>
    </row>
    <row r="1708" spans="1:13" ht="22.5">
      <c r="A1708" s="185"/>
      <c r="B1708" s="186"/>
      <c r="C1708" s="185" t="s">
        <v>2127</v>
      </c>
      <c r="D1708" s="187" t="s">
        <v>14</v>
      </c>
      <c r="E1708" s="188" t="s">
        <v>2128</v>
      </c>
      <c r="F1708" s="189" t="s">
        <v>7</v>
      </c>
      <c r="G1708" s="190">
        <v>2</v>
      </c>
      <c r="H1708" s="191">
        <v>0</v>
      </c>
      <c r="I1708" s="374">
        <f t="shared" ref="I1708:I1761" si="36">IF(ISNUMBER(G1708),ROUND(G1708*H1708,2),"")</f>
        <v>0</v>
      </c>
      <c r="J1708" s="144"/>
      <c r="K1708" s="355"/>
      <c r="L1708" s="145"/>
      <c r="M1708" s="146"/>
    </row>
    <row r="1709" spans="1:13" ht="22.5">
      <c r="A1709" s="185"/>
      <c r="B1709" s="186"/>
      <c r="C1709" s="185" t="s">
        <v>522</v>
      </c>
      <c r="D1709" s="187" t="s">
        <v>15</v>
      </c>
      <c r="E1709" s="188" t="s">
        <v>2030</v>
      </c>
      <c r="F1709" s="189" t="s">
        <v>7</v>
      </c>
      <c r="G1709" s="190">
        <v>2</v>
      </c>
      <c r="H1709" s="191">
        <v>0</v>
      </c>
      <c r="I1709" s="374">
        <f t="shared" si="36"/>
        <v>0</v>
      </c>
      <c r="J1709" s="144"/>
      <c r="K1709" s="355"/>
      <c r="L1709" s="145"/>
      <c r="M1709" s="146"/>
    </row>
    <row r="1710" spans="1:13" ht="22.5">
      <c r="A1710" s="185"/>
      <c r="B1710" s="186"/>
      <c r="C1710" s="185" t="s">
        <v>524</v>
      </c>
      <c r="D1710" s="187" t="s">
        <v>16</v>
      </c>
      <c r="E1710" s="188" t="s">
        <v>787</v>
      </c>
      <c r="F1710" s="189" t="s">
        <v>56</v>
      </c>
      <c r="G1710" s="190">
        <v>690</v>
      </c>
      <c r="H1710" s="191">
        <v>0</v>
      </c>
      <c r="I1710" s="374">
        <f t="shared" si="36"/>
        <v>0</v>
      </c>
      <c r="J1710" s="144"/>
      <c r="K1710" s="355"/>
      <c r="L1710" s="145"/>
      <c r="M1710" s="146"/>
    </row>
    <row r="1711" spans="1:13">
      <c r="A1711" s="185"/>
      <c r="B1711" s="186"/>
      <c r="C1711" s="185" t="s">
        <v>526</v>
      </c>
      <c r="D1711" s="187" t="s">
        <v>17</v>
      </c>
      <c r="E1711" s="188" t="s">
        <v>1958</v>
      </c>
      <c r="F1711" s="189" t="s">
        <v>605</v>
      </c>
      <c r="G1711" s="190">
        <v>30</v>
      </c>
      <c r="H1711" s="191">
        <v>0</v>
      </c>
      <c r="I1711" s="374">
        <f t="shared" si="36"/>
        <v>0</v>
      </c>
      <c r="J1711" s="144"/>
      <c r="K1711" s="355"/>
      <c r="L1711" s="145"/>
      <c r="M1711" s="146"/>
    </row>
    <row r="1712" spans="1:13">
      <c r="A1712" s="185"/>
      <c r="B1712" s="186"/>
      <c r="C1712" s="185" t="s">
        <v>528</v>
      </c>
      <c r="D1712" s="187" t="s">
        <v>179</v>
      </c>
      <c r="E1712" s="188" t="s">
        <v>2031</v>
      </c>
      <c r="F1712" s="189" t="s">
        <v>58</v>
      </c>
      <c r="G1712" s="190">
        <v>25</v>
      </c>
      <c r="H1712" s="191">
        <v>0</v>
      </c>
      <c r="I1712" s="374">
        <f t="shared" si="36"/>
        <v>0</v>
      </c>
      <c r="J1712" s="144"/>
      <c r="K1712" s="355"/>
      <c r="L1712" s="145"/>
      <c r="M1712" s="146"/>
    </row>
    <row r="1713" spans="1:13">
      <c r="A1713" s="185"/>
      <c r="B1713" s="186"/>
      <c r="C1713" s="185" t="s">
        <v>1960</v>
      </c>
      <c r="D1713" s="187" t="s">
        <v>198</v>
      </c>
      <c r="E1713" s="188" t="s">
        <v>533</v>
      </c>
      <c r="F1713" s="189" t="s">
        <v>76</v>
      </c>
      <c r="G1713" s="190">
        <v>101</v>
      </c>
      <c r="H1713" s="191">
        <v>0</v>
      </c>
      <c r="I1713" s="374">
        <f t="shared" si="36"/>
        <v>0</v>
      </c>
      <c r="J1713" s="144"/>
      <c r="K1713" s="355"/>
      <c r="L1713" s="145"/>
      <c r="M1713" s="146"/>
    </row>
    <row r="1714" spans="1:13" ht="22.5">
      <c r="A1714" s="185"/>
      <c r="B1714" s="186"/>
      <c r="C1714" s="185" t="s">
        <v>682</v>
      </c>
      <c r="D1714" s="187" t="s">
        <v>214</v>
      </c>
      <c r="E1714" s="188" t="s">
        <v>2034</v>
      </c>
      <c r="F1714" s="189" t="s">
        <v>76</v>
      </c>
      <c r="G1714" s="190">
        <v>11</v>
      </c>
      <c r="H1714" s="191">
        <v>0</v>
      </c>
      <c r="I1714" s="374">
        <f t="shared" si="36"/>
        <v>0</v>
      </c>
      <c r="J1714" s="144"/>
      <c r="K1714" s="355"/>
      <c r="L1714" s="145"/>
      <c r="M1714" s="146"/>
    </row>
    <row r="1715" spans="1:13" s="229" customFormat="1" ht="33.75">
      <c r="A1715" s="185"/>
      <c r="B1715" s="186"/>
      <c r="C1715" s="185" t="s">
        <v>534</v>
      </c>
      <c r="D1715" s="187" t="s">
        <v>216</v>
      </c>
      <c r="E1715" s="188" t="s">
        <v>535</v>
      </c>
      <c r="F1715" s="189" t="s">
        <v>58</v>
      </c>
      <c r="G1715" s="190">
        <v>185</v>
      </c>
      <c r="H1715" s="191">
        <v>0</v>
      </c>
      <c r="I1715" s="374">
        <f t="shared" si="36"/>
        <v>0</v>
      </c>
      <c r="J1715" s="230"/>
      <c r="K1715" s="355"/>
      <c r="L1715" s="231"/>
      <c r="M1715" s="232"/>
    </row>
    <row r="1716" spans="1:13" s="229" customFormat="1" ht="22.5">
      <c r="A1716" s="185"/>
      <c r="B1716" s="186"/>
      <c r="C1716" s="185" t="s">
        <v>536</v>
      </c>
      <c r="D1716" s="187" t="s">
        <v>231</v>
      </c>
      <c r="E1716" s="188" t="s">
        <v>537</v>
      </c>
      <c r="F1716" s="189" t="s">
        <v>58</v>
      </c>
      <c r="G1716" s="190">
        <v>185</v>
      </c>
      <c r="H1716" s="191">
        <v>0</v>
      </c>
      <c r="I1716" s="374">
        <f t="shared" si="36"/>
        <v>0</v>
      </c>
      <c r="J1716" s="230"/>
      <c r="K1716" s="355"/>
      <c r="L1716" s="231"/>
      <c r="M1716" s="232"/>
    </row>
    <row r="1717" spans="1:13" ht="56.25">
      <c r="A1717" s="185"/>
      <c r="B1717" s="186"/>
      <c r="C1717" s="185" t="s">
        <v>2035</v>
      </c>
      <c r="D1717" s="187" t="s">
        <v>260</v>
      </c>
      <c r="E1717" s="188" t="s">
        <v>2036</v>
      </c>
      <c r="F1717" s="189" t="s">
        <v>56</v>
      </c>
      <c r="G1717" s="190">
        <v>199</v>
      </c>
      <c r="H1717" s="191">
        <v>0</v>
      </c>
      <c r="I1717" s="374">
        <f t="shared" si="36"/>
        <v>0</v>
      </c>
      <c r="J1717" s="144"/>
      <c r="K1717" s="355"/>
      <c r="L1717" s="145"/>
      <c r="M1717" s="146"/>
    </row>
    <row r="1718" spans="1:13" ht="45">
      <c r="A1718" s="185"/>
      <c r="B1718" s="186"/>
      <c r="C1718" s="185" t="s">
        <v>2037</v>
      </c>
      <c r="D1718" s="187" t="s">
        <v>261</v>
      </c>
      <c r="E1718" s="188" t="s">
        <v>2038</v>
      </c>
      <c r="F1718" s="189" t="s">
        <v>56</v>
      </c>
      <c r="G1718" s="190">
        <v>30</v>
      </c>
      <c r="H1718" s="191">
        <v>0</v>
      </c>
      <c r="I1718" s="374">
        <f t="shared" si="36"/>
        <v>0</v>
      </c>
      <c r="J1718" s="144"/>
      <c r="K1718" s="355"/>
      <c r="L1718" s="145"/>
      <c r="M1718" s="146"/>
    </row>
    <row r="1719" spans="1:13" ht="56.25">
      <c r="A1719" s="185"/>
      <c r="B1719" s="186"/>
      <c r="C1719" s="185" t="s">
        <v>540</v>
      </c>
      <c r="D1719" s="187" t="s">
        <v>272</v>
      </c>
      <c r="E1719" s="188" t="s">
        <v>2039</v>
      </c>
      <c r="F1719" s="189" t="s">
        <v>56</v>
      </c>
      <c r="G1719" s="190">
        <v>871</v>
      </c>
      <c r="H1719" s="191">
        <v>0</v>
      </c>
      <c r="I1719" s="374">
        <f t="shared" si="36"/>
        <v>0</v>
      </c>
      <c r="J1719" s="144"/>
      <c r="K1719" s="355"/>
      <c r="L1719" s="145"/>
      <c r="M1719" s="146"/>
    </row>
    <row r="1720" spans="1:13" ht="56.25">
      <c r="A1720" s="185"/>
      <c r="B1720" s="186"/>
      <c r="C1720" s="185" t="s">
        <v>542</v>
      </c>
      <c r="D1720" s="187" t="s">
        <v>274</v>
      </c>
      <c r="E1720" s="188" t="s">
        <v>2040</v>
      </c>
      <c r="F1720" s="189" t="s">
        <v>56</v>
      </c>
      <c r="G1720" s="190">
        <v>218</v>
      </c>
      <c r="H1720" s="191">
        <v>0</v>
      </c>
      <c r="I1720" s="374">
        <f t="shared" si="36"/>
        <v>0</v>
      </c>
      <c r="J1720" s="144"/>
      <c r="K1720" s="355"/>
      <c r="L1720" s="145"/>
      <c r="M1720" s="146"/>
    </row>
    <row r="1721" spans="1:13">
      <c r="A1721" s="378">
        <v>4</v>
      </c>
      <c r="B1721" s="378"/>
      <c r="C1721" s="378"/>
      <c r="D1721" s="379"/>
      <c r="E1721" s="380" t="s">
        <v>232</v>
      </c>
      <c r="F1721" s="380"/>
      <c r="G1721" s="380"/>
      <c r="H1721" s="383"/>
      <c r="I1721" s="384">
        <f>SUM(I1722:I1727)</f>
        <v>0</v>
      </c>
      <c r="J1721" s="144"/>
      <c r="K1721" s="355"/>
      <c r="L1721" s="145"/>
      <c r="M1721" s="146"/>
    </row>
    <row r="1722" spans="1:13" ht="33.75">
      <c r="A1722" s="185"/>
      <c r="B1722" s="186"/>
      <c r="C1722" s="185" t="s">
        <v>544</v>
      </c>
      <c r="D1722" s="187" t="s">
        <v>14</v>
      </c>
      <c r="E1722" s="188" t="s">
        <v>2041</v>
      </c>
      <c r="F1722" s="189" t="s">
        <v>76</v>
      </c>
      <c r="G1722" s="190">
        <v>68</v>
      </c>
      <c r="H1722" s="191">
        <v>0</v>
      </c>
      <c r="I1722" s="374">
        <f t="shared" si="36"/>
        <v>0</v>
      </c>
      <c r="J1722" s="144"/>
      <c r="K1722" s="355"/>
      <c r="L1722" s="145"/>
      <c r="M1722" s="146"/>
    </row>
    <row r="1723" spans="1:13" ht="45">
      <c r="A1723" s="185"/>
      <c r="B1723" s="186"/>
      <c r="C1723" s="185" t="s">
        <v>546</v>
      </c>
      <c r="D1723" s="187" t="s">
        <v>15</v>
      </c>
      <c r="E1723" s="188" t="s">
        <v>2042</v>
      </c>
      <c r="F1723" s="189" t="s">
        <v>76</v>
      </c>
      <c r="G1723" s="190">
        <v>878</v>
      </c>
      <c r="H1723" s="191">
        <v>0</v>
      </c>
      <c r="I1723" s="374">
        <f t="shared" si="36"/>
        <v>0</v>
      </c>
      <c r="J1723" s="144"/>
      <c r="K1723" s="355"/>
      <c r="L1723" s="145"/>
      <c r="M1723" s="146"/>
    </row>
    <row r="1724" spans="1:13" ht="33.75">
      <c r="A1724" s="185"/>
      <c r="B1724" s="186"/>
      <c r="C1724" s="185" t="s">
        <v>554</v>
      </c>
      <c r="D1724" s="187" t="s">
        <v>16</v>
      </c>
      <c r="E1724" s="188" t="s">
        <v>2044</v>
      </c>
      <c r="F1724" s="189" t="s">
        <v>76</v>
      </c>
      <c r="G1724" s="190">
        <v>183</v>
      </c>
      <c r="H1724" s="191">
        <v>0</v>
      </c>
      <c r="I1724" s="374">
        <f t="shared" si="36"/>
        <v>0</v>
      </c>
      <c r="J1724" s="144"/>
      <c r="K1724" s="355"/>
      <c r="L1724" s="145"/>
      <c r="M1724" s="146"/>
    </row>
    <row r="1725" spans="1:13">
      <c r="A1725" s="185"/>
      <c r="B1725" s="186"/>
      <c r="C1725" s="185" t="s">
        <v>556</v>
      </c>
      <c r="D1725" s="187" t="s">
        <v>17</v>
      </c>
      <c r="E1725" s="188" t="s">
        <v>557</v>
      </c>
      <c r="F1725" s="189" t="s">
        <v>56</v>
      </c>
      <c r="G1725" s="190">
        <v>275</v>
      </c>
      <c r="H1725" s="191">
        <v>0</v>
      </c>
      <c r="I1725" s="374">
        <f t="shared" si="36"/>
        <v>0</v>
      </c>
      <c r="J1725" s="144"/>
      <c r="K1725" s="355"/>
      <c r="L1725" s="145"/>
      <c r="M1725" s="146"/>
    </row>
    <row r="1726" spans="1:13">
      <c r="A1726" s="185"/>
      <c r="B1726" s="186"/>
      <c r="C1726" s="185" t="s">
        <v>558</v>
      </c>
      <c r="D1726" s="187" t="s">
        <v>179</v>
      </c>
      <c r="E1726" s="188" t="s">
        <v>559</v>
      </c>
      <c r="F1726" s="189" t="s">
        <v>56</v>
      </c>
      <c r="G1726" s="190">
        <v>275</v>
      </c>
      <c r="H1726" s="191">
        <v>0</v>
      </c>
      <c r="I1726" s="374">
        <f t="shared" si="36"/>
        <v>0</v>
      </c>
      <c r="J1726" s="144"/>
      <c r="K1726" s="355"/>
      <c r="L1726" s="145"/>
      <c r="M1726" s="146"/>
    </row>
    <row r="1727" spans="1:13" ht="22.5">
      <c r="A1727" s="185"/>
      <c r="B1727" s="186"/>
      <c r="C1727" s="185" t="s">
        <v>2089</v>
      </c>
      <c r="D1727" s="187" t="s">
        <v>198</v>
      </c>
      <c r="E1727" s="188" t="s">
        <v>2138</v>
      </c>
      <c r="F1727" s="189" t="s">
        <v>56</v>
      </c>
      <c r="G1727" s="190">
        <v>549</v>
      </c>
      <c r="H1727" s="191">
        <v>0</v>
      </c>
      <c r="I1727" s="374">
        <f t="shared" si="36"/>
        <v>0</v>
      </c>
      <c r="J1727" s="144"/>
      <c r="K1727" s="355"/>
      <c r="L1727" s="145"/>
      <c r="M1727" s="146"/>
    </row>
    <row r="1728" spans="1:13">
      <c r="A1728" s="378">
        <v>4</v>
      </c>
      <c r="B1728" s="378"/>
      <c r="C1728" s="378"/>
      <c r="D1728" s="379"/>
      <c r="E1728" s="380" t="s">
        <v>234</v>
      </c>
      <c r="F1728" s="380"/>
      <c r="G1728" s="380"/>
      <c r="H1728" s="383"/>
      <c r="I1728" s="384">
        <f>SUM(I1729:I1730)</f>
        <v>0</v>
      </c>
      <c r="J1728" s="144"/>
      <c r="K1728" s="355"/>
      <c r="L1728" s="145"/>
      <c r="M1728" s="146"/>
    </row>
    <row r="1729" spans="1:13" ht="45">
      <c r="A1729" s="185"/>
      <c r="B1729" s="186"/>
      <c r="C1729" s="185" t="s">
        <v>2045</v>
      </c>
      <c r="D1729" s="187" t="s">
        <v>14</v>
      </c>
      <c r="E1729" s="188" t="s">
        <v>2046</v>
      </c>
      <c r="F1729" s="189" t="s">
        <v>58</v>
      </c>
      <c r="G1729" s="190">
        <v>18</v>
      </c>
      <c r="H1729" s="191">
        <v>0</v>
      </c>
      <c r="I1729" s="374">
        <f t="shared" si="36"/>
        <v>0</v>
      </c>
      <c r="J1729" s="144"/>
      <c r="K1729" s="355"/>
      <c r="L1729" s="145"/>
      <c r="M1729" s="146"/>
    </row>
    <row r="1730" spans="1:13" ht="22.5">
      <c r="A1730" s="185"/>
      <c r="B1730" s="186"/>
      <c r="C1730" s="185" t="s">
        <v>782</v>
      </c>
      <c r="D1730" s="187" t="s">
        <v>15</v>
      </c>
      <c r="E1730" s="188" t="s">
        <v>2139</v>
      </c>
      <c r="F1730" s="189" t="s">
        <v>7</v>
      </c>
      <c r="G1730" s="190">
        <v>40</v>
      </c>
      <c r="H1730" s="191">
        <v>0</v>
      </c>
      <c r="I1730" s="374">
        <f t="shared" si="36"/>
        <v>0</v>
      </c>
      <c r="J1730" s="144"/>
      <c r="K1730" s="355"/>
      <c r="L1730" s="145"/>
      <c r="M1730" s="146"/>
    </row>
    <row r="1731" spans="1:13">
      <c r="A1731" s="378">
        <v>4</v>
      </c>
      <c r="B1731" s="378"/>
      <c r="C1731" s="378"/>
      <c r="D1731" s="379"/>
      <c r="E1731" s="380" t="s">
        <v>236</v>
      </c>
      <c r="F1731" s="380"/>
      <c r="G1731" s="380"/>
      <c r="H1731" s="383"/>
      <c r="I1731" s="384">
        <f>SUM(I1732:I1761)</f>
        <v>0</v>
      </c>
      <c r="J1731" s="144"/>
      <c r="K1731" s="355"/>
      <c r="L1731" s="145"/>
      <c r="M1731" s="146"/>
    </row>
    <row r="1732" spans="1:13" ht="33.75">
      <c r="A1732" s="185"/>
      <c r="B1732" s="186"/>
      <c r="C1732" s="185" t="s">
        <v>570</v>
      </c>
      <c r="D1732" s="187" t="s">
        <v>14</v>
      </c>
      <c r="E1732" s="188" t="s">
        <v>2051</v>
      </c>
      <c r="F1732" s="189" t="s">
        <v>7</v>
      </c>
      <c r="G1732" s="190">
        <v>4</v>
      </c>
      <c r="H1732" s="191">
        <v>0</v>
      </c>
      <c r="I1732" s="374">
        <f t="shared" si="36"/>
        <v>0</v>
      </c>
      <c r="J1732" s="144"/>
      <c r="K1732" s="355"/>
      <c r="L1732" s="145"/>
      <c r="M1732" s="146"/>
    </row>
    <row r="1733" spans="1:13">
      <c r="A1733" s="185"/>
      <c r="B1733" s="186"/>
      <c r="C1733" s="185" t="s">
        <v>572</v>
      </c>
      <c r="D1733" s="187" t="s">
        <v>15</v>
      </c>
      <c r="E1733" s="188" t="s">
        <v>2052</v>
      </c>
      <c r="F1733" s="189" t="s">
        <v>56</v>
      </c>
      <c r="G1733" s="190">
        <v>176</v>
      </c>
      <c r="H1733" s="191">
        <v>0</v>
      </c>
      <c r="I1733" s="374">
        <f t="shared" si="36"/>
        <v>0</v>
      </c>
      <c r="J1733" s="144"/>
      <c r="K1733" s="355"/>
      <c r="L1733" s="145"/>
      <c r="M1733" s="146"/>
    </row>
    <row r="1734" spans="1:13">
      <c r="A1734" s="185"/>
      <c r="B1734" s="186"/>
      <c r="C1734" s="185" t="s">
        <v>573</v>
      </c>
      <c r="D1734" s="187" t="s">
        <v>16</v>
      </c>
      <c r="E1734" s="188" t="s">
        <v>2055</v>
      </c>
      <c r="F1734" s="189" t="s">
        <v>56</v>
      </c>
      <c r="G1734" s="190">
        <v>630</v>
      </c>
      <c r="H1734" s="191">
        <v>0</v>
      </c>
      <c r="I1734" s="374">
        <f t="shared" si="36"/>
        <v>0</v>
      </c>
      <c r="J1734" s="144"/>
      <c r="K1734" s="355"/>
      <c r="L1734" s="145"/>
      <c r="M1734" s="146"/>
    </row>
    <row r="1735" spans="1:13" ht="22.5">
      <c r="A1735" s="185"/>
      <c r="B1735" s="186"/>
      <c r="C1735" s="185" t="s">
        <v>577</v>
      </c>
      <c r="D1735" s="187" t="s">
        <v>17</v>
      </c>
      <c r="E1735" s="188" t="s">
        <v>2056</v>
      </c>
      <c r="F1735" s="189" t="s">
        <v>78</v>
      </c>
      <c r="G1735" s="190">
        <v>42804</v>
      </c>
      <c r="H1735" s="191">
        <v>0</v>
      </c>
      <c r="I1735" s="374">
        <f t="shared" si="36"/>
        <v>0</v>
      </c>
      <c r="J1735" s="144"/>
      <c r="K1735" s="355"/>
      <c r="L1735" s="145"/>
      <c r="M1735" s="146"/>
    </row>
    <row r="1736" spans="1:13" ht="22.5">
      <c r="A1736" s="185"/>
      <c r="B1736" s="186"/>
      <c r="C1736" s="185" t="s">
        <v>2057</v>
      </c>
      <c r="D1736" s="187" t="s">
        <v>179</v>
      </c>
      <c r="E1736" s="188" t="s">
        <v>2058</v>
      </c>
      <c r="F1736" s="189" t="s">
        <v>7</v>
      </c>
      <c r="G1736" s="190">
        <v>1</v>
      </c>
      <c r="H1736" s="191">
        <v>0</v>
      </c>
      <c r="I1736" s="374">
        <f t="shared" si="36"/>
        <v>0</v>
      </c>
      <c r="J1736" s="144"/>
      <c r="K1736" s="355"/>
      <c r="L1736" s="145"/>
      <c r="M1736" s="146"/>
    </row>
    <row r="1737" spans="1:13">
      <c r="A1737" s="185"/>
      <c r="B1737" s="186"/>
      <c r="C1737" s="185" t="s">
        <v>2059</v>
      </c>
      <c r="D1737" s="187" t="s">
        <v>198</v>
      </c>
      <c r="E1737" s="188" t="s">
        <v>2060</v>
      </c>
      <c r="F1737" s="189" t="s">
        <v>76</v>
      </c>
      <c r="G1737" s="190">
        <v>8.5</v>
      </c>
      <c r="H1737" s="191">
        <v>0</v>
      </c>
      <c r="I1737" s="374">
        <f t="shared" si="36"/>
        <v>0</v>
      </c>
      <c r="J1737" s="144"/>
      <c r="K1737" s="355"/>
      <c r="L1737" s="145"/>
      <c r="M1737" s="146"/>
    </row>
    <row r="1738" spans="1:13" ht="33.75">
      <c r="A1738" s="185"/>
      <c r="B1738" s="186"/>
      <c r="C1738" s="185" t="s">
        <v>2091</v>
      </c>
      <c r="D1738" s="187" t="s">
        <v>214</v>
      </c>
      <c r="E1738" s="188" t="s">
        <v>2092</v>
      </c>
      <c r="F1738" s="189" t="s">
        <v>76</v>
      </c>
      <c r="G1738" s="190">
        <v>4.5</v>
      </c>
      <c r="H1738" s="191">
        <v>0</v>
      </c>
      <c r="I1738" s="374">
        <f t="shared" si="36"/>
        <v>0</v>
      </c>
      <c r="J1738" s="144"/>
      <c r="K1738" s="355"/>
      <c r="L1738" s="145"/>
      <c r="M1738" s="146"/>
    </row>
    <row r="1739" spans="1:13" ht="22.5">
      <c r="A1739" s="185"/>
      <c r="B1739" s="186"/>
      <c r="C1739" s="185" t="s">
        <v>583</v>
      </c>
      <c r="D1739" s="187" t="s">
        <v>216</v>
      </c>
      <c r="E1739" s="188" t="s">
        <v>2093</v>
      </c>
      <c r="F1739" s="189" t="s">
        <v>76</v>
      </c>
      <c r="G1739" s="190">
        <v>225</v>
      </c>
      <c r="H1739" s="191">
        <v>0</v>
      </c>
      <c r="I1739" s="374">
        <f t="shared" si="36"/>
        <v>0</v>
      </c>
      <c r="J1739" s="144"/>
      <c r="K1739" s="355"/>
      <c r="L1739" s="145"/>
      <c r="M1739" s="146"/>
    </row>
    <row r="1740" spans="1:13" ht="22.5">
      <c r="A1740" s="185"/>
      <c r="B1740" s="186"/>
      <c r="C1740" s="185" t="s">
        <v>585</v>
      </c>
      <c r="D1740" s="187" t="s">
        <v>231</v>
      </c>
      <c r="E1740" s="188" t="s">
        <v>2062</v>
      </c>
      <c r="F1740" s="189" t="s">
        <v>76</v>
      </c>
      <c r="G1740" s="190">
        <v>225</v>
      </c>
      <c r="H1740" s="191">
        <v>0</v>
      </c>
      <c r="I1740" s="374">
        <f t="shared" si="36"/>
        <v>0</v>
      </c>
      <c r="J1740" s="144"/>
      <c r="K1740" s="355"/>
      <c r="L1740" s="145"/>
      <c r="M1740" s="146"/>
    </row>
    <row r="1741" spans="1:13" ht="22.5">
      <c r="A1741" s="185"/>
      <c r="B1741" s="186"/>
      <c r="C1741" s="185" t="s">
        <v>587</v>
      </c>
      <c r="D1741" s="187" t="s">
        <v>260</v>
      </c>
      <c r="E1741" s="188" t="s">
        <v>2063</v>
      </c>
      <c r="F1741" s="189" t="s">
        <v>76</v>
      </c>
      <c r="G1741" s="190">
        <v>225</v>
      </c>
      <c r="H1741" s="191">
        <v>0</v>
      </c>
      <c r="I1741" s="374">
        <f t="shared" si="36"/>
        <v>0</v>
      </c>
      <c r="J1741" s="144"/>
      <c r="K1741" s="355"/>
      <c r="L1741" s="145"/>
      <c r="M1741" s="146"/>
    </row>
    <row r="1742" spans="1:13" ht="33.75">
      <c r="A1742" s="185"/>
      <c r="B1742" s="186"/>
      <c r="C1742" s="185" t="s">
        <v>2064</v>
      </c>
      <c r="D1742" s="187" t="s">
        <v>261</v>
      </c>
      <c r="E1742" s="188" t="s">
        <v>2065</v>
      </c>
      <c r="F1742" s="189" t="s">
        <v>58</v>
      </c>
      <c r="G1742" s="190">
        <v>137</v>
      </c>
      <c r="H1742" s="191">
        <v>0</v>
      </c>
      <c r="I1742" s="374">
        <f t="shared" si="36"/>
        <v>0</v>
      </c>
      <c r="J1742" s="144"/>
      <c r="K1742" s="355"/>
      <c r="L1742" s="145"/>
      <c r="M1742" s="146"/>
    </row>
    <row r="1743" spans="1:13" ht="22.5">
      <c r="A1743" s="185"/>
      <c r="B1743" s="186"/>
      <c r="C1743" s="185" t="s">
        <v>2066</v>
      </c>
      <c r="D1743" s="187" t="s">
        <v>272</v>
      </c>
      <c r="E1743" s="188" t="s">
        <v>2067</v>
      </c>
      <c r="F1743" s="189" t="s">
        <v>58</v>
      </c>
      <c r="G1743" s="190">
        <v>137</v>
      </c>
      <c r="H1743" s="191">
        <v>0</v>
      </c>
      <c r="I1743" s="374">
        <f t="shared" si="36"/>
        <v>0</v>
      </c>
      <c r="J1743" s="144"/>
      <c r="K1743" s="355"/>
      <c r="L1743" s="145"/>
      <c r="M1743" s="146"/>
    </row>
    <row r="1744" spans="1:13" ht="45">
      <c r="A1744" s="185"/>
      <c r="B1744" s="186"/>
      <c r="C1744" s="185" t="s">
        <v>591</v>
      </c>
      <c r="D1744" s="187" t="s">
        <v>274</v>
      </c>
      <c r="E1744" s="188" t="s">
        <v>2068</v>
      </c>
      <c r="F1744" s="189" t="s">
        <v>58</v>
      </c>
      <c r="G1744" s="190">
        <v>871</v>
      </c>
      <c r="H1744" s="191">
        <v>0</v>
      </c>
      <c r="I1744" s="374">
        <f t="shared" si="36"/>
        <v>0</v>
      </c>
      <c r="J1744" s="144"/>
      <c r="K1744" s="355"/>
      <c r="L1744" s="145"/>
      <c r="M1744" s="146"/>
    </row>
    <row r="1745" spans="1:13" ht="33.75">
      <c r="A1745" s="185"/>
      <c r="B1745" s="186"/>
      <c r="C1745" s="185" t="s">
        <v>593</v>
      </c>
      <c r="D1745" s="187" t="s">
        <v>276</v>
      </c>
      <c r="E1745" s="188" t="s">
        <v>2069</v>
      </c>
      <c r="F1745" s="189" t="s">
        <v>76</v>
      </c>
      <c r="G1745" s="190">
        <v>2</v>
      </c>
      <c r="H1745" s="191">
        <v>0</v>
      </c>
      <c r="I1745" s="374">
        <f t="shared" si="36"/>
        <v>0</v>
      </c>
      <c r="J1745" s="144"/>
      <c r="K1745" s="355"/>
      <c r="L1745" s="145"/>
      <c r="M1745" s="146"/>
    </row>
    <row r="1746" spans="1:13">
      <c r="A1746" s="185"/>
      <c r="B1746" s="186"/>
      <c r="C1746" s="185" t="s">
        <v>595</v>
      </c>
      <c r="D1746" s="187" t="s">
        <v>278</v>
      </c>
      <c r="E1746" s="188" t="s">
        <v>2070</v>
      </c>
      <c r="F1746" s="189" t="s">
        <v>56</v>
      </c>
      <c r="G1746" s="190">
        <v>27</v>
      </c>
      <c r="H1746" s="191">
        <v>0</v>
      </c>
      <c r="I1746" s="374">
        <f t="shared" si="36"/>
        <v>0</v>
      </c>
      <c r="J1746" s="144"/>
      <c r="K1746" s="355"/>
      <c r="L1746" s="145"/>
      <c r="M1746" s="146"/>
    </row>
    <row r="1747" spans="1:13" ht="56.25">
      <c r="A1747" s="185"/>
      <c r="B1747" s="186"/>
      <c r="C1747" s="185" t="s">
        <v>650</v>
      </c>
      <c r="D1747" s="187" t="s">
        <v>281</v>
      </c>
      <c r="E1747" s="188" t="s">
        <v>2140</v>
      </c>
      <c r="F1747" s="189" t="s">
        <v>58</v>
      </c>
      <c r="G1747" s="190">
        <v>15</v>
      </c>
      <c r="H1747" s="191">
        <v>0</v>
      </c>
      <c r="I1747" s="374">
        <f t="shared" si="36"/>
        <v>0</v>
      </c>
      <c r="J1747" s="144"/>
      <c r="K1747" s="355"/>
      <c r="L1747" s="145"/>
      <c r="M1747" s="146"/>
    </row>
    <row r="1748" spans="1:13" ht="78.75">
      <c r="A1748" s="185"/>
      <c r="B1748" s="186"/>
      <c r="C1748" s="185" t="s">
        <v>597</v>
      </c>
      <c r="D1748" s="187" t="s">
        <v>283</v>
      </c>
      <c r="E1748" s="188" t="s">
        <v>2141</v>
      </c>
      <c r="F1748" s="189" t="s">
        <v>58</v>
      </c>
      <c r="G1748" s="190">
        <v>15</v>
      </c>
      <c r="H1748" s="191">
        <v>0</v>
      </c>
      <c r="I1748" s="374">
        <f t="shared" si="36"/>
        <v>0</v>
      </c>
      <c r="J1748" s="144"/>
      <c r="K1748" s="355"/>
      <c r="L1748" s="145"/>
      <c r="M1748" s="146"/>
    </row>
    <row r="1749" spans="1:13" ht="45">
      <c r="A1749" s="185"/>
      <c r="B1749" s="186"/>
      <c r="C1749" s="185" t="s">
        <v>653</v>
      </c>
      <c r="D1749" s="187" t="s">
        <v>285</v>
      </c>
      <c r="E1749" s="188" t="s">
        <v>2073</v>
      </c>
      <c r="F1749" s="189" t="s">
        <v>56</v>
      </c>
      <c r="G1749" s="190">
        <v>199</v>
      </c>
      <c r="H1749" s="191">
        <v>0</v>
      </c>
      <c r="I1749" s="374">
        <f t="shared" si="36"/>
        <v>0</v>
      </c>
      <c r="J1749" s="144"/>
      <c r="K1749" s="355"/>
      <c r="L1749" s="145"/>
      <c r="M1749" s="146"/>
    </row>
    <row r="1750" spans="1:13" ht="67.5">
      <c r="A1750" s="185"/>
      <c r="B1750" s="186"/>
      <c r="C1750" s="185" t="s">
        <v>2074</v>
      </c>
      <c r="D1750" s="187" t="s">
        <v>287</v>
      </c>
      <c r="E1750" s="188" t="s">
        <v>2075</v>
      </c>
      <c r="F1750" s="189" t="s">
        <v>56</v>
      </c>
      <c r="G1750" s="190">
        <v>30</v>
      </c>
      <c r="H1750" s="191">
        <v>0</v>
      </c>
      <c r="I1750" s="374">
        <f t="shared" si="36"/>
        <v>0</v>
      </c>
      <c r="J1750" s="144"/>
      <c r="K1750" s="355"/>
      <c r="L1750" s="145"/>
      <c r="M1750" s="146"/>
    </row>
    <row r="1751" spans="1:13" ht="56.25">
      <c r="A1751" s="185"/>
      <c r="B1751" s="186"/>
      <c r="C1751" s="185" t="s">
        <v>654</v>
      </c>
      <c r="D1751" s="187" t="s">
        <v>289</v>
      </c>
      <c r="E1751" s="188" t="s">
        <v>2142</v>
      </c>
      <c r="F1751" s="189" t="s">
        <v>56</v>
      </c>
      <c r="G1751" s="190">
        <v>131</v>
      </c>
      <c r="H1751" s="191">
        <v>0</v>
      </c>
      <c r="I1751" s="374">
        <f t="shared" si="36"/>
        <v>0</v>
      </c>
      <c r="J1751" s="144"/>
      <c r="K1751" s="355"/>
      <c r="L1751" s="145"/>
      <c r="M1751" s="146"/>
    </row>
    <row r="1752" spans="1:13" ht="45">
      <c r="A1752" s="185"/>
      <c r="B1752" s="186"/>
      <c r="C1752" s="185" t="s">
        <v>2077</v>
      </c>
      <c r="D1752" s="187" t="s">
        <v>290</v>
      </c>
      <c r="E1752" s="188" t="s">
        <v>2143</v>
      </c>
      <c r="F1752" s="189" t="s">
        <v>56</v>
      </c>
      <c r="G1752" s="190">
        <v>44</v>
      </c>
      <c r="H1752" s="191">
        <v>0</v>
      </c>
      <c r="I1752" s="374">
        <f t="shared" si="36"/>
        <v>0</v>
      </c>
      <c r="J1752" s="144"/>
      <c r="K1752" s="355"/>
      <c r="L1752" s="145"/>
      <c r="M1752" s="146"/>
    </row>
    <row r="1753" spans="1:13" ht="33.75">
      <c r="A1753" s="185"/>
      <c r="B1753" s="186"/>
      <c r="C1753" s="185" t="s">
        <v>690</v>
      </c>
      <c r="D1753" s="187" t="s">
        <v>292</v>
      </c>
      <c r="E1753" s="188" t="s">
        <v>2079</v>
      </c>
      <c r="F1753" s="189" t="s">
        <v>7</v>
      </c>
      <c r="G1753" s="190">
        <v>2197</v>
      </c>
      <c r="H1753" s="191">
        <v>0</v>
      </c>
      <c r="I1753" s="374">
        <f t="shared" si="36"/>
        <v>0</v>
      </c>
      <c r="J1753" s="144"/>
      <c r="K1753" s="355"/>
      <c r="L1753" s="145"/>
      <c r="M1753" s="146"/>
    </row>
    <row r="1754" spans="1:13" ht="33.75">
      <c r="A1754" s="185"/>
      <c r="B1754" s="186"/>
      <c r="C1754" s="185" t="s">
        <v>691</v>
      </c>
      <c r="D1754" s="187" t="s">
        <v>293</v>
      </c>
      <c r="E1754" s="188" t="s">
        <v>2080</v>
      </c>
      <c r="F1754" s="189" t="s">
        <v>7</v>
      </c>
      <c r="G1754" s="190">
        <v>2197</v>
      </c>
      <c r="H1754" s="191">
        <v>0</v>
      </c>
      <c r="I1754" s="374">
        <f t="shared" si="36"/>
        <v>0</v>
      </c>
      <c r="J1754" s="144"/>
      <c r="K1754" s="355"/>
      <c r="L1754" s="145"/>
      <c r="M1754" s="146"/>
    </row>
    <row r="1755" spans="1:13" ht="33.75">
      <c r="A1755" s="185"/>
      <c r="B1755" s="186"/>
      <c r="C1755" s="185" t="s">
        <v>2144</v>
      </c>
      <c r="D1755" s="187" t="s">
        <v>295</v>
      </c>
      <c r="E1755" s="188" t="s">
        <v>2156</v>
      </c>
      <c r="F1755" s="189" t="s">
        <v>363</v>
      </c>
      <c r="G1755" s="190">
        <v>865</v>
      </c>
      <c r="H1755" s="191">
        <v>0</v>
      </c>
      <c r="I1755" s="374">
        <f t="shared" si="36"/>
        <v>0</v>
      </c>
      <c r="J1755" s="144"/>
      <c r="K1755" s="355"/>
      <c r="L1755" s="145"/>
      <c r="M1755" s="146"/>
    </row>
    <row r="1756" spans="1:13" ht="67.5">
      <c r="A1756" s="185"/>
      <c r="B1756" s="186"/>
      <c r="C1756" s="185" t="s">
        <v>2146</v>
      </c>
      <c r="D1756" s="187" t="s">
        <v>296</v>
      </c>
      <c r="E1756" s="188" t="s">
        <v>2157</v>
      </c>
      <c r="F1756" s="189" t="s">
        <v>58</v>
      </c>
      <c r="G1756" s="190">
        <v>817</v>
      </c>
      <c r="H1756" s="191">
        <v>0</v>
      </c>
      <c r="I1756" s="374">
        <f t="shared" si="36"/>
        <v>0</v>
      </c>
      <c r="J1756" s="144"/>
      <c r="K1756" s="355"/>
      <c r="L1756" s="145"/>
      <c r="M1756" s="146"/>
    </row>
    <row r="1757" spans="1:13" ht="67.5">
      <c r="A1757" s="185"/>
      <c r="B1757" s="186"/>
      <c r="C1757" s="185" t="s">
        <v>2146</v>
      </c>
      <c r="D1757" s="187" t="s">
        <v>298</v>
      </c>
      <c r="E1757" s="188" t="s">
        <v>2148</v>
      </c>
      <c r="F1757" s="189" t="s">
        <v>58</v>
      </c>
      <c r="G1757" s="190">
        <v>48</v>
      </c>
      <c r="H1757" s="191">
        <v>0</v>
      </c>
      <c r="I1757" s="374">
        <f t="shared" si="36"/>
        <v>0</v>
      </c>
      <c r="J1757" s="144"/>
      <c r="K1757" s="355"/>
      <c r="L1757" s="145"/>
      <c r="M1757" s="146"/>
    </row>
    <row r="1758" spans="1:13">
      <c r="A1758" s="185"/>
      <c r="B1758" s="186"/>
      <c r="C1758" s="185" t="s">
        <v>2149</v>
      </c>
      <c r="D1758" s="187" t="s">
        <v>332</v>
      </c>
      <c r="E1758" s="188" t="s">
        <v>2150</v>
      </c>
      <c r="F1758" s="189" t="s">
        <v>7</v>
      </c>
      <c r="G1758" s="190">
        <v>2</v>
      </c>
      <c r="H1758" s="191">
        <v>0</v>
      </c>
      <c r="I1758" s="374">
        <f t="shared" si="36"/>
        <v>0</v>
      </c>
      <c r="J1758" s="144"/>
      <c r="K1758" s="355"/>
      <c r="L1758" s="145"/>
      <c r="M1758" s="146"/>
    </row>
    <row r="1759" spans="1:13" ht="22.5">
      <c r="A1759" s="185"/>
      <c r="B1759" s="186"/>
      <c r="C1759" s="185" t="s">
        <v>599</v>
      </c>
      <c r="D1759" s="187" t="s">
        <v>334</v>
      </c>
      <c r="E1759" s="188" t="s">
        <v>600</v>
      </c>
      <c r="F1759" s="189" t="s">
        <v>58</v>
      </c>
      <c r="G1759" s="190">
        <v>185</v>
      </c>
      <c r="H1759" s="191">
        <v>0</v>
      </c>
      <c r="I1759" s="374">
        <f t="shared" si="36"/>
        <v>0</v>
      </c>
      <c r="J1759" s="144"/>
      <c r="K1759" s="355"/>
      <c r="L1759" s="145"/>
      <c r="M1759" s="146"/>
    </row>
    <row r="1760" spans="1:13" ht="22.5">
      <c r="A1760" s="185"/>
      <c r="B1760" s="186"/>
      <c r="C1760" s="185" t="s">
        <v>601</v>
      </c>
      <c r="D1760" s="187" t="s">
        <v>336</v>
      </c>
      <c r="E1760" s="188" t="s">
        <v>477</v>
      </c>
      <c r="F1760" s="189" t="s">
        <v>7</v>
      </c>
      <c r="G1760" s="190">
        <v>8</v>
      </c>
      <c r="H1760" s="191">
        <v>0</v>
      </c>
      <c r="I1760" s="374">
        <f t="shared" si="36"/>
        <v>0</v>
      </c>
      <c r="J1760" s="144"/>
      <c r="K1760" s="355"/>
      <c r="L1760" s="145"/>
      <c r="M1760" s="146"/>
    </row>
    <row r="1761" spans="1:13" ht="22.5">
      <c r="A1761" s="185"/>
      <c r="B1761" s="186"/>
      <c r="C1761" s="185" t="s">
        <v>2081</v>
      </c>
      <c r="D1761" s="187" t="s">
        <v>338</v>
      </c>
      <c r="E1761" s="188" t="s">
        <v>480</v>
      </c>
      <c r="F1761" s="189" t="s">
        <v>56</v>
      </c>
      <c r="G1761" s="190">
        <v>498</v>
      </c>
      <c r="H1761" s="191">
        <v>0</v>
      </c>
      <c r="I1761" s="374">
        <f t="shared" si="36"/>
        <v>0</v>
      </c>
      <c r="J1761" s="144"/>
      <c r="K1761" s="355"/>
      <c r="L1761" s="145"/>
      <c r="M1761" s="146"/>
    </row>
    <row r="1762" spans="1:13">
      <c r="A1762" s="170">
        <v>2</v>
      </c>
      <c r="B1762" s="171" t="str">
        <f>IF(TRIM(H1762)&lt;&gt;"",COUNTA($H$8:H1762),"")</f>
        <v/>
      </c>
      <c r="C1762" s="170"/>
      <c r="D1762" s="172"/>
      <c r="E1762" s="24" t="s">
        <v>2158</v>
      </c>
      <c r="F1762" s="173"/>
      <c r="G1762" s="215"/>
      <c r="H1762" s="373"/>
      <c r="I1762" s="175">
        <f>I1763+I1776+I1783+I1787</f>
        <v>0</v>
      </c>
      <c r="J1762" s="144"/>
      <c r="K1762" s="355"/>
      <c r="L1762" s="145"/>
      <c r="M1762" s="146"/>
    </row>
    <row r="1763" spans="1:13">
      <c r="A1763" s="378">
        <v>4</v>
      </c>
      <c r="B1763" s="378"/>
      <c r="C1763" s="378"/>
      <c r="D1763" s="379"/>
      <c r="E1763" s="380" t="s">
        <v>501</v>
      </c>
      <c r="F1763" s="380"/>
      <c r="G1763" s="380"/>
      <c r="H1763" s="383"/>
      <c r="I1763" s="384">
        <f>SUM(I1764:I1775)</f>
        <v>0</v>
      </c>
      <c r="J1763" s="144"/>
      <c r="K1763" s="355"/>
      <c r="L1763" s="145"/>
      <c r="M1763" s="146"/>
    </row>
    <row r="1764" spans="1:13" ht="22.5">
      <c r="A1764" s="185"/>
      <c r="B1764" s="186"/>
      <c r="C1764" s="185" t="s">
        <v>2127</v>
      </c>
      <c r="D1764" s="187" t="s">
        <v>14</v>
      </c>
      <c r="E1764" s="188" t="s">
        <v>2128</v>
      </c>
      <c r="F1764" s="189" t="s">
        <v>7</v>
      </c>
      <c r="G1764" s="190">
        <v>4</v>
      </c>
      <c r="H1764" s="191">
        <v>0</v>
      </c>
      <c r="I1764" s="374">
        <f t="shared" ref="I1764:I1810" si="37">IF(ISNUMBER(G1764),ROUND(G1764*H1764,2),"")</f>
        <v>0</v>
      </c>
      <c r="J1764" s="144"/>
      <c r="K1764" s="355"/>
      <c r="L1764" s="145"/>
      <c r="M1764" s="146"/>
    </row>
    <row r="1765" spans="1:13" ht="22.5">
      <c r="A1765" s="185"/>
      <c r="B1765" s="186"/>
      <c r="C1765" s="185" t="s">
        <v>522</v>
      </c>
      <c r="D1765" s="187" t="s">
        <v>15</v>
      </c>
      <c r="E1765" s="188" t="s">
        <v>2030</v>
      </c>
      <c r="F1765" s="189" t="s">
        <v>7</v>
      </c>
      <c r="G1765" s="190">
        <v>4</v>
      </c>
      <c r="H1765" s="191">
        <v>0</v>
      </c>
      <c r="I1765" s="374">
        <f t="shared" si="37"/>
        <v>0</v>
      </c>
      <c r="J1765" s="144"/>
      <c r="K1765" s="355"/>
      <c r="L1765" s="145"/>
      <c r="M1765" s="146"/>
    </row>
    <row r="1766" spans="1:13" ht="22.5">
      <c r="A1766" s="185"/>
      <c r="B1766" s="186"/>
      <c r="C1766" s="185" t="s">
        <v>524</v>
      </c>
      <c r="D1766" s="187" t="s">
        <v>16</v>
      </c>
      <c r="E1766" s="188" t="s">
        <v>787</v>
      </c>
      <c r="F1766" s="189" t="s">
        <v>56</v>
      </c>
      <c r="G1766" s="190">
        <v>2730</v>
      </c>
      <c r="H1766" s="191">
        <v>0</v>
      </c>
      <c r="I1766" s="374">
        <f t="shared" si="37"/>
        <v>0</v>
      </c>
      <c r="J1766" s="144"/>
      <c r="K1766" s="355"/>
      <c r="L1766" s="145"/>
      <c r="M1766" s="146"/>
    </row>
    <row r="1767" spans="1:13">
      <c r="A1767" s="185"/>
      <c r="B1767" s="186"/>
      <c r="C1767" s="185" t="s">
        <v>526</v>
      </c>
      <c r="D1767" s="187" t="s">
        <v>17</v>
      </c>
      <c r="E1767" s="188" t="s">
        <v>1958</v>
      </c>
      <c r="F1767" s="189" t="s">
        <v>605</v>
      </c>
      <c r="G1767" s="190">
        <v>80</v>
      </c>
      <c r="H1767" s="191">
        <v>0</v>
      </c>
      <c r="I1767" s="374">
        <f t="shared" si="37"/>
        <v>0</v>
      </c>
      <c r="J1767" s="144"/>
      <c r="K1767" s="355"/>
      <c r="L1767" s="145"/>
      <c r="M1767" s="146"/>
    </row>
    <row r="1768" spans="1:13">
      <c r="A1768" s="185"/>
      <c r="B1768" s="186"/>
      <c r="C1768" s="185" t="s">
        <v>528</v>
      </c>
      <c r="D1768" s="187" t="s">
        <v>179</v>
      </c>
      <c r="E1768" s="188" t="s">
        <v>2031</v>
      </c>
      <c r="F1768" s="189" t="s">
        <v>58</v>
      </c>
      <c r="G1768" s="190">
        <v>50</v>
      </c>
      <c r="H1768" s="191">
        <v>0</v>
      </c>
      <c r="I1768" s="374">
        <f t="shared" si="37"/>
        <v>0</v>
      </c>
      <c r="J1768" s="144"/>
      <c r="K1768" s="355"/>
      <c r="L1768" s="145"/>
      <c r="M1768" s="146"/>
    </row>
    <row r="1769" spans="1:13">
      <c r="A1769" s="185"/>
      <c r="B1769" s="186"/>
      <c r="C1769" s="185" t="s">
        <v>1960</v>
      </c>
      <c r="D1769" s="187" t="s">
        <v>198</v>
      </c>
      <c r="E1769" s="188" t="s">
        <v>533</v>
      </c>
      <c r="F1769" s="189" t="s">
        <v>76</v>
      </c>
      <c r="G1769" s="190">
        <v>160</v>
      </c>
      <c r="H1769" s="191">
        <v>0</v>
      </c>
      <c r="I1769" s="374">
        <f t="shared" si="37"/>
        <v>0</v>
      </c>
      <c r="J1769" s="144"/>
      <c r="K1769" s="355"/>
      <c r="L1769" s="145"/>
      <c r="M1769" s="146"/>
    </row>
    <row r="1770" spans="1:13" ht="22.5">
      <c r="A1770" s="185"/>
      <c r="B1770" s="186"/>
      <c r="C1770" s="185" t="s">
        <v>682</v>
      </c>
      <c r="D1770" s="187" t="s">
        <v>214</v>
      </c>
      <c r="E1770" s="188" t="s">
        <v>2034</v>
      </c>
      <c r="F1770" s="189" t="s">
        <v>76</v>
      </c>
      <c r="G1770" s="190">
        <v>53</v>
      </c>
      <c r="H1770" s="191">
        <v>0</v>
      </c>
      <c r="I1770" s="374">
        <f t="shared" si="37"/>
        <v>0</v>
      </c>
      <c r="J1770" s="144"/>
      <c r="K1770" s="355"/>
      <c r="L1770" s="145"/>
      <c r="M1770" s="146"/>
    </row>
    <row r="1771" spans="1:13" s="229" customFormat="1" ht="33.75">
      <c r="A1771" s="185"/>
      <c r="B1771" s="186"/>
      <c r="C1771" s="185" t="s">
        <v>534</v>
      </c>
      <c r="D1771" s="187" t="s">
        <v>216</v>
      </c>
      <c r="E1771" s="188" t="s">
        <v>535</v>
      </c>
      <c r="F1771" s="189" t="s">
        <v>58</v>
      </c>
      <c r="G1771" s="190">
        <v>457</v>
      </c>
      <c r="H1771" s="191">
        <v>0</v>
      </c>
      <c r="I1771" s="374">
        <f t="shared" si="37"/>
        <v>0</v>
      </c>
      <c r="J1771" s="230"/>
      <c r="K1771" s="355"/>
      <c r="L1771" s="231"/>
      <c r="M1771" s="232"/>
    </row>
    <row r="1772" spans="1:13" s="229" customFormat="1" ht="22.5">
      <c r="A1772" s="185"/>
      <c r="B1772" s="186"/>
      <c r="C1772" s="185" t="s">
        <v>536</v>
      </c>
      <c r="D1772" s="187" t="s">
        <v>231</v>
      </c>
      <c r="E1772" s="188" t="s">
        <v>537</v>
      </c>
      <c r="F1772" s="189" t="s">
        <v>58</v>
      </c>
      <c r="G1772" s="190">
        <v>457</v>
      </c>
      <c r="H1772" s="191">
        <v>0</v>
      </c>
      <c r="I1772" s="374">
        <f t="shared" si="37"/>
        <v>0</v>
      </c>
      <c r="J1772" s="230"/>
      <c r="K1772" s="355"/>
      <c r="L1772" s="231"/>
      <c r="M1772" s="232"/>
    </row>
    <row r="1773" spans="1:13" ht="56.25">
      <c r="A1773" s="185"/>
      <c r="B1773" s="186"/>
      <c r="C1773" s="185" t="s">
        <v>2035</v>
      </c>
      <c r="D1773" s="187" t="s">
        <v>260</v>
      </c>
      <c r="E1773" s="188" t="s">
        <v>2036</v>
      </c>
      <c r="F1773" s="189" t="s">
        <v>56</v>
      </c>
      <c r="G1773" s="190">
        <v>1887</v>
      </c>
      <c r="H1773" s="191">
        <v>0</v>
      </c>
      <c r="I1773" s="374">
        <f t="shared" si="37"/>
        <v>0</v>
      </c>
      <c r="J1773" s="144"/>
      <c r="K1773" s="355"/>
      <c r="L1773" s="145"/>
      <c r="M1773" s="146"/>
    </row>
    <row r="1774" spans="1:13" ht="45">
      <c r="A1774" s="185"/>
      <c r="B1774" s="186"/>
      <c r="C1774" s="185" t="s">
        <v>2037</v>
      </c>
      <c r="D1774" s="187" t="s">
        <v>261</v>
      </c>
      <c r="E1774" s="188" t="s">
        <v>2038</v>
      </c>
      <c r="F1774" s="189" t="s">
        <v>56</v>
      </c>
      <c r="G1774" s="190">
        <v>283</v>
      </c>
      <c r="H1774" s="191">
        <v>0</v>
      </c>
      <c r="I1774" s="374">
        <f t="shared" si="37"/>
        <v>0</v>
      </c>
      <c r="J1774" s="144"/>
      <c r="K1774" s="355"/>
      <c r="L1774" s="145"/>
      <c r="M1774" s="146"/>
    </row>
    <row r="1775" spans="1:13" ht="56.25">
      <c r="A1775" s="185"/>
      <c r="B1775" s="186"/>
      <c r="C1775" s="185" t="s">
        <v>540</v>
      </c>
      <c r="D1775" s="187" t="s">
        <v>272</v>
      </c>
      <c r="E1775" s="188" t="s">
        <v>2039</v>
      </c>
      <c r="F1775" s="189" t="s">
        <v>56</v>
      </c>
      <c r="G1775" s="190">
        <v>2396</v>
      </c>
      <c r="H1775" s="191">
        <v>0</v>
      </c>
      <c r="I1775" s="374">
        <f t="shared" si="37"/>
        <v>0</v>
      </c>
      <c r="J1775" s="144"/>
      <c r="K1775" s="355"/>
      <c r="L1775" s="145"/>
      <c r="M1775" s="146"/>
    </row>
    <row r="1776" spans="1:13">
      <c r="A1776" s="378">
        <v>4</v>
      </c>
      <c r="B1776" s="378"/>
      <c r="C1776" s="378"/>
      <c r="D1776" s="379"/>
      <c r="E1776" s="380" t="s">
        <v>232</v>
      </c>
      <c r="F1776" s="380"/>
      <c r="G1776" s="380"/>
      <c r="H1776" s="383"/>
      <c r="I1776" s="384">
        <f>SUM(I1777:I1782)</f>
        <v>0</v>
      </c>
      <c r="J1776" s="144"/>
      <c r="K1776" s="355"/>
      <c r="L1776" s="145"/>
      <c r="M1776" s="146"/>
    </row>
    <row r="1777" spans="1:13" ht="33.75">
      <c r="A1777" s="185"/>
      <c r="B1777" s="186"/>
      <c r="C1777" s="185" t="s">
        <v>544</v>
      </c>
      <c r="D1777" s="187" t="s">
        <v>14</v>
      </c>
      <c r="E1777" s="188" t="s">
        <v>2041</v>
      </c>
      <c r="F1777" s="189" t="s">
        <v>76</v>
      </c>
      <c r="G1777" s="190">
        <v>270</v>
      </c>
      <c r="H1777" s="191">
        <v>0</v>
      </c>
      <c r="I1777" s="374">
        <f t="shared" si="37"/>
        <v>0</v>
      </c>
      <c r="J1777" s="144"/>
      <c r="K1777" s="355"/>
      <c r="L1777" s="145"/>
      <c r="M1777" s="146"/>
    </row>
    <row r="1778" spans="1:13" ht="45">
      <c r="A1778" s="185"/>
      <c r="B1778" s="186"/>
      <c r="C1778" s="185" t="s">
        <v>546</v>
      </c>
      <c r="D1778" s="187" t="s">
        <v>15</v>
      </c>
      <c r="E1778" s="188" t="s">
        <v>2042</v>
      </c>
      <c r="F1778" s="189" t="s">
        <v>76</v>
      </c>
      <c r="G1778" s="190">
        <v>3868</v>
      </c>
      <c r="H1778" s="191">
        <v>0</v>
      </c>
      <c r="I1778" s="374">
        <f t="shared" si="37"/>
        <v>0</v>
      </c>
      <c r="J1778" s="144"/>
      <c r="K1778" s="355"/>
      <c r="L1778" s="145"/>
      <c r="M1778" s="146"/>
    </row>
    <row r="1779" spans="1:13" ht="33.75">
      <c r="A1779" s="185"/>
      <c r="B1779" s="186"/>
      <c r="C1779" s="185" t="s">
        <v>554</v>
      </c>
      <c r="D1779" s="187" t="s">
        <v>16</v>
      </c>
      <c r="E1779" s="188" t="s">
        <v>2044</v>
      </c>
      <c r="F1779" s="189" t="s">
        <v>76</v>
      </c>
      <c r="G1779" s="190">
        <v>455</v>
      </c>
      <c r="H1779" s="191">
        <v>0</v>
      </c>
      <c r="I1779" s="374">
        <f t="shared" si="37"/>
        <v>0</v>
      </c>
      <c r="J1779" s="144"/>
      <c r="K1779" s="355"/>
      <c r="L1779" s="145"/>
      <c r="M1779" s="146"/>
    </row>
    <row r="1780" spans="1:13">
      <c r="A1780" s="185"/>
      <c r="B1780" s="186"/>
      <c r="C1780" s="185" t="s">
        <v>556</v>
      </c>
      <c r="D1780" s="187" t="s">
        <v>17</v>
      </c>
      <c r="E1780" s="188" t="s">
        <v>557</v>
      </c>
      <c r="F1780" s="189" t="s">
        <v>56</v>
      </c>
      <c r="G1780" s="190">
        <v>680</v>
      </c>
      <c r="H1780" s="191">
        <v>0</v>
      </c>
      <c r="I1780" s="374">
        <f t="shared" si="37"/>
        <v>0</v>
      </c>
      <c r="J1780" s="144"/>
      <c r="K1780" s="355"/>
      <c r="L1780" s="145"/>
      <c r="M1780" s="146"/>
    </row>
    <row r="1781" spans="1:13">
      <c r="A1781" s="185"/>
      <c r="B1781" s="186"/>
      <c r="C1781" s="185" t="s">
        <v>558</v>
      </c>
      <c r="D1781" s="187" t="s">
        <v>179</v>
      </c>
      <c r="E1781" s="188" t="s">
        <v>559</v>
      </c>
      <c r="F1781" s="189" t="s">
        <v>56</v>
      </c>
      <c r="G1781" s="190">
        <v>680</v>
      </c>
      <c r="H1781" s="191">
        <v>0</v>
      </c>
      <c r="I1781" s="374">
        <f t="shared" si="37"/>
        <v>0</v>
      </c>
      <c r="J1781" s="144"/>
      <c r="K1781" s="355"/>
      <c r="L1781" s="145"/>
      <c r="M1781" s="146"/>
    </row>
    <row r="1782" spans="1:13" ht="22.5">
      <c r="A1782" s="185"/>
      <c r="B1782" s="186"/>
      <c r="C1782" s="185" t="s">
        <v>2089</v>
      </c>
      <c r="D1782" s="187" t="s">
        <v>198</v>
      </c>
      <c r="E1782" s="188" t="s">
        <v>2138</v>
      </c>
      <c r="F1782" s="189" t="s">
        <v>56</v>
      </c>
      <c r="G1782" s="190">
        <v>2105</v>
      </c>
      <c r="H1782" s="191">
        <v>0</v>
      </c>
      <c r="I1782" s="374">
        <f t="shared" si="37"/>
        <v>0</v>
      </c>
      <c r="J1782" s="144"/>
      <c r="K1782" s="355"/>
      <c r="L1782" s="145"/>
      <c r="M1782" s="146"/>
    </row>
    <row r="1783" spans="1:13">
      <c r="A1783" s="378">
        <v>4</v>
      </c>
      <c r="B1783" s="378"/>
      <c r="C1783" s="378"/>
      <c r="D1783" s="379"/>
      <c r="E1783" s="380" t="s">
        <v>234</v>
      </c>
      <c r="F1783" s="380"/>
      <c r="G1783" s="380"/>
      <c r="H1783" s="383"/>
      <c r="I1783" s="384">
        <f>SUM(I1784:I1786)</f>
        <v>0</v>
      </c>
      <c r="J1783" s="144"/>
      <c r="K1783" s="355"/>
      <c r="L1783" s="145"/>
      <c r="M1783" s="146"/>
    </row>
    <row r="1784" spans="1:13" ht="45">
      <c r="A1784" s="185"/>
      <c r="B1784" s="186"/>
      <c r="C1784" s="185" t="s">
        <v>2045</v>
      </c>
      <c r="D1784" s="187" t="s">
        <v>14</v>
      </c>
      <c r="E1784" s="188" t="s">
        <v>2046</v>
      </c>
      <c r="F1784" s="189" t="s">
        <v>58</v>
      </c>
      <c r="G1784" s="190">
        <v>280</v>
      </c>
      <c r="H1784" s="191">
        <v>0</v>
      </c>
      <c r="I1784" s="374">
        <f t="shared" si="37"/>
        <v>0</v>
      </c>
      <c r="J1784" s="144"/>
      <c r="K1784" s="355"/>
      <c r="L1784" s="145"/>
      <c r="M1784" s="146"/>
    </row>
    <row r="1785" spans="1:13" ht="33.75">
      <c r="A1785" s="185"/>
      <c r="B1785" s="186"/>
      <c r="C1785" s="185" t="s">
        <v>2159</v>
      </c>
      <c r="D1785" s="187" t="s">
        <v>15</v>
      </c>
      <c r="E1785" s="188" t="s">
        <v>2160</v>
      </c>
      <c r="F1785" s="189" t="s">
        <v>7</v>
      </c>
      <c r="G1785" s="190">
        <v>40</v>
      </c>
      <c r="H1785" s="191">
        <v>0</v>
      </c>
      <c r="I1785" s="374">
        <f t="shared" si="37"/>
        <v>0</v>
      </c>
      <c r="J1785" s="144"/>
      <c r="K1785" s="355"/>
      <c r="L1785" s="145"/>
      <c r="M1785" s="146"/>
    </row>
    <row r="1786" spans="1:13" ht="22.5">
      <c r="A1786" s="185"/>
      <c r="B1786" s="186"/>
      <c r="C1786" s="185" t="s">
        <v>2161</v>
      </c>
      <c r="D1786" s="187" t="s">
        <v>16</v>
      </c>
      <c r="E1786" s="188" t="s">
        <v>2162</v>
      </c>
      <c r="F1786" s="189" t="s">
        <v>7</v>
      </c>
      <c r="G1786" s="190">
        <v>70</v>
      </c>
      <c r="H1786" s="191">
        <v>0</v>
      </c>
      <c r="I1786" s="374">
        <f t="shared" si="37"/>
        <v>0</v>
      </c>
      <c r="J1786" s="144"/>
      <c r="K1786" s="355"/>
      <c r="L1786" s="145"/>
      <c r="M1786" s="146"/>
    </row>
    <row r="1787" spans="1:13">
      <c r="A1787" s="378">
        <v>4</v>
      </c>
      <c r="B1787" s="378"/>
      <c r="C1787" s="378"/>
      <c r="D1787" s="379"/>
      <c r="E1787" s="380" t="s">
        <v>236</v>
      </c>
      <c r="F1787" s="380"/>
      <c r="G1787" s="380"/>
      <c r="H1787" s="383"/>
      <c r="I1787" s="384">
        <f>SUM(I1788:I1810)</f>
        <v>0</v>
      </c>
      <c r="J1787" s="144"/>
      <c r="K1787" s="355"/>
      <c r="L1787" s="145"/>
      <c r="M1787" s="146"/>
    </row>
    <row r="1788" spans="1:13" ht="33.75">
      <c r="A1788" s="185"/>
      <c r="B1788" s="186"/>
      <c r="C1788" s="185" t="s">
        <v>570</v>
      </c>
      <c r="D1788" s="187" t="s">
        <v>14</v>
      </c>
      <c r="E1788" s="188" t="s">
        <v>2051</v>
      </c>
      <c r="F1788" s="189" t="s">
        <v>7</v>
      </c>
      <c r="G1788" s="190">
        <v>6</v>
      </c>
      <c r="H1788" s="191">
        <v>0</v>
      </c>
      <c r="I1788" s="374">
        <f t="shared" si="37"/>
        <v>0</v>
      </c>
      <c r="J1788" s="144"/>
      <c r="K1788" s="355"/>
      <c r="L1788" s="145"/>
      <c r="M1788" s="146"/>
    </row>
    <row r="1789" spans="1:13">
      <c r="A1789" s="185"/>
      <c r="B1789" s="186"/>
      <c r="C1789" s="185" t="s">
        <v>572</v>
      </c>
      <c r="D1789" s="187" t="s">
        <v>15</v>
      </c>
      <c r="E1789" s="188" t="s">
        <v>2052</v>
      </c>
      <c r="F1789" s="189" t="s">
        <v>56</v>
      </c>
      <c r="G1789" s="190">
        <v>829</v>
      </c>
      <c r="H1789" s="191">
        <v>0</v>
      </c>
      <c r="I1789" s="374">
        <f t="shared" si="37"/>
        <v>0</v>
      </c>
      <c r="J1789" s="144"/>
      <c r="K1789" s="355"/>
      <c r="L1789" s="145"/>
      <c r="M1789" s="146"/>
    </row>
    <row r="1790" spans="1:13">
      <c r="A1790" s="185"/>
      <c r="B1790" s="186"/>
      <c r="C1790" s="185" t="s">
        <v>2053</v>
      </c>
      <c r="D1790" s="187" t="s">
        <v>16</v>
      </c>
      <c r="E1790" s="188" t="s">
        <v>2054</v>
      </c>
      <c r="F1790" s="189" t="s">
        <v>56</v>
      </c>
      <c r="G1790" s="190">
        <v>56</v>
      </c>
      <c r="H1790" s="191">
        <v>0</v>
      </c>
      <c r="I1790" s="374">
        <f t="shared" si="37"/>
        <v>0</v>
      </c>
      <c r="J1790" s="144"/>
      <c r="K1790" s="355"/>
      <c r="L1790" s="145"/>
      <c r="M1790" s="146"/>
    </row>
    <row r="1791" spans="1:13" ht="22.5">
      <c r="A1791" s="185"/>
      <c r="B1791" s="186"/>
      <c r="C1791" s="185" t="s">
        <v>577</v>
      </c>
      <c r="D1791" s="187" t="s">
        <v>17</v>
      </c>
      <c r="E1791" s="188" t="s">
        <v>2056</v>
      </c>
      <c r="F1791" s="189" t="s">
        <v>78</v>
      </c>
      <c r="G1791" s="190">
        <v>24513</v>
      </c>
      <c r="H1791" s="191">
        <v>0</v>
      </c>
      <c r="I1791" s="374">
        <f t="shared" si="37"/>
        <v>0</v>
      </c>
      <c r="J1791" s="144"/>
      <c r="K1791" s="355"/>
      <c r="L1791" s="145"/>
      <c r="M1791" s="146"/>
    </row>
    <row r="1792" spans="1:13" ht="22.5">
      <c r="A1792" s="185"/>
      <c r="B1792" s="186"/>
      <c r="C1792" s="185" t="s">
        <v>2057</v>
      </c>
      <c r="D1792" s="187" t="s">
        <v>179</v>
      </c>
      <c r="E1792" s="188" t="s">
        <v>2058</v>
      </c>
      <c r="F1792" s="189" t="s">
        <v>7</v>
      </c>
      <c r="G1792" s="190">
        <v>1</v>
      </c>
      <c r="H1792" s="191">
        <v>0</v>
      </c>
      <c r="I1792" s="374">
        <f t="shared" si="37"/>
        <v>0</v>
      </c>
      <c r="J1792" s="144"/>
      <c r="K1792" s="355"/>
      <c r="L1792" s="145"/>
      <c r="M1792" s="146"/>
    </row>
    <row r="1793" spans="1:13">
      <c r="A1793" s="185"/>
      <c r="B1793" s="186"/>
      <c r="C1793" s="185" t="s">
        <v>2059</v>
      </c>
      <c r="D1793" s="187" t="s">
        <v>198</v>
      </c>
      <c r="E1793" s="188" t="s">
        <v>2060</v>
      </c>
      <c r="F1793" s="189" t="s">
        <v>76</v>
      </c>
      <c r="G1793" s="190">
        <v>3</v>
      </c>
      <c r="H1793" s="191">
        <v>0</v>
      </c>
      <c r="I1793" s="374">
        <f t="shared" si="37"/>
        <v>0</v>
      </c>
      <c r="J1793" s="144"/>
      <c r="K1793" s="355"/>
      <c r="L1793" s="145"/>
      <c r="M1793" s="146"/>
    </row>
    <row r="1794" spans="1:13" ht="33.75">
      <c r="A1794" s="185"/>
      <c r="B1794" s="186"/>
      <c r="C1794" s="185" t="s">
        <v>2091</v>
      </c>
      <c r="D1794" s="187" t="s">
        <v>214</v>
      </c>
      <c r="E1794" s="188" t="s">
        <v>2092</v>
      </c>
      <c r="F1794" s="189" t="s">
        <v>76</v>
      </c>
      <c r="G1794" s="190">
        <v>3</v>
      </c>
      <c r="H1794" s="191">
        <v>0</v>
      </c>
      <c r="I1794" s="374">
        <f t="shared" si="37"/>
        <v>0</v>
      </c>
      <c r="J1794" s="144"/>
      <c r="K1794" s="355"/>
      <c r="L1794" s="145"/>
      <c r="M1794" s="146"/>
    </row>
    <row r="1795" spans="1:13" ht="22.5">
      <c r="A1795" s="185"/>
      <c r="B1795" s="186"/>
      <c r="C1795" s="185" t="s">
        <v>583</v>
      </c>
      <c r="D1795" s="187" t="s">
        <v>216</v>
      </c>
      <c r="E1795" s="188" t="s">
        <v>2093</v>
      </c>
      <c r="F1795" s="189" t="s">
        <v>76</v>
      </c>
      <c r="G1795" s="190">
        <v>838</v>
      </c>
      <c r="H1795" s="191">
        <v>0</v>
      </c>
      <c r="I1795" s="374">
        <f t="shared" si="37"/>
        <v>0</v>
      </c>
      <c r="J1795" s="144"/>
      <c r="K1795" s="355"/>
      <c r="L1795" s="145"/>
      <c r="M1795" s="146"/>
    </row>
    <row r="1796" spans="1:13" ht="22.5">
      <c r="A1796" s="185"/>
      <c r="B1796" s="186"/>
      <c r="C1796" s="185" t="s">
        <v>585</v>
      </c>
      <c r="D1796" s="187" t="s">
        <v>231</v>
      </c>
      <c r="E1796" s="188" t="s">
        <v>2062</v>
      </c>
      <c r="F1796" s="189" t="s">
        <v>76</v>
      </c>
      <c r="G1796" s="190">
        <v>340</v>
      </c>
      <c r="H1796" s="191">
        <v>0</v>
      </c>
      <c r="I1796" s="374">
        <f t="shared" si="37"/>
        <v>0</v>
      </c>
      <c r="J1796" s="144"/>
      <c r="K1796" s="355"/>
      <c r="L1796" s="145"/>
      <c r="M1796" s="146"/>
    </row>
    <row r="1797" spans="1:13" ht="22.5">
      <c r="A1797" s="185"/>
      <c r="B1797" s="186"/>
      <c r="C1797" s="185" t="s">
        <v>587</v>
      </c>
      <c r="D1797" s="187" t="s">
        <v>260</v>
      </c>
      <c r="E1797" s="188" t="s">
        <v>2063</v>
      </c>
      <c r="F1797" s="189" t="s">
        <v>76</v>
      </c>
      <c r="G1797" s="190">
        <v>340</v>
      </c>
      <c r="H1797" s="191">
        <v>0</v>
      </c>
      <c r="I1797" s="374">
        <f t="shared" si="37"/>
        <v>0</v>
      </c>
      <c r="J1797" s="144"/>
      <c r="K1797" s="355"/>
      <c r="L1797" s="145"/>
      <c r="M1797" s="146"/>
    </row>
    <row r="1798" spans="1:13" ht="22.5">
      <c r="A1798" s="185"/>
      <c r="B1798" s="186"/>
      <c r="C1798" s="185" t="s">
        <v>2066</v>
      </c>
      <c r="D1798" s="187" t="s">
        <v>261</v>
      </c>
      <c r="E1798" s="188" t="s">
        <v>2067</v>
      </c>
      <c r="F1798" s="189" t="s">
        <v>58</v>
      </c>
      <c r="G1798" s="190">
        <v>456</v>
      </c>
      <c r="H1798" s="191">
        <v>0</v>
      </c>
      <c r="I1798" s="374">
        <f t="shared" si="37"/>
        <v>0</v>
      </c>
      <c r="J1798" s="144"/>
      <c r="K1798" s="355"/>
      <c r="L1798" s="145"/>
      <c r="M1798" s="146"/>
    </row>
    <row r="1799" spans="1:13" ht="33.75">
      <c r="A1799" s="185"/>
      <c r="B1799" s="186"/>
      <c r="C1799" s="185" t="s">
        <v>593</v>
      </c>
      <c r="D1799" s="187" t="s">
        <v>272</v>
      </c>
      <c r="E1799" s="188" t="s">
        <v>2069</v>
      </c>
      <c r="F1799" s="189" t="s">
        <v>76</v>
      </c>
      <c r="G1799" s="190">
        <v>5</v>
      </c>
      <c r="H1799" s="191">
        <v>0</v>
      </c>
      <c r="I1799" s="374">
        <f t="shared" si="37"/>
        <v>0</v>
      </c>
      <c r="J1799" s="144"/>
      <c r="K1799" s="355"/>
      <c r="L1799" s="145"/>
      <c r="M1799" s="146"/>
    </row>
    <row r="1800" spans="1:13" ht="33.75">
      <c r="A1800" s="185"/>
      <c r="B1800" s="186"/>
      <c r="C1800" s="185" t="s">
        <v>2119</v>
      </c>
      <c r="D1800" s="187" t="s">
        <v>274</v>
      </c>
      <c r="E1800" s="188" t="s">
        <v>2120</v>
      </c>
      <c r="F1800" s="189" t="s">
        <v>76</v>
      </c>
      <c r="G1800" s="190">
        <v>3690</v>
      </c>
      <c r="H1800" s="191">
        <v>0</v>
      </c>
      <c r="I1800" s="374">
        <f t="shared" si="37"/>
        <v>0</v>
      </c>
      <c r="J1800" s="144"/>
      <c r="K1800" s="355"/>
      <c r="L1800" s="145"/>
      <c r="M1800" s="146"/>
    </row>
    <row r="1801" spans="1:13">
      <c r="A1801" s="185"/>
      <c r="B1801" s="186"/>
      <c r="C1801" s="185" t="s">
        <v>595</v>
      </c>
      <c r="D1801" s="187" t="s">
        <v>276</v>
      </c>
      <c r="E1801" s="188" t="s">
        <v>2070</v>
      </c>
      <c r="F1801" s="189" t="s">
        <v>56</v>
      </c>
      <c r="G1801" s="190">
        <v>796</v>
      </c>
      <c r="H1801" s="191">
        <v>0</v>
      </c>
      <c r="I1801" s="374">
        <f t="shared" si="37"/>
        <v>0</v>
      </c>
      <c r="J1801" s="144"/>
      <c r="K1801" s="355"/>
      <c r="L1801" s="145"/>
      <c r="M1801" s="146"/>
    </row>
    <row r="1802" spans="1:13" ht="56.25">
      <c r="A1802" s="185"/>
      <c r="B1802" s="186"/>
      <c r="C1802" s="185" t="s">
        <v>650</v>
      </c>
      <c r="D1802" s="187" t="s">
        <v>278</v>
      </c>
      <c r="E1802" s="188" t="s">
        <v>2140</v>
      </c>
      <c r="F1802" s="189" t="s">
        <v>58</v>
      </c>
      <c r="G1802" s="190">
        <v>15</v>
      </c>
      <c r="H1802" s="191">
        <v>0</v>
      </c>
      <c r="I1802" s="374">
        <f t="shared" si="37"/>
        <v>0</v>
      </c>
      <c r="J1802" s="144"/>
      <c r="K1802" s="355"/>
      <c r="L1802" s="145"/>
      <c r="M1802" s="146"/>
    </row>
    <row r="1803" spans="1:13" ht="78.75">
      <c r="A1803" s="185"/>
      <c r="B1803" s="186"/>
      <c r="C1803" s="185" t="s">
        <v>597</v>
      </c>
      <c r="D1803" s="187" t="s">
        <v>281</v>
      </c>
      <c r="E1803" s="188" t="s">
        <v>2141</v>
      </c>
      <c r="F1803" s="189" t="s">
        <v>58</v>
      </c>
      <c r="G1803" s="190">
        <v>15</v>
      </c>
      <c r="H1803" s="191">
        <v>0</v>
      </c>
      <c r="I1803" s="374">
        <f t="shared" si="37"/>
        <v>0</v>
      </c>
      <c r="J1803" s="144"/>
      <c r="K1803" s="355"/>
      <c r="L1803" s="145"/>
      <c r="M1803" s="146"/>
    </row>
    <row r="1804" spans="1:13" ht="45">
      <c r="A1804" s="185"/>
      <c r="B1804" s="186"/>
      <c r="C1804" s="185" t="s">
        <v>653</v>
      </c>
      <c r="D1804" s="187" t="s">
        <v>283</v>
      </c>
      <c r="E1804" s="188" t="s">
        <v>2073</v>
      </c>
      <c r="F1804" s="189" t="s">
        <v>56</v>
      </c>
      <c r="G1804" s="190">
        <v>1887</v>
      </c>
      <c r="H1804" s="191">
        <v>0</v>
      </c>
      <c r="I1804" s="374">
        <f t="shared" si="37"/>
        <v>0</v>
      </c>
      <c r="J1804" s="144"/>
      <c r="K1804" s="355"/>
      <c r="L1804" s="145"/>
      <c r="M1804" s="146"/>
    </row>
    <row r="1805" spans="1:13" ht="67.5">
      <c r="A1805" s="185"/>
      <c r="B1805" s="186"/>
      <c r="C1805" s="185" t="s">
        <v>2074</v>
      </c>
      <c r="D1805" s="187" t="s">
        <v>285</v>
      </c>
      <c r="E1805" s="188" t="s">
        <v>2075</v>
      </c>
      <c r="F1805" s="189" t="s">
        <v>56</v>
      </c>
      <c r="G1805" s="190">
        <v>283</v>
      </c>
      <c r="H1805" s="191">
        <v>0</v>
      </c>
      <c r="I1805" s="374">
        <f t="shared" si="37"/>
        <v>0</v>
      </c>
      <c r="J1805" s="144"/>
      <c r="K1805" s="355"/>
      <c r="L1805" s="145"/>
      <c r="M1805" s="146"/>
    </row>
    <row r="1806" spans="1:13" ht="33.75">
      <c r="A1806" s="185"/>
      <c r="B1806" s="186"/>
      <c r="C1806" s="185" t="s">
        <v>690</v>
      </c>
      <c r="D1806" s="187" t="s">
        <v>287</v>
      </c>
      <c r="E1806" s="188" t="s">
        <v>2079</v>
      </c>
      <c r="F1806" s="189" t="s">
        <v>7</v>
      </c>
      <c r="G1806" s="190">
        <v>1570</v>
      </c>
      <c r="H1806" s="191">
        <v>0</v>
      </c>
      <c r="I1806" s="374">
        <f t="shared" si="37"/>
        <v>0</v>
      </c>
      <c r="J1806" s="144"/>
      <c r="K1806" s="355"/>
      <c r="L1806" s="145"/>
      <c r="M1806" s="146"/>
    </row>
    <row r="1807" spans="1:13" ht="33.75">
      <c r="A1807" s="185"/>
      <c r="B1807" s="186"/>
      <c r="C1807" s="185" t="s">
        <v>691</v>
      </c>
      <c r="D1807" s="187" t="s">
        <v>289</v>
      </c>
      <c r="E1807" s="188" t="s">
        <v>2080</v>
      </c>
      <c r="F1807" s="189" t="s">
        <v>7</v>
      </c>
      <c r="G1807" s="190">
        <v>1570</v>
      </c>
      <c r="H1807" s="191">
        <v>0</v>
      </c>
      <c r="I1807" s="374">
        <f t="shared" si="37"/>
        <v>0</v>
      </c>
      <c r="J1807" s="144"/>
      <c r="K1807" s="355"/>
      <c r="L1807" s="145"/>
      <c r="M1807" s="146"/>
    </row>
    <row r="1808" spans="1:13" ht="22.5">
      <c r="A1808" s="185"/>
      <c r="B1808" s="186"/>
      <c r="C1808" s="185" t="s">
        <v>599</v>
      </c>
      <c r="D1808" s="187" t="s">
        <v>290</v>
      </c>
      <c r="E1808" s="188" t="s">
        <v>600</v>
      </c>
      <c r="F1808" s="189" t="s">
        <v>58</v>
      </c>
      <c r="G1808" s="190">
        <v>457</v>
      </c>
      <c r="H1808" s="191">
        <v>0</v>
      </c>
      <c r="I1808" s="374">
        <f t="shared" si="37"/>
        <v>0</v>
      </c>
      <c r="J1808" s="144"/>
      <c r="K1808" s="355"/>
      <c r="L1808" s="145"/>
      <c r="M1808" s="146"/>
    </row>
    <row r="1809" spans="1:13" ht="22.5">
      <c r="A1809" s="185"/>
      <c r="B1809" s="186"/>
      <c r="C1809" s="185" t="s">
        <v>601</v>
      </c>
      <c r="D1809" s="187" t="s">
        <v>292</v>
      </c>
      <c r="E1809" s="188" t="s">
        <v>477</v>
      </c>
      <c r="F1809" s="189" t="s">
        <v>7</v>
      </c>
      <c r="G1809" s="190">
        <v>18</v>
      </c>
      <c r="H1809" s="191">
        <v>0</v>
      </c>
      <c r="I1809" s="374">
        <f t="shared" si="37"/>
        <v>0</v>
      </c>
      <c r="J1809" s="144"/>
      <c r="K1809" s="355"/>
      <c r="L1809" s="145"/>
      <c r="M1809" s="146"/>
    </row>
    <row r="1810" spans="1:13" ht="22.5">
      <c r="A1810" s="185"/>
      <c r="B1810" s="186"/>
      <c r="C1810" s="185" t="s">
        <v>2081</v>
      </c>
      <c r="D1810" s="187" t="s">
        <v>293</v>
      </c>
      <c r="E1810" s="188" t="s">
        <v>480</v>
      </c>
      <c r="F1810" s="189" t="s">
        <v>56</v>
      </c>
      <c r="G1810" s="190">
        <v>161</v>
      </c>
      <c r="H1810" s="191">
        <v>0</v>
      </c>
      <c r="I1810" s="374">
        <f t="shared" si="37"/>
        <v>0</v>
      </c>
      <c r="J1810" s="144"/>
      <c r="K1810" s="355"/>
      <c r="L1810" s="145"/>
      <c r="M1810" s="146"/>
    </row>
    <row r="1811" spans="1:13">
      <c r="A1811" s="170">
        <v>2</v>
      </c>
      <c r="B1811" s="171" t="str">
        <f>IF(TRIM(H1811)&lt;&gt;"",COUNTA($H$8:H1811),"")</f>
        <v/>
      </c>
      <c r="C1811" s="170"/>
      <c r="D1811" s="172"/>
      <c r="E1811" s="24" t="s">
        <v>2163</v>
      </c>
      <c r="F1811" s="173"/>
      <c r="G1811" s="215"/>
      <c r="H1811" s="373"/>
      <c r="I1811" s="175">
        <f>I1812+I1823+I1830+I1833</f>
        <v>0</v>
      </c>
      <c r="J1811" s="144"/>
      <c r="K1811" s="355"/>
      <c r="L1811" s="145"/>
      <c r="M1811" s="146"/>
    </row>
    <row r="1812" spans="1:13">
      <c r="A1812" s="378">
        <v>4</v>
      </c>
      <c r="B1812" s="378"/>
      <c r="C1812" s="378"/>
      <c r="D1812" s="379"/>
      <c r="E1812" s="380" t="s">
        <v>501</v>
      </c>
      <c r="F1812" s="380"/>
      <c r="G1812" s="380"/>
      <c r="H1812" s="383"/>
      <c r="I1812" s="384">
        <f>SUM(I1813:I1822)</f>
        <v>0</v>
      </c>
      <c r="J1812" s="144"/>
      <c r="K1812" s="355"/>
      <c r="L1812" s="145"/>
      <c r="M1812" s="146"/>
    </row>
    <row r="1813" spans="1:13" ht="22.5">
      <c r="A1813" s="185"/>
      <c r="B1813" s="186"/>
      <c r="C1813" s="185" t="s">
        <v>2127</v>
      </c>
      <c r="D1813" s="187" t="s">
        <v>14</v>
      </c>
      <c r="E1813" s="188" t="s">
        <v>2128</v>
      </c>
      <c r="F1813" s="189" t="s">
        <v>7</v>
      </c>
      <c r="G1813" s="190">
        <v>1</v>
      </c>
      <c r="H1813" s="191">
        <v>0</v>
      </c>
      <c r="I1813" s="374">
        <f t="shared" ref="I1813:I1850" si="38">IF(ISNUMBER(G1813),ROUND(G1813*H1813,2),"")</f>
        <v>0</v>
      </c>
      <c r="J1813" s="144"/>
      <c r="K1813" s="355"/>
      <c r="L1813" s="145"/>
      <c r="M1813" s="146"/>
    </row>
    <row r="1814" spans="1:13" ht="22.5">
      <c r="A1814" s="185"/>
      <c r="B1814" s="186"/>
      <c r="C1814" s="185" t="s">
        <v>522</v>
      </c>
      <c r="D1814" s="187" t="s">
        <v>15</v>
      </c>
      <c r="E1814" s="188" t="s">
        <v>2030</v>
      </c>
      <c r="F1814" s="189" t="s">
        <v>7</v>
      </c>
      <c r="G1814" s="190">
        <v>1</v>
      </c>
      <c r="H1814" s="191">
        <v>0</v>
      </c>
      <c r="I1814" s="374">
        <f t="shared" si="38"/>
        <v>0</v>
      </c>
      <c r="J1814" s="144"/>
      <c r="K1814" s="355"/>
      <c r="L1814" s="145"/>
      <c r="M1814" s="146"/>
    </row>
    <row r="1815" spans="1:13" ht="22.5">
      <c r="A1815" s="185"/>
      <c r="B1815" s="186"/>
      <c r="C1815" s="185" t="s">
        <v>524</v>
      </c>
      <c r="D1815" s="187" t="s">
        <v>16</v>
      </c>
      <c r="E1815" s="188" t="s">
        <v>787</v>
      </c>
      <c r="F1815" s="189" t="s">
        <v>56</v>
      </c>
      <c r="G1815" s="190">
        <v>114</v>
      </c>
      <c r="H1815" s="191">
        <v>0</v>
      </c>
      <c r="I1815" s="374">
        <f t="shared" si="38"/>
        <v>0</v>
      </c>
      <c r="J1815" s="144"/>
      <c r="K1815" s="355"/>
      <c r="L1815" s="145"/>
      <c r="M1815" s="146"/>
    </row>
    <row r="1816" spans="1:13">
      <c r="A1816" s="185"/>
      <c r="B1816" s="186"/>
      <c r="C1816" s="185" t="s">
        <v>526</v>
      </c>
      <c r="D1816" s="187" t="s">
        <v>17</v>
      </c>
      <c r="E1816" s="188" t="s">
        <v>1958</v>
      </c>
      <c r="F1816" s="189" t="s">
        <v>605</v>
      </c>
      <c r="G1816" s="190">
        <v>8</v>
      </c>
      <c r="H1816" s="191">
        <v>0</v>
      </c>
      <c r="I1816" s="374">
        <f t="shared" si="38"/>
        <v>0</v>
      </c>
      <c r="J1816" s="144"/>
      <c r="K1816" s="355"/>
      <c r="L1816" s="145"/>
      <c r="M1816" s="146"/>
    </row>
    <row r="1817" spans="1:13">
      <c r="A1817" s="185"/>
      <c r="B1817" s="186"/>
      <c r="C1817" s="185" t="s">
        <v>1960</v>
      </c>
      <c r="D1817" s="187" t="s">
        <v>179</v>
      </c>
      <c r="E1817" s="188" t="s">
        <v>533</v>
      </c>
      <c r="F1817" s="189" t="s">
        <v>76</v>
      </c>
      <c r="G1817" s="190">
        <v>29.5</v>
      </c>
      <c r="H1817" s="191">
        <v>0</v>
      </c>
      <c r="I1817" s="374">
        <f t="shared" si="38"/>
        <v>0</v>
      </c>
      <c r="J1817" s="144"/>
      <c r="K1817" s="355"/>
      <c r="L1817" s="145"/>
      <c r="M1817" s="146"/>
    </row>
    <row r="1818" spans="1:13" ht="22.5">
      <c r="A1818" s="185"/>
      <c r="B1818" s="186"/>
      <c r="C1818" s="185" t="s">
        <v>682</v>
      </c>
      <c r="D1818" s="187" t="s">
        <v>198</v>
      </c>
      <c r="E1818" s="188" t="s">
        <v>2034</v>
      </c>
      <c r="F1818" s="189" t="s">
        <v>76</v>
      </c>
      <c r="G1818" s="190">
        <v>0.5</v>
      </c>
      <c r="H1818" s="191">
        <v>0</v>
      </c>
      <c r="I1818" s="374">
        <f t="shared" si="38"/>
        <v>0</v>
      </c>
      <c r="J1818" s="144"/>
      <c r="K1818" s="355"/>
      <c r="L1818" s="145"/>
      <c r="M1818" s="146"/>
    </row>
    <row r="1819" spans="1:13" s="229" customFormat="1" ht="33.75">
      <c r="A1819" s="185"/>
      <c r="B1819" s="186"/>
      <c r="C1819" s="185" t="s">
        <v>534</v>
      </c>
      <c r="D1819" s="187" t="s">
        <v>214</v>
      </c>
      <c r="E1819" s="188" t="s">
        <v>535</v>
      </c>
      <c r="F1819" s="189" t="s">
        <v>58</v>
      </c>
      <c r="G1819" s="190">
        <v>48</v>
      </c>
      <c r="H1819" s="191">
        <v>0</v>
      </c>
      <c r="I1819" s="374">
        <f t="shared" si="38"/>
        <v>0</v>
      </c>
      <c r="J1819" s="230"/>
      <c r="K1819" s="355"/>
      <c r="L1819" s="231"/>
      <c r="M1819" s="232"/>
    </row>
    <row r="1820" spans="1:13" s="229" customFormat="1" ht="22.5">
      <c r="A1820" s="185"/>
      <c r="B1820" s="186"/>
      <c r="C1820" s="185" t="s">
        <v>536</v>
      </c>
      <c r="D1820" s="187" t="s">
        <v>216</v>
      </c>
      <c r="E1820" s="188" t="s">
        <v>537</v>
      </c>
      <c r="F1820" s="189" t="s">
        <v>58</v>
      </c>
      <c r="G1820" s="190">
        <v>48</v>
      </c>
      <c r="H1820" s="191">
        <v>0</v>
      </c>
      <c r="I1820" s="374">
        <f t="shared" si="38"/>
        <v>0</v>
      </c>
      <c r="J1820" s="230"/>
      <c r="K1820" s="355"/>
      <c r="L1820" s="231"/>
      <c r="M1820" s="232"/>
    </row>
    <row r="1821" spans="1:13" ht="56.25">
      <c r="A1821" s="185"/>
      <c r="B1821" s="186"/>
      <c r="C1821" s="185" t="s">
        <v>540</v>
      </c>
      <c r="D1821" s="187" t="s">
        <v>231</v>
      </c>
      <c r="E1821" s="188" t="s">
        <v>2039</v>
      </c>
      <c r="F1821" s="189" t="s">
        <v>56</v>
      </c>
      <c r="G1821" s="190">
        <v>142</v>
      </c>
      <c r="H1821" s="191">
        <v>0</v>
      </c>
      <c r="I1821" s="374">
        <f t="shared" si="38"/>
        <v>0</v>
      </c>
      <c r="J1821" s="144"/>
      <c r="K1821" s="355"/>
      <c r="L1821" s="145"/>
      <c r="M1821" s="146"/>
    </row>
    <row r="1822" spans="1:13" ht="56.25">
      <c r="A1822" s="185"/>
      <c r="B1822" s="186"/>
      <c r="C1822" s="185" t="s">
        <v>542</v>
      </c>
      <c r="D1822" s="187" t="s">
        <v>260</v>
      </c>
      <c r="E1822" s="188" t="s">
        <v>2040</v>
      </c>
      <c r="F1822" s="189" t="s">
        <v>56</v>
      </c>
      <c r="G1822" s="190">
        <v>70</v>
      </c>
      <c r="H1822" s="191">
        <v>0</v>
      </c>
      <c r="I1822" s="374">
        <f t="shared" si="38"/>
        <v>0</v>
      </c>
      <c r="J1822" s="144"/>
      <c r="K1822" s="355"/>
      <c r="L1822" s="145"/>
      <c r="M1822" s="146"/>
    </row>
    <row r="1823" spans="1:13">
      <c r="A1823" s="378">
        <v>4</v>
      </c>
      <c r="B1823" s="378"/>
      <c r="C1823" s="378"/>
      <c r="D1823" s="379"/>
      <c r="E1823" s="380" t="s">
        <v>232</v>
      </c>
      <c r="F1823" s="380"/>
      <c r="G1823" s="380"/>
      <c r="H1823" s="383"/>
      <c r="I1823" s="384">
        <f>SUM(I1824:I1829)</f>
        <v>0</v>
      </c>
      <c r="J1823" s="144"/>
      <c r="K1823" s="355"/>
      <c r="L1823" s="145"/>
      <c r="M1823" s="146"/>
    </row>
    <row r="1824" spans="1:13" ht="33.75">
      <c r="A1824" s="185"/>
      <c r="B1824" s="186"/>
      <c r="C1824" s="185" t="s">
        <v>544</v>
      </c>
      <c r="D1824" s="187" t="s">
        <v>14</v>
      </c>
      <c r="E1824" s="188" t="s">
        <v>2041</v>
      </c>
      <c r="F1824" s="189" t="s">
        <v>76</v>
      </c>
      <c r="G1824" s="190">
        <v>17.100000000000001</v>
      </c>
      <c r="H1824" s="191">
        <v>0</v>
      </c>
      <c r="I1824" s="374">
        <f t="shared" si="38"/>
        <v>0</v>
      </c>
      <c r="J1824" s="144"/>
      <c r="K1824" s="355"/>
      <c r="L1824" s="145"/>
      <c r="M1824" s="146"/>
    </row>
    <row r="1825" spans="1:13" ht="45">
      <c r="A1825" s="185"/>
      <c r="B1825" s="186"/>
      <c r="C1825" s="185" t="s">
        <v>546</v>
      </c>
      <c r="D1825" s="187" t="s">
        <v>15</v>
      </c>
      <c r="E1825" s="188" t="s">
        <v>2042</v>
      </c>
      <c r="F1825" s="189" t="s">
        <v>76</v>
      </c>
      <c r="G1825" s="190">
        <v>99</v>
      </c>
      <c r="H1825" s="191">
        <v>0</v>
      </c>
      <c r="I1825" s="374">
        <f t="shared" si="38"/>
        <v>0</v>
      </c>
      <c r="J1825" s="144"/>
      <c r="K1825" s="355"/>
      <c r="L1825" s="145"/>
      <c r="M1825" s="146"/>
    </row>
    <row r="1826" spans="1:13" ht="33.75">
      <c r="A1826" s="185"/>
      <c r="B1826" s="186"/>
      <c r="C1826" s="185" t="s">
        <v>554</v>
      </c>
      <c r="D1826" s="187" t="s">
        <v>16</v>
      </c>
      <c r="E1826" s="188" t="s">
        <v>2044</v>
      </c>
      <c r="F1826" s="189" t="s">
        <v>76</v>
      </c>
      <c r="G1826" s="190">
        <v>5</v>
      </c>
      <c r="H1826" s="191">
        <v>0</v>
      </c>
      <c r="I1826" s="374">
        <f t="shared" si="38"/>
        <v>0</v>
      </c>
      <c r="J1826" s="144"/>
      <c r="K1826" s="355"/>
      <c r="L1826" s="145"/>
      <c r="M1826" s="146"/>
    </row>
    <row r="1827" spans="1:13">
      <c r="A1827" s="185"/>
      <c r="B1827" s="186"/>
      <c r="C1827" s="185" t="s">
        <v>556</v>
      </c>
      <c r="D1827" s="187" t="s">
        <v>17</v>
      </c>
      <c r="E1827" s="188" t="s">
        <v>557</v>
      </c>
      <c r="F1827" s="189" t="s">
        <v>56</v>
      </c>
      <c r="G1827" s="190">
        <v>76</v>
      </c>
      <c r="H1827" s="191">
        <v>0</v>
      </c>
      <c r="I1827" s="374">
        <f t="shared" si="38"/>
        <v>0</v>
      </c>
      <c r="J1827" s="144"/>
      <c r="K1827" s="355"/>
      <c r="L1827" s="145"/>
      <c r="M1827" s="146"/>
    </row>
    <row r="1828" spans="1:13">
      <c r="A1828" s="185"/>
      <c r="B1828" s="186"/>
      <c r="C1828" s="185" t="s">
        <v>558</v>
      </c>
      <c r="D1828" s="187" t="s">
        <v>179</v>
      </c>
      <c r="E1828" s="188" t="s">
        <v>559</v>
      </c>
      <c r="F1828" s="189" t="s">
        <v>56</v>
      </c>
      <c r="G1828" s="190">
        <v>76</v>
      </c>
      <c r="H1828" s="191">
        <v>0</v>
      </c>
      <c r="I1828" s="374">
        <f t="shared" si="38"/>
        <v>0</v>
      </c>
      <c r="J1828" s="144"/>
      <c r="K1828" s="355"/>
      <c r="L1828" s="145"/>
      <c r="M1828" s="146"/>
    </row>
    <row r="1829" spans="1:13" ht="22.5">
      <c r="A1829" s="185"/>
      <c r="B1829" s="186"/>
      <c r="C1829" s="185" t="s">
        <v>2089</v>
      </c>
      <c r="D1829" s="187" t="s">
        <v>198</v>
      </c>
      <c r="E1829" s="188" t="s">
        <v>2138</v>
      </c>
      <c r="F1829" s="189" t="s">
        <v>56</v>
      </c>
      <c r="G1829" s="190">
        <v>1</v>
      </c>
      <c r="H1829" s="191">
        <v>0</v>
      </c>
      <c r="I1829" s="374">
        <f t="shared" si="38"/>
        <v>0</v>
      </c>
      <c r="J1829" s="144"/>
      <c r="K1829" s="355"/>
      <c r="L1829" s="145"/>
      <c r="M1829" s="146"/>
    </row>
    <row r="1830" spans="1:13">
      <c r="A1830" s="378">
        <v>4</v>
      </c>
      <c r="B1830" s="378"/>
      <c r="C1830" s="378"/>
      <c r="D1830" s="379"/>
      <c r="E1830" s="380" t="s">
        <v>234</v>
      </c>
      <c r="F1830" s="380"/>
      <c r="G1830" s="380"/>
      <c r="H1830" s="383"/>
      <c r="I1830" s="384">
        <f>SUM(I1831:I1832)</f>
        <v>0</v>
      </c>
      <c r="J1830" s="144"/>
      <c r="K1830" s="355"/>
      <c r="L1830" s="145"/>
      <c r="M1830" s="146"/>
    </row>
    <row r="1831" spans="1:13" ht="45">
      <c r="A1831" s="185"/>
      <c r="B1831" s="186"/>
      <c r="C1831" s="185" t="s">
        <v>2045</v>
      </c>
      <c r="D1831" s="187" t="s">
        <v>14</v>
      </c>
      <c r="E1831" s="188" t="s">
        <v>2046</v>
      </c>
      <c r="F1831" s="189" t="s">
        <v>58</v>
      </c>
      <c r="G1831" s="190">
        <v>48</v>
      </c>
      <c r="H1831" s="191">
        <v>0</v>
      </c>
      <c r="I1831" s="374">
        <f t="shared" si="38"/>
        <v>0</v>
      </c>
      <c r="J1831" s="144"/>
      <c r="K1831" s="355"/>
      <c r="L1831" s="145"/>
      <c r="M1831" s="146"/>
    </row>
    <row r="1832" spans="1:13" ht="22.5">
      <c r="A1832" s="185"/>
      <c r="B1832" s="186"/>
      <c r="C1832" s="185" t="s">
        <v>2161</v>
      </c>
      <c r="D1832" s="187" t="s">
        <v>15</v>
      </c>
      <c r="E1832" s="188" t="s">
        <v>2164</v>
      </c>
      <c r="F1832" s="189" t="s">
        <v>7</v>
      </c>
      <c r="G1832" s="190">
        <v>12</v>
      </c>
      <c r="H1832" s="191">
        <v>0</v>
      </c>
      <c r="I1832" s="374">
        <f t="shared" si="38"/>
        <v>0</v>
      </c>
      <c r="J1832" s="144"/>
      <c r="K1832" s="355"/>
      <c r="L1832" s="145"/>
      <c r="M1832" s="146"/>
    </row>
    <row r="1833" spans="1:13">
      <c r="A1833" s="378">
        <v>4</v>
      </c>
      <c r="B1833" s="378"/>
      <c r="C1833" s="378"/>
      <c r="D1833" s="379"/>
      <c r="E1833" s="380" t="s">
        <v>236</v>
      </c>
      <c r="F1833" s="380"/>
      <c r="G1833" s="380"/>
      <c r="H1833" s="383"/>
      <c r="I1833" s="384">
        <f>SUM(I1834:I1850)</f>
        <v>0</v>
      </c>
      <c r="J1833" s="144"/>
      <c r="K1833" s="355"/>
      <c r="L1833" s="145"/>
      <c r="M1833" s="146"/>
    </row>
    <row r="1834" spans="1:13">
      <c r="A1834" s="185"/>
      <c r="B1834" s="186"/>
      <c r="C1834" s="185" t="s">
        <v>572</v>
      </c>
      <c r="D1834" s="187" t="s">
        <v>14</v>
      </c>
      <c r="E1834" s="188" t="s">
        <v>2052</v>
      </c>
      <c r="F1834" s="189" t="s">
        <v>56</v>
      </c>
      <c r="G1834" s="190">
        <v>62.5</v>
      </c>
      <c r="H1834" s="191">
        <v>0</v>
      </c>
      <c r="I1834" s="374">
        <f t="shared" si="38"/>
        <v>0</v>
      </c>
      <c r="J1834" s="144"/>
      <c r="K1834" s="355"/>
      <c r="L1834" s="145"/>
      <c r="M1834" s="146"/>
    </row>
    <row r="1835" spans="1:13">
      <c r="A1835" s="185"/>
      <c r="B1835" s="186"/>
      <c r="C1835" s="185" t="s">
        <v>2053</v>
      </c>
      <c r="D1835" s="187" t="s">
        <v>15</v>
      </c>
      <c r="E1835" s="188" t="s">
        <v>2054</v>
      </c>
      <c r="F1835" s="189" t="s">
        <v>56</v>
      </c>
      <c r="G1835" s="190">
        <v>17</v>
      </c>
      <c r="H1835" s="191">
        <v>0</v>
      </c>
      <c r="I1835" s="374">
        <f t="shared" si="38"/>
        <v>0</v>
      </c>
      <c r="J1835" s="144"/>
      <c r="K1835" s="355"/>
      <c r="L1835" s="145"/>
      <c r="M1835" s="146"/>
    </row>
    <row r="1836" spans="1:13" ht="22.5">
      <c r="A1836" s="185"/>
      <c r="B1836" s="186"/>
      <c r="C1836" s="185" t="s">
        <v>577</v>
      </c>
      <c r="D1836" s="187" t="s">
        <v>16</v>
      </c>
      <c r="E1836" s="188" t="s">
        <v>2056</v>
      </c>
      <c r="F1836" s="189" t="s">
        <v>78</v>
      </c>
      <c r="G1836" s="190">
        <v>3065</v>
      </c>
      <c r="H1836" s="191">
        <v>0</v>
      </c>
      <c r="I1836" s="374">
        <f t="shared" si="38"/>
        <v>0</v>
      </c>
      <c r="J1836" s="144"/>
      <c r="K1836" s="355"/>
      <c r="L1836" s="145"/>
      <c r="M1836" s="146"/>
    </row>
    <row r="1837" spans="1:13" ht="22.5">
      <c r="A1837" s="185"/>
      <c r="B1837" s="186"/>
      <c r="C1837" s="185" t="s">
        <v>2057</v>
      </c>
      <c r="D1837" s="187" t="s">
        <v>17</v>
      </c>
      <c r="E1837" s="188" t="s">
        <v>2058</v>
      </c>
      <c r="F1837" s="189" t="s">
        <v>7</v>
      </c>
      <c r="G1837" s="190">
        <v>1</v>
      </c>
      <c r="H1837" s="191">
        <v>0</v>
      </c>
      <c r="I1837" s="374">
        <f t="shared" si="38"/>
        <v>0</v>
      </c>
      <c r="J1837" s="144"/>
      <c r="K1837" s="355"/>
      <c r="L1837" s="145"/>
      <c r="M1837" s="146"/>
    </row>
    <row r="1838" spans="1:13">
      <c r="A1838" s="185"/>
      <c r="B1838" s="186"/>
      <c r="C1838" s="185" t="s">
        <v>2059</v>
      </c>
      <c r="D1838" s="187" t="s">
        <v>179</v>
      </c>
      <c r="E1838" s="188" t="s">
        <v>2060</v>
      </c>
      <c r="F1838" s="189" t="s">
        <v>76</v>
      </c>
      <c r="G1838" s="190">
        <v>1.5</v>
      </c>
      <c r="H1838" s="191">
        <v>0</v>
      </c>
      <c r="I1838" s="374">
        <f t="shared" si="38"/>
        <v>0</v>
      </c>
      <c r="J1838" s="144"/>
      <c r="K1838" s="355"/>
      <c r="L1838" s="145"/>
      <c r="M1838" s="146"/>
    </row>
    <row r="1839" spans="1:13" ht="22.5">
      <c r="A1839" s="185"/>
      <c r="B1839" s="186"/>
      <c r="C1839" s="185" t="s">
        <v>583</v>
      </c>
      <c r="D1839" s="187" t="s">
        <v>198</v>
      </c>
      <c r="E1839" s="188" t="s">
        <v>2093</v>
      </c>
      <c r="F1839" s="189" t="s">
        <v>76</v>
      </c>
      <c r="G1839" s="190">
        <v>49</v>
      </c>
      <c r="H1839" s="191">
        <v>0</v>
      </c>
      <c r="I1839" s="374">
        <f t="shared" si="38"/>
        <v>0</v>
      </c>
      <c r="J1839" s="144"/>
      <c r="K1839" s="355"/>
      <c r="L1839" s="145"/>
      <c r="M1839" s="146"/>
    </row>
    <row r="1840" spans="1:13" ht="22.5">
      <c r="A1840" s="185"/>
      <c r="B1840" s="186"/>
      <c r="C1840" s="185" t="s">
        <v>585</v>
      </c>
      <c r="D1840" s="187" t="s">
        <v>214</v>
      </c>
      <c r="E1840" s="188" t="s">
        <v>2062</v>
      </c>
      <c r="F1840" s="189" t="s">
        <v>76</v>
      </c>
      <c r="G1840" s="190">
        <v>19.5</v>
      </c>
      <c r="H1840" s="191">
        <v>0</v>
      </c>
      <c r="I1840" s="374">
        <f t="shared" si="38"/>
        <v>0</v>
      </c>
      <c r="J1840" s="144"/>
      <c r="K1840" s="355"/>
      <c r="L1840" s="145"/>
      <c r="M1840" s="146"/>
    </row>
    <row r="1841" spans="1:13" ht="22.5">
      <c r="A1841" s="185"/>
      <c r="B1841" s="186"/>
      <c r="C1841" s="185" t="s">
        <v>587</v>
      </c>
      <c r="D1841" s="187" t="s">
        <v>216</v>
      </c>
      <c r="E1841" s="188" t="s">
        <v>2063</v>
      </c>
      <c r="F1841" s="189" t="s">
        <v>76</v>
      </c>
      <c r="G1841" s="190">
        <v>19.5</v>
      </c>
      <c r="H1841" s="191">
        <v>0</v>
      </c>
      <c r="I1841" s="374">
        <f t="shared" si="38"/>
        <v>0</v>
      </c>
      <c r="J1841" s="144"/>
      <c r="K1841" s="355"/>
      <c r="L1841" s="145"/>
      <c r="M1841" s="146"/>
    </row>
    <row r="1842" spans="1:13" ht="22.5">
      <c r="A1842" s="185"/>
      <c r="B1842" s="186"/>
      <c r="C1842" s="185" t="s">
        <v>2066</v>
      </c>
      <c r="D1842" s="187" t="s">
        <v>231</v>
      </c>
      <c r="E1842" s="188" t="s">
        <v>2067</v>
      </c>
      <c r="F1842" s="189" t="s">
        <v>58</v>
      </c>
      <c r="G1842" s="190">
        <v>47.5</v>
      </c>
      <c r="H1842" s="191">
        <v>0</v>
      </c>
      <c r="I1842" s="374">
        <f t="shared" si="38"/>
        <v>0</v>
      </c>
      <c r="J1842" s="144"/>
      <c r="K1842" s="355"/>
      <c r="L1842" s="145"/>
      <c r="M1842" s="146"/>
    </row>
    <row r="1843" spans="1:13" ht="33.75">
      <c r="A1843" s="185"/>
      <c r="B1843" s="186"/>
      <c r="C1843" s="185" t="s">
        <v>593</v>
      </c>
      <c r="D1843" s="187" t="s">
        <v>260</v>
      </c>
      <c r="E1843" s="188" t="s">
        <v>2069</v>
      </c>
      <c r="F1843" s="189" t="s">
        <v>76</v>
      </c>
      <c r="G1843" s="190">
        <v>2</v>
      </c>
      <c r="H1843" s="191">
        <v>0</v>
      </c>
      <c r="I1843" s="374">
        <f t="shared" si="38"/>
        <v>0</v>
      </c>
      <c r="J1843" s="144"/>
      <c r="K1843" s="355"/>
      <c r="L1843" s="145"/>
      <c r="M1843" s="146"/>
    </row>
    <row r="1844" spans="1:13" ht="33.75">
      <c r="A1844" s="185"/>
      <c r="B1844" s="186"/>
      <c r="C1844" s="185" t="s">
        <v>2119</v>
      </c>
      <c r="D1844" s="187" t="s">
        <v>261</v>
      </c>
      <c r="E1844" s="188" t="s">
        <v>2120</v>
      </c>
      <c r="F1844" s="189" t="s">
        <v>76</v>
      </c>
      <c r="G1844" s="190">
        <v>123.5</v>
      </c>
      <c r="H1844" s="191">
        <v>0</v>
      </c>
      <c r="I1844" s="374">
        <f t="shared" si="38"/>
        <v>0</v>
      </c>
      <c r="J1844" s="144"/>
      <c r="K1844" s="355"/>
      <c r="L1844" s="145"/>
      <c r="M1844" s="146"/>
    </row>
    <row r="1845" spans="1:13">
      <c r="A1845" s="185"/>
      <c r="B1845" s="186"/>
      <c r="C1845" s="185" t="s">
        <v>595</v>
      </c>
      <c r="D1845" s="187" t="s">
        <v>272</v>
      </c>
      <c r="E1845" s="188" t="s">
        <v>2070</v>
      </c>
      <c r="F1845" s="189" t="s">
        <v>56</v>
      </c>
      <c r="G1845" s="190">
        <v>796</v>
      </c>
      <c r="H1845" s="191">
        <v>0</v>
      </c>
      <c r="I1845" s="374">
        <f t="shared" si="38"/>
        <v>0</v>
      </c>
      <c r="J1845" s="144"/>
      <c r="K1845" s="355"/>
      <c r="L1845" s="145"/>
      <c r="M1845" s="146"/>
    </row>
    <row r="1846" spans="1:13" ht="33.75">
      <c r="A1846" s="185"/>
      <c r="B1846" s="186"/>
      <c r="C1846" s="185" t="s">
        <v>690</v>
      </c>
      <c r="D1846" s="187" t="s">
        <v>274</v>
      </c>
      <c r="E1846" s="188" t="s">
        <v>2079</v>
      </c>
      <c r="F1846" s="189" t="s">
        <v>7</v>
      </c>
      <c r="G1846" s="190">
        <v>186</v>
      </c>
      <c r="H1846" s="191">
        <v>0</v>
      </c>
      <c r="I1846" s="374">
        <f t="shared" si="38"/>
        <v>0</v>
      </c>
      <c r="J1846" s="144"/>
      <c r="K1846" s="355"/>
      <c r="L1846" s="145"/>
      <c r="M1846" s="146"/>
    </row>
    <row r="1847" spans="1:13" ht="33.75">
      <c r="A1847" s="185"/>
      <c r="B1847" s="186"/>
      <c r="C1847" s="185" t="s">
        <v>691</v>
      </c>
      <c r="D1847" s="187" t="s">
        <v>276</v>
      </c>
      <c r="E1847" s="188" t="s">
        <v>2080</v>
      </c>
      <c r="F1847" s="189" t="s">
        <v>7</v>
      </c>
      <c r="G1847" s="190">
        <v>186</v>
      </c>
      <c r="H1847" s="191">
        <v>0</v>
      </c>
      <c r="I1847" s="374">
        <f t="shared" si="38"/>
        <v>0</v>
      </c>
      <c r="J1847" s="144"/>
      <c r="K1847" s="355"/>
      <c r="L1847" s="145"/>
      <c r="M1847" s="146"/>
    </row>
    <row r="1848" spans="1:13" ht="22.5">
      <c r="A1848" s="185"/>
      <c r="B1848" s="186"/>
      <c r="C1848" s="185" t="s">
        <v>599</v>
      </c>
      <c r="D1848" s="187" t="s">
        <v>278</v>
      </c>
      <c r="E1848" s="188" t="s">
        <v>600</v>
      </c>
      <c r="F1848" s="189" t="s">
        <v>58</v>
      </c>
      <c r="G1848" s="190">
        <v>47.5</v>
      </c>
      <c r="H1848" s="191">
        <v>0</v>
      </c>
      <c r="I1848" s="374">
        <f t="shared" si="38"/>
        <v>0</v>
      </c>
      <c r="J1848" s="144"/>
      <c r="K1848" s="355"/>
      <c r="L1848" s="145"/>
      <c r="M1848" s="146"/>
    </row>
    <row r="1849" spans="1:13" ht="22.5">
      <c r="A1849" s="185"/>
      <c r="B1849" s="186"/>
      <c r="C1849" s="185" t="s">
        <v>601</v>
      </c>
      <c r="D1849" s="187" t="s">
        <v>281</v>
      </c>
      <c r="E1849" s="188" t="s">
        <v>477</v>
      </c>
      <c r="F1849" s="189" t="s">
        <v>7</v>
      </c>
      <c r="G1849" s="190">
        <v>2</v>
      </c>
      <c r="H1849" s="191">
        <v>0</v>
      </c>
      <c r="I1849" s="374">
        <f t="shared" si="38"/>
        <v>0</v>
      </c>
      <c r="J1849" s="144"/>
      <c r="K1849" s="355"/>
      <c r="L1849" s="145"/>
      <c r="M1849" s="146"/>
    </row>
    <row r="1850" spans="1:13" ht="22.5">
      <c r="A1850" s="185"/>
      <c r="B1850" s="186"/>
      <c r="C1850" s="185" t="s">
        <v>2081</v>
      </c>
      <c r="D1850" s="187" t="s">
        <v>283</v>
      </c>
      <c r="E1850" s="188" t="s">
        <v>480</v>
      </c>
      <c r="F1850" s="189" t="s">
        <v>56</v>
      </c>
      <c r="G1850" s="190">
        <v>12</v>
      </c>
      <c r="H1850" s="191">
        <v>0</v>
      </c>
      <c r="I1850" s="374">
        <f t="shared" si="38"/>
        <v>0</v>
      </c>
      <c r="J1850" s="144"/>
      <c r="K1850" s="355"/>
      <c r="L1850" s="145"/>
      <c r="M1850" s="146"/>
    </row>
    <row r="1851" spans="1:13">
      <c r="A1851" s="170">
        <v>2</v>
      </c>
      <c r="B1851" s="171" t="str">
        <f>IF(TRIM(H1851)&lt;&gt;"",COUNTA($H$8:H1851),"")</f>
        <v/>
      </c>
      <c r="C1851" s="170"/>
      <c r="D1851" s="172"/>
      <c r="E1851" s="24" t="s">
        <v>2165</v>
      </c>
      <c r="F1851" s="173"/>
      <c r="G1851" s="215"/>
      <c r="H1851" s="373"/>
      <c r="I1851" s="175">
        <f>I1852+I1880+I1883</f>
        <v>0</v>
      </c>
      <c r="J1851" s="144"/>
      <c r="K1851" s="355"/>
      <c r="L1851" s="145"/>
      <c r="M1851" s="146"/>
    </row>
    <row r="1852" spans="1:13">
      <c r="A1852" s="222">
        <v>3</v>
      </c>
      <c r="B1852" s="223"/>
      <c r="C1852" s="224"/>
      <c r="D1852" s="225"/>
      <c r="E1852" s="226" t="s">
        <v>820</v>
      </c>
      <c r="F1852" s="223"/>
      <c r="G1852" s="224"/>
      <c r="H1852" s="225"/>
      <c r="I1852" s="227">
        <f>I1853+I1856+I1863+I1865+I1878</f>
        <v>0</v>
      </c>
      <c r="J1852" s="144"/>
      <c r="K1852" s="355"/>
      <c r="L1852" s="145"/>
      <c r="M1852" s="146"/>
    </row>
    <row r="1853" spans="1:13">
      <c r="A1853" s="378">
        <v>4</v>
      </c>
      <c r="B1853" s="378"/>
      <c r="C1853" s="378"/>
      <c r="D1853" s="379"/>
      <c r="E1853" s="380" t="s">
        <v>501</v>
      </c>
      <c r="F1853" s="380"/>
      <c r="G1853" s="380"/>
      <c r="H1853" s="383"/>
      <c r="I1853" s="384">
        <f>SUM(I1854:I1855)</f>
        <v>0</v>
      </c>
      <c r="J1853" s="144"/>
      <c r="K1853" s="355"/>
      <c r="L1853" s="145"/>
      <c r="M1853" s="146"/>
    </row>
    <row r="1854" spans="1:13" ht="33.75">
      <c r="A1854" s="185"/>
      <c r="B1854" s="186"/>
      <c r="C1854" s="185" t="s">
        <v>522</v>
      </c>
      <c r="D1854" s="187" t="s">
        <v>14</v>
      </c>
      <c r="E1854" s="188" t="s">
        <v>786</v>
      </c>
      <c r="F1854" s="189" t="s">
        <v>7</v>
      </c>
      <c r="G1854" s="190">
        <v>1</v>
      </c>
      <c r="H1854" s="191">
        <v>0</v>
      </c>
      <c r="I1854" s="374">
        <f t="shared" ref="I1854:I1877" si="39">IF(ISNUMBER(G1854),ROUND(G1854*H1854,2),"")</f>
        <v>0</v>
      </c>
      <c r="J1854" s="144"/>
      <c r="K1854" s="355"/>
      <c r="L1854" s="145"/>
      <c r="M1854" s="146"/>
    </row>
    <row r="1855" spans="1:13" s="229" customFormat="1" ht="22.5">
      <c r="A1855" s="185"/>
      <c r="B1855" s="186"/>
      <c r="C1855" s="185" t="s">
        <v>536</v>
      </c>
      <c r="D1855" s="187" t="s">
        <v>15</v>
      </c>
      <c r="E1855" s="188" t="s">
        <v>788</v>
      </c>
      <c r="F1855" s="189" t="s">
        <v>58</v>
      </c>
      <c r="G1855" s="190">
        <v>190</v>
      </c>
      <c r="H1855" s="191">
        <v>0</v>
      </c>
      <c r="I1855" s="374">
        <f t="shared" si="39"/>
        <v>0</v>
      </c>
      <c r="J1855" s="230"/>
      <c r="K1855" s="355"/>
      <c r="L1855" s="231"/>
      <c r="M1855" s="232"/>
    </row>
    <row r="1856" spans="1:13">
      <c r="A1856" s="378">
        <v>4</v>
      </c>
      <c r="B1856" s="378"/>
      <c r="C1856" s="378"/>
      <c r="D1856" s="379"/>
      <c r="E1856" s="380" t="s">
        <v>232</v>
      </c>
      <c r="F1856" s="380"/>
      <c r="G1856" s="380"/>
      <c r="H1856" s="383"/>
      <c r="I1856" s="384">
        <f>SUM(I1857:I1862)</f>
        <v>0</v>
      </c>
      <c r="J1856" s="144"/>
      <c r="K1856" s="355"/>
      <c r="L1856" s="145"/>
      <c r="M1856" s="146"/>
    </row>
    <row r="1857" spans="1:13" ht="33.75">
      <c r="A1857" s="185"/>
      <c r="B1857" s="186"/>
      <c r="C1857" s="185" t="s">
        <v>544</v>
      </c>
      <c r="D1857" s="187" t="s">
        <v>14</v>
      </c>
      <c r="E1857" s="188" t="s">
        <v>789</v>
      </c>
      <c r="F1857" s="189" t="s">
        <v>76</v>
      </c>
      <c r="G1857" s="190">
        <v>80</v>
      </c>
      <c r="H1857" s="191">
        <v>0</v>
      </c>
      <c r="I1857" s="374">
        <f t="shared" si="39"/>
        <v>0</v>
      </c>
      <c r="J1857" s="144"/>
      <c r="K1857" s="355"/>
      <c r="L1857" s="145"/>
      <c r="M1857" s="146"/>
    </row>
    <row r="1858" spans="1:13" ht="22.5">
      <c r="A1858" s="185"/>
      <c r="B1858" s="186"/>
      <c r="C1858" s="185" t="s">
        <v>764</v>
      </c>
      <c r="D1858" s="187" t="s">
        <v>15</v>
      </c>
      <c r="E1858" s="188" t="s">
        <v>790</v>
      </c>
      <c r="F1858" s="189" t="s">
        <v>76</v>
      </c>
      <c r="G1858" s="190">
        <v>230</v>
      </c>
      <c r="H1858" s="191">
        <v>0</v>
      </c>
      <c r="I1858" s="374">
        <f t="shared" si="39"/>
        <v>0</v>
      </c>
      <c r="J1858" s="144"/>
      <c r="K1858" s="355"/>
      <c r="L1858" s="145"/>
      <c r="M1858" s="146"/>
    </row>
    <row r="1859" spans="1:13" ht="22.5">
      <c r="A1859" s="185"/>
      <c r="B1859" s="186"/>
      <c r="C1859" s="185" t="s">
        <v>550</v>
      </c>
      <c r="D1859" s="187" t="s">
        <v>16</v>
      </c>
      <c r="E1859" s="188" t="s">
        <v>791</v>
      </c>
      <c r="F1859" s="189" t="s">
        <v>56</v>
      </c>
      <c r="G1859" s="190">
        <v>380</v>
      </c>
      <c r="H1859" s="191">
        <v>0</v>
      </c>
      <c r="I1859" s="374">
        <f t="shared" si="39"/>
        <v>0</v>
      </c>
      <c r="J1859" s="144"/>
      <c r="K1859" s="355"/>
      <c r="L1859" s="145"/>
      <c r="M1859" s="146"/>
    </row>
    <row r="1860" spans="1:13">
      <c r="A1860" s="185"/>
      <c r="B1860" s="186"/>
      <c r="C1860" s="185" t="s">
        <v>765</v>
      </c>
      <c r="D1860" s="187" t="s">
        <v>17</v>
      </c>
      <c r="E1860" s="188" t="s">
        <v>844</v>
      </c>
      <c r="F1860" s="189" t="s">
        <v>76</v>
      </c>
      <c r="G1860" s="190">
        <v>90</v>
      </c>
      <c r="H1860" s="191">
        <v>0</v>
      </c>
      <c r="I1860" s="374">
        <f t="shared" si="39"/>
        <v>0</v>
      </c>
      <c r="J1860" s="144"/>
      <c r="K1860" s="355"/>
      <c r="L1860" s="145"/>
      <c r="M1860" s="146"/>
    </row>
    <row r="1861" spans="1:13">
      <c r="A1861" s="185"/>
      <c r="B1861" s="186"/>
      <c r="C1861" s="185" t="s">
        <v>556</v>
      </c>
      <c r="D1861" s="187" t="s">
        <v>179</v>
      </c>
      <c r="E1861" s="188" t="s">
        <v>557</v>
      </c>
      <c r="F1861" s="189" t="s">
        <v>56</v>
      </c>
      <c r="G1861" s="190">
        <v>860</v>
      </c>
      <c r="H1861" s="191">
        <v>0</v>
      </c>
      <c r="I1861" s="374">
        <f t="shared" si="39"/>
        <v>0</v>
      </c>
      <c r="J1861" s="144"/>
      <c r="K1861" s="355"/>
      <c r="L1861" s="145"/>
      <c r="M1861" s="146"/>
    </row>
    <row r="1862" spans="1:13">
      <c r="A1862" s="185"/>
      <c r="B1862" s="186"/>
      <c r="C1862" s="185" t="s">
        <v>766</v>
      </c>
      <c r="D1862" s="187" t="s">
        <v>198</v>
      </c>
      <c r="E1862" s="188" t="s">
        <v>559</v>
      </c>
      <c r="F1862" s="189" t="s">
        <v>56</v>
      </c>
      <c r="G1862" s="190">
        <v>860</v>
      </c>
      <c r="H1862" s="191">
        <v>0</v>
      </c>
      <c r="I1862" s="374">
        <f t="shared" si="39"/>
        <v>0</v>
      </c>
      <c r="J1862" s="144"/>
      <c r="K1862" s="355"/>
      <c r="L1862" s="145"/>
      <c r="M1862" s="146"/>
    </row>
    <row r="1863" spans="1:13">
      <c r="A1863" s="378">
        <v>4</v>
      </c>
      <c r="B1863" s="378"/>
      <c r="C1863" s="378"/>
      <c r="D1863" s="379"/>
      <c r="E1863" s="380" t="s">
        <v>234</v>
      </c>
      <c r="F1863" s="380"/>
      <c r="G1863" s="380"/>
      <c r="H1863" s="383"/>
      <c r="I1863" s="384">
        <f>SUM(I1864)</f>
        <v>0</v>
      </c>
      <c r="J1863" s="144"/>
      <c r="K1863" s="355"/>
      <c r="L1863" s="145"/>
      <c r="M1863" s="146"/>
    </row>
    <row r="1864" spans="1:13" ht="33.75">
      <c r="A1864" s="185"/>
      <c r="B1864" s="186"/>
      <c r="C1864" s="185" t="s">
        <v>767</v>
      </c>
      <c r="D1864" s="187" t="s">
        <v>14</v>
      </c>
      <c r="E1864" s="188" t="s">
        <v>793</v>
      </c>
      <c r="F1864" s="189" t="s">
        <v>58</v>
      </c>
      <c r="G1864" s="190">
        <v>175</v>
      </c>
      <c r="H1864" s="191">
        <v>0</v>
      </c>
      <c r="I1864" s="374">
        <f t="shared" si="39"/>
        <v>0</v>
      </c>
      <c r="J1864" s="144"/>
      <c r="K1864" s="355"/>
      <c r="L1864" s="145"/>
      <c r="M1864" s="146"/>
    </row>
    <row r="1865" spans="1:13">
      <c r="A1865" s="378">
        <v>4</v>
      </c>
      <c r="B1865" s="378"/>
      <c r="C1865" s="378"/>
      <c r="D1865" s="379"/>
      <c r="E1865" s="380" t="s">
        <v>236</v>
      </c>
      <c r="F1865" s="380"/>
      <c r="G1865" s="380"/>
      <c r="H1865" s="383"/>
      <c r="I1865" s="384">
        <f>SUM(I1866:I1877)</f>
        <v>0</v>
      </c>
      <c r="J1865" s="144"/>
      <c r="K1865" s="355"/>
      <c r="L1865" s="145"/>
      <c r="M1865" s="146"/>
    </row>
    <row r="1866" spans="1:13" ht="22.5">
      <c r="A1866" s="185"/>
      <c r="B1866" s="186"/>
      <c r="C1866" s="185" t="s">
        <v>768</v>
      </c>
      <c r="D1866" s="187" t="s">
        <v>14</v>
      </c>
      <c r="E1866" s="188" t="s">
        <v>794</v>
      </c>
      <c r="F1866" s="189" t="s">
        <v>819</v>
      </c>
      <c r="G1866" s="190">
        <v>300</v>
      </c>
      <c r="H1866" s="191">
        <v>0</v>
      </c>
      <c r="I1866" s="374">
        <f t="shared" si="39"/>
        <v>0</v>
      </c>
      <c r="J1866" s="144"/>
      <c r="K1866" s="355"/>
      <c r="L1866" s="145"/>
      <c r="M1866" s="146"/>
    </row>
    <row r="1867" spans="1:13">
      <c r="A1867" s="185"/>
      <c r="B1867" s="186"/>
      <c r="C1867" s="185" t="s">
        <v>769</v>
      </c>
      <c r="D1867" s="187" t="s">
        <v>15</v>
      </c>
      <c r="E1867" s="188" t="s">
        <v>795</v>
      </c>
      <c r="F1867" s="189" t="s">
        <v>56</v>
      </c>
      <c r="G1867" s="190">
        <v>170</v>
      </c>
      <c r="H1867" s="191">
        <v>0</v>
      </c>
      <c r="I1867" s="374">
        <f t="shared" si="39"/>
        <v>0</v>
      </c>
      <c r="J1867" s="144"/>
      <c r="K1867" s="355"/>
      <c r="L1867" s="145"/>
      <c r="M1867" s="146"/>
    </row>
    <row r="1868" spans="1:13" ht="33.75">
      <c r="A1868" s="185"/>
      <c r="B1868" s="186"/>
      <c r="C1868" s="185" t="s">
        <v>770</v>
      </c>
      <c r="D1868" s="187" t="s">
        <v>16</v>
      </c>
      <c r="E1868" s="188" t="s">
        <v>796</v>
      </c>
      <c r="F1868" s="189" t="s">
        <v>56</v>
      </c>
      <c r="G1868" s="190">
        <v>350</v>
      </c>
      <c r="H1868" s="191">
        <v>0</v>
      </c>
      <c r="I1868" s="374">
        <f t="shared" si="39"/>
        <v>0</v>
      </c>
      <c r="J1868" s="144"/>
      <c r="K1868" s="355"/>
      <c r="L1868" s="145"/>
      <c r="M1868" s="146"/>
    </row>
    <row r="1869" spans="1:13">
      <c r="A1869" s="185"/>
      <c r="B1869" s="186"/>
      <c r="C1869" s="185" t="s">
        <v>771</v>
      </c>
      <c r="D1869" s="187" t="s">
        <v>17</v>
      </c>
      <c r="E1869" s="188" t="s">
        <v>797</v>
      </c>
      <c r="F1869" s="189" t="s">
        <v>255</v>
      </c>
      <c r="G1869" s="190">
        <v>8.4</v>
      </c>
      <c r="H1869" s="191">
        <v>0</v>
      </c>
      <c r="I1869" s="374">
        <f t="shared" si="39"/>
        <v>0</v>
      </c>
      <c r="J1869" s="144"/>
      <c r="K1869" s="355"/>
      <c r="L1869" s="145"/>
      <c r="M1869" s="146"/>
    </row>
    <row r="1870" spans="1:13" ht="33.75">
      <c r="A1870" s="185"/>
      <c r="B1870" s="186"/>
      <c r="C1870" s="185" t="s">
        <v>639</v>
      </c>
      <c r="D1870" s="187" t="s">
        <v>179</v>
      </c>
      <c r="E1870" s="188" t="s">
        <v>798</v>
      </c>
      <c r="F1870" s="189" t="s">
        <v>78</v>
      </c>
      <c r="G1870" s="190">
        <v>2700</v>
      </c>
      <c r="H1870" s="191">
        <v>0</v>
      </c>
      <c r="I1870" s="374">
        <f t="shared" si="39"/>
        <v>0</v>
      </c>
      <c r="J1870" s="144"/>
      <c r="K1870" s="355"/>
      <c r="L1870" s="145"/>
      <c r="M1870" s="146"/>
    </row>
    <row r="1871" spans="1:13" ht="22.5">
      <c r="A1871" s="185"/>
      <c r="B1871" s="186"/>
      <c r="C1871" s="185" t="s">
        <v>772</v>
      </c>
      <c r="D1871" s="187" t="s">
        <v>198</v>
      </c>
      <c r="E1871" s="188" t="s">
        <v>799</v>
      </c>
      <c r="F1871" s="189" t="s">
        <v>76</v>
      </c>
      <c r="G1871" s="190">
        <v>13</v>
      </c>
      <c r="H1871" s="191">
        <v>0</v>
      </c>
      <c r="I1871" s="374">
        <f t="shared" si="39"/>
        <v>0</v>
      </c>
      <c r="J1871" s="144"/>
      <c r="K1871" s="355"/>
      <c r="L1871" s="145"/>
      <c r="M1871" s="146"/>
    </row>
    <row r="1872" spans="1:13" ht="33.75">
      <c r="A1872" s="185"/>
      <c r="B1872" s="186"/>
      <c r="C1872" s="185" t="s">
        <v>773</v>
      </c>
      <c r="D1872" s="187" t="s">
        <v>214</v>
      </c>
      <c r="E1872" s="188" t="s">
        <v>800</v>
      </c>
      <c r="F1872" s="189" t="s">
        <v>76</v>
      </c>
      <c r="G1872" s="190">
        <v>13</v>
      </c>
      <c r="H1872" s="191">
        <v>0</v>
      </c>
      <c r="I1872" s="374">
        <f t="shared" si="39"/>
        <v>0</v>
      </c>
      <c r="J1872" s="144"/>
      <c r="K1872" s="355"/>
      <c r="L1872" s="145"/>
      <c r="M1872" s="146"/>
    </row>
    <row r="1873" spans="1:13" ht="22.5">
      <c r="A1873" s="185"/>
      <c r="B1873" s="186"/>
      <c r="C1873" s="185" t="s">
        <v>774</v>
      </c>
      <c r="D1873" s="187" t="s">
        <v>216</v>
      </c>
      <c r="E1873" s="188" t="s">
        <v>801</v>
      </c>
      <c r="F1873" s="189" t="s">
        <v>76</v>
      </c>
      <c r="G1873" s="190">
        <v>105</v>
      </c>
      <c r="H1873" s="191">
        <v>0</v>
      </c>
      <c r="I1873" s="374">
        <f t="shared" si="39"/>
        <v>0</v>
      </c>
      <c r="J1873" s="144"/>
      <c r="K1873" s="355"/>
      <c r="L1873" s="145"/>
      <c r="M1873" s="146"/>
    </row>
    <row r="1874" spans="1:13" ht="22.5">
      <c r="A1874" s="185"/>
      <c r="B1874" s="186"/>
      <c r="C1874" s="185" t="s">
        <v>775</v>
      </c>
      <c r="D1874" s="187" t="s">
        <v>231</v>
      </c>
      <c r="E1874" s="188" t="s">
        <v>802</v>
      </c>
      <c r="F1874" s="189" t="s">
        <v>76</v>
      </c>
      <c r="G1874" s="190">
        <v>13</v>
      </c>
      <c r="H1874" s="191">
        <v>0</v>
      </c>
      <c r="I1874" s="374">
        <f t="shared" si="39"/>
        <v>0</v>
      </c>
      <c r="J1874" s="144"/>
      <c r="K1874" s="355"/>
      <c r="L1874" s="145"/>
      <c r="M1874" s="146"/>
    </row>
    <row r="1875" spans="1:13" ht="33.75">
      <c r="A1875" s="185"/>
      <c r="B1875" s="186"/>
      <c r="C1875" s="228">
        <v>56111</v>
      </c>
      <c r="D1875" s="187" t="s">
        <v>260</v>
      </c>
      <c r="E1875" s="188" t="s">
        <v>2166</v>
      </c>
      <c r="F1875" s="189" t="s">
        <v>76</v>
      </c>
      <c r="G1875" s="190">
        <v>240</v>
      </c>
      <c r="H1875" s="191">
        <v>0</v>
      </c>
      <c r="I1875" s="374">
        <f t="shared" si="39"/>
        <v>0</v>
      </c>
      <c r="J1875" s="144"/>
      <c r="K1875" s="355"/>
      <c r="L1875" s="145"/>
      <c r="M1875" s="146"/>
    </row>
    <row r="1876" spans="1:13" ht="22.5">
      <c r="A1876" s="185"/>
      <c r="B1876" s="186"/>
      <c r="C1876" s="185" t="s">
        <v>601</v>
      </c>
      <c r="D1876" s="187" t="s">
        <v>261</v>
      </c>
      <c r="E1876" s="188" t="s">
        <v>805</v>
      </c>
      <c r="F1876" s="189" t="s">
        <v>7</v>
      </c>
      <c r="G1876" s="190">
        <v>3</v>
      </c>
      <c r="H1876" s="191">
        <v>0</v>
      </c>
      <c r="I1876" s="374">
        <f t="shared" si="39"/>
        <v>0</v>
      </c>
      <c r="J1876" s="144"/>
      <c r="K1876" s="355"/>
      <c r="L1876" s="145"/>
      <c r="M1876" s="146"/>
    </row>
    <row r="1877" spans="1:13" ht="22.5">
      <c r="A1877" s="185"/>
      <c r="B1877" s="186"/>
      <c r="C1877" s="185" t="s">
        <v>778</v>
      </c>
      <c r="D1877" s="187" t="s">
        <v>272</v>
      </c>
      <c r="E1877" s="188" t="s">
        <v>806</v>
      </c>
      <c r="F1877" s="189" t="s">
        <v>58</v>
      </c>
      <c r="G1877" s="190">
        <v>8.4</v>
      </c>
      <c r="H1877" s="191">
        <v>0</v>
      </c>
      <c r="I1877" s="374">
        <f t="shared" si="39"/>
        <v>0</v>
      </c>
      <c r="J1877" s="144"/>
      <c r="K1877" s="355"/>
      <c r="L1877" s="145"/>
      <c r="M1877" s="146"/>
    </row>
    <row r="1878" spans="1:13">
      <c r="A1878" s="378">
        <v>4</v>
      </c>
      <c r="B1878" s="378"/>
      <c r="C1878" s="378"/>
      <c r="D1878" s="379"/>
      <c r="E1878" s="380" t="s">
        <v>622</v>
      </c>
      <c r="F1878" s="380"/>
      <c r="G1878" s="380"/>
      <c r="H1878" s="383"/>
      <c r="I1878" s="384">
        <f>SUM(I1879:I1879)</f>
        <v>0</v>
      </c>
      <c r="J1878" s="144"/>
      <c r="K1878" s="355"/>
      <c r="L1878" s="145"/>
      <c r="M1878" s="146"/>
    </row>
    <row r="1879" spans="1:13" ht="33.75">
      <c r="A1879" s="185"/>
      <c r="B1879" s="186"/>
      <c r="C1879" s="185" t="s">
        <v>604</v>
      </c>
      <c r="D1879" s="187" t="s">
        <v>14</v>
      </c>
      <c r="E1879" s="188" t="s">
        <v>2167</v>
      </c>
      <c r="F1879" s="189" t="s">
        <v>7</v>
      </c>
      <c r="G1879" s="190">
        <v>1</v>
      </c>
      <c r="H1879" s="191">
        <v>0</v>
      </c>
      <c r="I1879" s="374">
        <f t="shared" ref="I1879" si="40">IF(ISNUMBER(G1879),ROUND(G1879*H1879,2),"")</f>
        <v>0</v>
      </c>
      <c r="J1879" s="144"/>
      <c r="K1879" s="355"/>
      <c r="L1879" s="145"/>
      <c r="M1879" s="146"/>
    </row>
    <row r="1880" spans="1:13">
      <c r="A1880" s="222">
        <v>3</v>
      </c>
      <c r="B1880" s="223"/>
      <c r="C1880" s="224"/>
      <c r="D1880" s="225"/>
      <c r="E1880" s="226" t="s">
        <v>2168</v>
      </c>
      <c r="F1880" s="223"/>
      <c r="G1880" s="224"/>
      <c r="H1880" s="225"/>
      <c r="I1880" s="227">
        <f>SUM(I1881:I1882)</f>
        <v>0</v>
      </c>
      <c r="J1880" s="144"/>
      <c r="K1880" s="355"/>
      <c r="L1880" s="145"/>
      <c r="M1880" s="146"/>
    </row>
    <row r="1881" spans="1:13" ht="33.75">
      <c r="A1881" s="185"/>
      <c r="B1881" s="186"/>
      <c r="C1881" s="185" t="s">
        <v>779</v>
      </c>
      <c r="D1881" s="187" t="s">
        <v>14</v>
      </c>
      <c r="E1881" s="188" t="s">
        <v>808</v>
      </c>
      <c r="F1881" s="189" t="s">
        <v>56</v>
      </c>
      <c r="G1881" s="190">
        <v>260</v>
      </c>
      <c r="H1881" s="191">
        <v>0</v>
      </c>
      <c r="I1881" s="374">
        <f t="shared" ref="I1881:I1890" si="41">IF(ISNUMBER(G1881),ROUND(G1881*H1881,2),"")</f>
        <v>0</v>
      </c>
      <c r="J1881" s="144"/>
      <c r="K1881" s="355"/>
      <c r="L1881" s="145"/>
      <c r="M1881" s="146"/>
    </row>
    <row r="1882" spans="1:13" ht="33.75">
      <c r="A1882" s="185"/>
      <c r="B1882" s="186"/>
      <c r="C1882" s="185" t="s">
        <v>780</v>
      </c>
      <c r="D1882" s="187" t="s">
        <v>15</v>
      </c>
      <c r="E1882" s="188" t="s">
        <v>809</v>
      </c>
      <c r="F1882" s="189" t="s">
        <v>56</v>
      </c>
      <c r="G1882" s="190">
        <v>205</v>
      </c>
      <c r="H1882" s="191">
        <v>0</v>
      </c>
      <c r="I1882" s="374">
        <f t="shared" si="41"/>
        <v>0</v>
      </c>
      <c r="J1882" s="144"/>
      <c r="K1882" s="355"/>
      <c r="L1882" s="145"/>
      <c r="M1882" s="146"/>
    </row>
    <row r="1883" spans="1:13">
      <c r="A1883" s="222">
        <v>3</v>
      </c>
      <c r="B1883" s="223"/>
      <c r="C1883" s="224"/>
      <c r="D1883" s="225"/>
      <c r="E1883" s="226" t="s">
        <v>2169</v>
      </c>
      <c r="F1883" s="223"/>
      <c r="G1883" s="224"/>
      <c r="H1883" s="225"/>
      <c r="I1883" s="227">
        <f>SUM(I1884:I1890)</f>
        <v>0</v>
      </c>
      <c r="J1883" s="144"/>
      <c r="K1883" s="355"/>
      <c r="L1883" s="145"/>
      <c r="M1883" s="146"/>
    </row>
    <row r="1884" spans="1:13" ht="45">
      <c r="A1884" s="185"/>
      <c r="B1884" s="186"/>
      <c r="C1884" s="185" t="s">
        <v>781</v>
      </c>
      <c r="D1884" s="187" t="s">
        <v>14</v>
      </c>
      <c r="E1884" s="188" t="s">
        <v>810</v>
      </c>
      <c r="F1884" s="189" t="s">
        <v>76</v>
      </c>
      <c r="G1884" s="190">
        <v>9</v>
      </c>
      <c r="H1884" s="191">
        <v>0</v>
      </c>
      <c r="I1884" s="374">
        <f t="shared" si="41"/>
        <v>0</v>
      </c>
      <c r="J1884" s="144"/>
      <c r="K1884" s="355"/>
      <c r="L1884" s="145"/>
      <c r="M1884" s="146"/>
    </row>
    <row r="1885" spans="1:13" ht="33.75">
      <c r="A1885" s="185"/>
      <c r="B1885" s="186"/>
      <c r="C1885" s="185" t="s">
        <v>781</v>
      </c>
      <c r="D1885" s="187" t="s">
        <v>15</v>
      </c>
      <c r="E1885" s="188" t="s">
        <v>858</v>
      </c>
      <c r="F1885" s="189" t="s">
        <v>76</v>
      </c>
      <c r="G1885" s="190">
        <v>60</v>
      </c>
      <c r="H1885" s="191">
        <v>0</v>
      </c>
      <c r="I1885" s="374">
        <f t="shared" si="41"/>
        <v>0</v>
      </c>
      <c r="J1885" s="144"/>
      <c r="K1885" s="355"/>
      <c r="L1885" s="145"/>
      <c r="M1885" s="146"/>
    </row>
    <row r="1886" spans="1:13" ht="22.5">
      <c r="A1886" s="185"/>
      <c r="B1886" s="186"/>
      <c r="C1886" s="185" t="s">
        <v>782</v>
      </c>
      <c r="D1886" s="187" t="s">
        <v>16</v>
      </c>
      <c r="E1886" s="188" t="s">
        <v>812</v>
      </c>
      <c r="F1886" s="189" t="s">
        <v>7</v>
      </c>
      <c r="G1886" s="190">
        <v>9</v>
      </c>
      <c r="H1886" s="191">
        <v>0</v>
      </c>
      <c r="I1886" s="374">
        <f t="shared" si="41"/>
        <v>0</v>
      </c>
      <c r="J1886" s="144"/>
      <c r="K1886" s="355"/>
      <c r="L1886" s="145"/>
      <c r="M1886" s="146"/>
    </row>
    <row r="1887" spans="1:13" ht="22.5">
      <c r="A1887" s="185"/>
      <c r="B1887" s="186"/>
      <c r="C1887" s="185" t="s">
        <v>783</v>
      </c>
      <c r="D1887" s="187" t="s">
        <v>17</v>
      </c>
      <c r="E1887" s="188" t="s">
        <v>813</v>
      </c>
      <c r="F1887" s="189" t="s">
        <v>76</v>
      </c>
      <c r="G1887" s="190">
        <v>9</v>
      </c>
      <c r="H1887" s="191">
        <v>0</v>
      </c>
      <c r="I1887" s="374">
        <f t="shared" si="41"/>
        <v>0</v>
      </c>
      <c r="J1887" s="144"/>
      <c r="K1887" s="355"/>
      <c r="L1887" s="145"/>
      <c r="M1887" s="146"/>
    </row>
    <row r="1888" spans="1:13" ht="22.5">
      <c r="A1888" s="185"/>
      <c r="B1888" s="186"/>
      <c r="C1888" s="185" t="s">
        <v>581</v>
      </c>
      <c r="D1888" s="187" t="s">
        <v>179</v>
      </c>
      <c r="E1888" s="188" t="s">
        <v>634</v>
      </c>
      <c r="F1888" s="189" t="s">
        <v>76</v>
      </c>
      <c r="G1888" s="190">
        <v>3</v>
      </c>
      <c r="H1888" s="191">
        <v>0</v>
      </c>
      <c r="I1888" s="374">
        <f t="shared" si="41"/>
        <v>0</v>
      </c>
      <c r="J1888" s="144"/>
      <c r="K1888" s="355"/>
      <c r="L1888" s="145"/>
      <c r="M1888" s="146"/>
    </row>
    <row r="1889" spans="1:13" ht="33.75">
      <c r="A1889" s="185"/>
      <c r="B1889" s="186"/>
      <c r="C1889" s="185" t="s">
        <v>784</v>
      </c>
      <c r="D1889" s="187" t="s">
        <v>198</v>
      </c>
      <c r="E1889" s="188" t="s">
        <v>814</v>
      </c>
      <c r="F1889" s="189" t="s">
        <v>76</v>
      </c>
      <c r="G1889" s="190">
        <v>60</v>
      </c>
      <c r="H1889" s="191">
        <v>0</v>
      </c>
      <c r="I1889" s="374">
        <f t="shared" si="41"/>
        <v>0</v>
      </c>
      <c r="J1889" s="144"/>
      <c r="K1889" s="355"/>
      <c r="L1889" s="145"/>
      <c r="M1889" s="146"/>
    </row>
    <row r="1890" spans="1:13" ht="33.75">
      <c r="A1890" s="185"/>
      <c r="B1890" s="186"/>
      <c r="C1890" s="185" t="s">
        <v>776</v>
      </c>
      <c r="D1890" s="187" t="s">
        <v>214</v>
      </c>
      <c r="E1890" s="188" t="s">
        <v>815</v>
      </c>
      <c r="F1890" s="189" t="s">
        <v>76</v>
      </c>
      <c r="G1890" s="190">
        <v>3</v>
      </c>
      <c r="H1890" s="191">
        <v>0</v>
      </c>
      <c r="I1890" s="374">
        <f t="shared" si="41"/>
        <v>0</v>
      </c>
      <c r="J1890" s="144"/>
      <c r="K1890" s="355"/>
      <c r="L1890" s="145"/>
      <c r="M1890" s="146"/>
    </row>
    <row r="1891" spans="1:13">
      <c r="A1891" s="170">
        <v>2</v>
      </c>
      <c r="B1891" s="171" t="str">
        <f>IF(TRIM(H1891)&lt;&gt;"",COUNTA($H$8:H1891),"")</f>
        <v/>
      </c>
      <c r="C1891" s="170"/>
      <c r="D1891" s="172"/>
      <c r="E1891" s="24" t="s">
        <v>2170</v>
      </c>
      <c r="F1891" s="173"/>
      <c r="G1891" s="215"/>
      <c r="H1891" s="373"/>
      <c r="I1891" s="175">
        <f>I1892+I1915+I1918</f>
        <v>0</v>
      </c>
      <c r="J1891" s="144"/>
      <c r="K1891" s="355"/>
      <c r="L1891" s="145"/>
      <c r="M1891" s="146"/>
    </row>
    <row r="1892" spans="1:13">
      <c r="A1892" s="222">
        <v>3</v>
      </c>
      <c r="B1892" s="223"/>
      <c r="C1892" s="224"/>
      <c r="D1892" s="225"/>
      <c r="E1892" s="226" t="s">
        <v>820</v>
      </c>
      <c r="F1892" s="223"/>
      <c r="G1892" s="224"/>
      <c r="H1892" s="225"/>
      <c r="I1892" s="227">
        <f>I1893+I1896+I1903+I1905</f>
        <v>0</v>
      </c>
      <c r="J1892" s="144"/>
      <c r="K1892" s="355"/>
      <c r="L1892" s="145"/>
      <c r="M1892" s="146"/>
    </row>
    <row r="1893" spans="1:13">
      <c r="A1893" s="378">
        <v>4</v>
      </c>
      <c r="B1893" s="378"/>
      <c r="C1893" s="378"/>
      <c r="D1893" s="379"/>
      <c r="E1893" s="380" t="s">
        <v>501</v>
      </c>
      <c r="F1893" s="380"/>
      <c r="G1893" s="380"/>
      <c r="H1893" s="383"/>
      <c r="I1893" s="384">
        <f>SUM(I1894:I1895)</f>
        <v>0</v>
      </c>
      <c r="J1893" s="144"/>
      <c r="K1893" s="355"/>
      <c r="L1893" s="145"/>
      <c r="M1893" s="146"/>
    </row>
    <row r="1894" spans="1:13" ht="33.75">
      <c r="A1894" s="185"/>
      <c r="B1894" s="186"/>
      <c r="C1894" s="185" t="s">
        <v>522</v>
      </c>
      <c r="D1894" s="187" t="s">
        <v>14</v>
      </c>
      <c r="E1894" s="188" t="s">
        <v>786</v>
      </c>
      <c r="F1894" s="189" t="s">
        <v>7</v>
      </c>
      <c r="G1894" s="190">
        <v>1</v>
      </c>
      <c r="H1894" s="191">
        <v>0</v>
      </c>
      <c r="I1894" s="374">
        <f t="shared" ref="I1894:I1914" si="42">IF(ISNUMBER(G1894),ROUND(G1894*H1894,2),"")</f>
        <v>0</v>
      </c>
      <c r="J1894" s="144"/>
      <c r="K1894" s="355"/>
      <c r="L1894" s="145"/>
      <c r="M1894" s="146"/>
    </row>
    <row r="1895" spans="1:13" s="229" customFormat="1" ht="22.5">
      <c r="A1895" s="185"/>
      <c r="B1895" s="186"/>
      <c r="C1895" s="185" t="s">
        <v>536</v>
      </c>
      <c r="D1895" s="187" t="s">
        <v>15</v>
      </c>
      <c r="E1895" s="188" t="s">
        <v>788</v>
      </c>
      <c r="F1895" s="189" t="s">
        <v>58</v>
      </c>
      <c r="G1895" s="190">
        <v>20</v>
      </c>
      <c r="H1895" s="191">
        <v>0</v>
      </c>
      <c r="I1895" s="374">
        <f t="shared" si="42"/>
        <v>0</v>
      </c>
      <c r="J1895" s="230"/>
      <c r="K1895" s="355"/>
      <c r="L1895" s="231"/>
      <c r="M1895" s="232"/>
    </row>
    <row r="1896" spans="1:13">
      <c r="A1896" s="378">
        <v>4</v>
      </c>
      <c r="B1896" s="378"/>
      <c r="C1896" s="378"/>
      <c r="D1896" s="379"/>
      <c r="E1896" s="380" t="s">
        <v>232</v>
      </c>
      <c r="F1896" s="380"/>
      <c r="G1896" s="380"/>
      <c r="H1896" s="383"/>
      <c r="I1896" s="384">
        <f>SUM(I1897:I1902)</f>
        <v>0</v>
      </c>
      <c r="J1896" s="144"/>
      <c r="K1896" s="355"/>
      <c r="L1896" s="145"/>
      <c r="M1896" s="146"/>
    </row>
    <row r="1897" spans="1:13" ht="33.75">
      <c r="A1897" s="185"/>
      <c r="B1897" s="186"/>
      <c r="C1897" s="185" t="s">
        <v>544</v>
      </c>
      <c r="D1897" s="187" t="s">
        <v>14</v>
      </c>
      <c r="E1897" s="188" t="s">
        <v>789</v>
      </c>
      <c r="F1897" s="189" t="s">
        <v>76</v>
      </c>
      <c r="G1897" s="190">
        <v>5</v>
      </c>
      <c r="H1897" s="191">
        <v>0</v>
      </c>
      <c r="I1897" s="374">
        <f t="shared" si="42"/>
        <v>0</v>
      </c>
      <c r="J1897" s="144"/>
      <c r="K1897" s="355"/>
      <c r="L1897" s="145"/>
      <c r="M1897" s="146"/>
    </row>
    <row r="1898" spans="1:13" ht="22.5">
      <c r="A1898" s="185"/>
      <c r="B1898" s="186"/>
      <c r="C1898" s="185" t="s">
        <v>764</v>
      </c>
      <c r="D1898" s="187" t="s">
        <v>15</v>
      </c>
      <c r="E1898" s="188" t="s">
        <v>790</v>
      </c>
      <c r="F1898" s="189" t="s">
        <v>76</v>
      </c>
      <c r="G1898" s="190">
        <v>6</v>
      </c>
      <c r="H1898" s="191">
        <v>0</v>
      </c>
      <c r="I1898" s="374">
        <f t="shared" si="42"/>
        <v>0</v>
      </c>
      <c r="J1898" s="144"/>
      <c r="K1898" s="355"/>
      <c r="L1898" s="145"/>
      <c r="M1898" s="146"/>
    </row>
    <row r="1899" spans="1:13" ht="22.5">
      <c r="A1899" s="185"/>
      <c r="B1899" s="186"/>
      <c r="C1899" s="185" t="s">
        <v>550</v>
      </c>
      <c r="D1899" s="187" t="s">
        <v>16</v>
      </c>
      <c r="E1899" s="188" t="s">
        <v>791</v>
      </c>
      <c r="F1899" s="189" t="s">
        <v>56</v>
      </c>
      <c r="G1899" s="190">
        <v>25</v>
      </c>
      <c r="H1899" s="191">
        <v>0</v>
      </c>
      <c r="I1899" s="374">
        <f t="shared" si="42"/>
        <v>0</v>
      </c>
      <c r="J1899" s="144"/>
      <c r="K1899" s="355"/>
      <c r="L1899" s="145"/>
      <c r="M1899" s="146"/>
    </row>
    <row r="1900" spans="1:13">
      <c r="A1900" s="185"/>
      <c r="B1900" s="186"/>
      <c r="C1900" s="185" t="s">
        <v>765</v>
      </c>
      <c r="D1900" s="187" t="s">
        <v>17</v>
      </c>
      <c r="E1900" s="188" t="s">
        <v>844</v>
      </c>
      <c r="F1900" s="189" t="s">
        <v>76</v>
      </c>
      <c r="G1900" s="190">
        <v>2</v>
      </c>
      <c r="H1900" s="191">
        <v>0</v>
      </c>
      <c r="I1900" s="374">
        <f t="shared" si="42"/>
        <v>0</v>
      </c>
      <c r="J1900" s="144"/>
      <c r="K1900" s="355"/>
      <c r="L1900" s="145"/>
      <c r="M1900" s="146"/>
    </row>
    <row r="1901" spans="1:13">
      <c r="A1901" s="185"/>
      <c r="B1901" s="186"/>
      <c r="C1901" s="185" t="s">
        <v>556</v>
      </c>
      <c r="D1901" s="187" t="s">
        <v>179</v>
      </c>
      <c r="E1901" s="188" t="s">
        <v>557</v>
      </c>
      <c r="F1901" s="189" t="s">
        <v>56</v>
      </c>
      <c r="G1901" s="190">
        <v>50</v>
      </c>
      <c r="H1901" s="191">
        <v>0</v>
      </c>
      <c r="I1901" s="374">
        <f t="shared" si="42"/>
        <v>0</v>
      </c>
      <c r="J1901" s="144"/>
      <c r="K1901" s="355"/>
      <c r="L1901" s="145"/>
      <c r="M1901" s="146"/>
    </row>
    <row r="1902" spans="1:13">
      <c r="A1902" s="185"/>
      <c r="B1902" s="186"/>
      <c r="C1902" s="185" t="s">
        <v>766</v>
      </c>
      <c r="D1902" s="187" t="s">
        <v>198</v>
      </c>
      <c r="E1902" s="188" t="s">
        <v>559</v>
      </c>
      <c r="F1902" s="189" t="s">
        <v>56</v>
      </c>
      <c r="G1902" s="190">
        <v>50</v>
      </c>
      <c r="H1902" s="191">
        <v>0</v>
      </c>
      <c r="I1902" s="374">
        <f t="shared" si="42"/>
        <v>0</v>
      </c>
      <c r="J1902" s="144"/>
      <c r="K1902" s="355"/>
      <c r="L1902" s="145"/>
      <c r="M1902" s="146"/>
    </row>
    <row r="1903" spans="1:13">
      <c r="A1903" s="378">
        <v>4</v>
      </c>
      <c r="B1903" s="378"/>
      <c r="C1903" s="378"/>
      <c r="D1903" s="379"/>
      <c r="E1903" s="380" t="s">
        <v>234</v>
      </c>
      <c r="F1903" s="380"/>
      <c r="G1903" s="380"/>
      <c r="H1903" s="383"/>
      <c r="I1903" s="384">
        <f>SUM(I1904)</f>
        <v>0</v>
      </c>
      <c r="J1903" s="144"/>
      <c r="K1903" s="355"/>
      <c r="L1903" s="145"/>
      <c r="M1903" s="146"/>
    </row>
    <row r="1904" spans="1:13" ht="33.75">
      <c r="A1904" s="185"/>
      <c r="B1904" s="186"/>
      <c r="C1904" s="185" t="s">
        <v>767</v>
      </c>
      <c r="D1904" s="187" t="s">
        <v>14</v>
      </c>
      <c r="E1904" s="188" t="s">
        <v>793</v>
      </c>
      <c r="F1904" s="189" t="s">
        <v>58</v>
      </c>
      <c r="G1904" s="190">
        <v>10</v>
      </c>
      <c r="H1904" s="191">
        <v>0</v>
      </c>
      <c r="I1904" s="374">
        <f t="shared" si="42"/>
        <v>0</v>
      </c>
      <c r="J1904" s="144"/>
      <c r="K1904" s="355"/>
      <c r="L1904" s="145"/>
      <c r="M1904" s="146"/>
    </row>
    <row r="1905" spans="1:13">
      <c r="A1905" s="378">
        <v>4</v>
      </c>
      <c r="B1905" s="378"/>
      <c r="C1905" s="378"/>
      <c r="D1905" s="379"/>
      <c r="E1905" s="380" t="s">
        <v>236</v>
      </c>
      <c r="F1905" s="380"/>
      <c r="G1905" s="380"/>
      <c r="H1905" s="383"/>
      <c r="I1905" s="384">
        <f>SUM(I1906:I1914)</f>
        <v>0</v>
      </c>
      <c r="J1905" s="144"/>
      <c r="K1905" s="355"/>
      <c r="L1905" s="145"/>
      <c r="M1905" s="146"/>
    </row>
    <row r="1906" spans="1:13" ht="22.5">
      <c r="A1906" s="185"/>
      <c r="B1906" s="186"/>
      <c r="C1906" s="185" t="s">
        <v>768</v>
      </c>
      <c r="D1906" s="187" t="s">
        <v>14</v>
      </c>
      <c r="E1906" s="188" t="s">
        <v>794</v>
      </c>
      <c r="F1906" s="189" t="s">
        <v>819</v>
      </c>
      <c r="G1906" s="190">
        <v>30</v>
      </c>
      <c r="H1906" s="191">
        <v>0</v>
      </c>
      <c r="I1906" s="374">
        <f t="shared" si="42"/>
        <v>0</v>
      </c>
      <c r="J1906" s="144"/>
      <c r="K1906" s="355"/>
      <c r="L1906" s="145"/>
      <c r="M1906" s="146"/>
    </row>
    <row r="1907" spans="1:13">
      <c r="A1907" s="185"/>
      <c r="B1907" s="186"/>
      <c r="C1907" s="185" t="s">
        <v>769</v>
      </c>
      <c r="D1907" s="187" t="s">
        <v>15</v>
      </c>
      <c r="E1907" s="188" t="s">
        <v>795</v>
      </c>
      <c r="F1907" s="189" t="s">
        <v>56</v>
      </c>
      <c r="G1907" s="190">
        <v>10</v>
      </c>
      <c r="H1907" s="191">
        <v>0</v>
      </c>
      <c r="I1907" s="374">
        <f t="shared" si="42"/>
        <v>0</v>
      </c>
      <c r="J1907" s="144"/>
      <c r="K1907" s="355"/>
      <c r="L1907" s="145"/>
      <c r="M1907" s="146"/>
    </row>
    <row r="1908" spans="1:13" ht="33.75">
      <c r="A1908" s="185"/>
      <c r="B1908" s="186"/>
      <c r="C1908" s="185" t="s">
        <v>770</v>
      </c>
      <c r="D1908" s="187" t="s">
        <v>16</v>
      </c>
      <c r="E1908" s="188" t="s">
        <v>796</v>
      </c>
      <c r="F1908" s="189" t="s">
        <v>56</v>
      </c>
      <c r="G1908" s="190">
        <v>9</v>
      </c>
      <c r="H1908" s="191">
        <v>0</v>
      </c>
      <c r="I1908" s="374">
        <f t="shared" si="42"/>
        <v>0</v>
      </c>
      <c r="J1908" s="144"/>
      <c r="K1908" s="355"/>
      <c r="L1908" s="145"/>
      <c r="M1908" s="146"/>
    </row>
    <row r="1909" spans="1:13" ht="33.75">
      <c r="A1909" s="185"/>
      <c r="B1909" s="186"/>
      <c r="C1909" s="185" t="s">
        <v>639</v>
      </c>
      <c r="D1909" s="187" t="s">
        <v>17</v>
      </c>
      <c r="E1909" s="188" t="s">
        <v>798</v>
      </c>
      <c r="F1909" s="189" t="s">
        <v>78</v>
      </c>
      <c r="G1909" s="190">
        <v>140</v>
      </c>
      <c r="H1909" s="191">
        <v>0</v>
      </c>
      <c r="I1909" s="374">
        <f t="shared" si="42"/>
        <v>0</v>
      </c>
      <c r="J1909" s="144"/>
      <c r="K1909" s="355"/>
      <c r="L1909" s="145"/>
      <c r="M1909" s="146"/>
    </row>
    <row r="1910" spans="1:13" ht="22.5">
      <c r="A1910" s="185"/>
      <c r="B1910" s="186"/>
      <c r="C1910" s="185" t="s">
        <v>772</v>
      </c>
      <c r="D1910" s="187" t="s">
        <v>179</v>
      </c>
      <c r="E1910" s="188" t="s">
        <v>799</v>
      </c>
      <c r="F1910" s="189" t="s">
        <v>76</v>
      </c>
      <c r="G1910" s="190">
        <v>1</v>
      </c>
      <c r="H1910" s="191">
        <v>0</v>
      </c>
      <c r="I1910" s="374">
        <f t="shared" si="42"/>
        <v>0</v>
      </c>
      <c r="J1910" s="144"/>
      <c r="K1910" s="355"/>
      <c r="L1910" s="145"/>
      <c r="M1910" s="146"/>
    </row>
    <row r="1911" spans="1:13" ht="33.75">
      <c r="A1911" s="185"/>
      <c r="B1911" s="186"/>
      <c r="C1911" s="185" t="s">
        <v>773</v>
      </c>
      <c r="D1911" s="187" t="s">
        <v>198</v>
      </c>
      <c r="E1911" s="188" t="s">
        <v>800</v>
      </c>
      <c r="F1911" s="189" t="s">
        <v>76</v>
      </c>
      <c r="G1911" s="190">
        <v>1</v>
      </c>
      <c r="H1911" s="191">
        <v>0</v>
      </c>
      <c r="I1911" s="374">
        <f t="shared" si="42"/>
        <v>0</v>
      </c>
      <c r="J1911" s="144"/>
      <c r="K1911" s="355"/>
      <c r="L1911" s="145"/>
      <c r="M1911" s="146"/>
    </row>
    <row r="1912" spans="1:13" ht="22.5">
      <c r="A1912" s="185"/>
      <c r="B1912" s="186"/>
      <c r="C1912" s="185" t="s">
        <v>774</v>
      </c>
      <c r="D1912" s="187" t="s">
        <v>214</v>
      </c>
      <c r="E1912" s="188" t="s">
        <v>801</v>
      </c>
      <c r="F1912" s="189" t="s">
        <v>76</v>
      </c>
      <c r="G1912" s="190">
        <v>6</v>
      </c>
      <c r="H1912" s="191">
        <v>0</v>
      </c>
      <c r="I1912" s="374">
        <f t="shared" si="42"/>
        <v>0</v>
      </c>
      <c r="J1912" s="144"/>
      <c r="K1912" s="355"/>
      <c r="L1912" s="145"/>
      <c r="M1912" s="146"/>
    </row>
    <row r="1913" spans="1:13" ht="22.5">
      <c r="A1913" s="185"/>
      <c r="B1913" s="186"/>
      <c r="C1913" s="185" t="s">
        <v>775</v>
      </c>
      <c r="D1913" s="187" t="s">
        <v>216</v>
      </c>
      <c r="E1913" s="188" t="s">
        <v>802</v>
      </c>
      <c r="F1913" s="189" t="s">
        <v>76</v>
      </c>
      <c r="G1913" s="190">
        <v>1</v>
      </c>
      <c r="H1913" s="191">
        <v>0</v>
      </c>
      <c r="I1913" s="374">
        <f t="shared" si="42"/>
        <v>0</v>
      </c>
      <c r="J1913" s="144"/>
      <c r="K1913" s="355"/>
      <c r="L1913" s="145"/>
      <c r="M1913" s="146"/>
    </row>
    <row r="1914" spans="1:13" ht="33.75">
      <c r="A1914" s="185"/>
      <c r="B1914" s="186"/>
      <c r="C1914" s="185" t="s">
        <v>776</v>
      </c>
      <c r="D1914" s="187" t="s">
        <v>231</v>
      </c>
      <c r="E1914" s="188" t="s">
        <v>803</v>
      </c>
      <c r="F1914" s="189" t="s">
        <v>76</v>
      </c>
      <c r="G1914" s="190">
        <v>20</v>
      </c>
      <c r="H1914" s="191">
        <v>0</v>
      </c>
      <c r="I1914" s="374">
        <f t="shared" si="42"/>
        <v>0</v>
      </c>
      <c r="J1914" s="144"/>
      <c r="K1914" s="355"/>
      <c r="L1914" s="145"/>
      <c r="M1914" s="146"/>
    </row>
    <row r="1915" spans="1:13">
      <c r="A1915" s="222">
        <v>3</v>
      </c>
      <c r="B1915" s="223"/>
      <c r="C1915" s="224"/>
      <c r="D1915" s="225"/>
      <c r="E1915" s="226" t="s">
        <v>2168</v>
      </c>
      <c r="F1915" s="223"/>
      <c r="G1915" s="224"/>
      <c r="H1915" s="225"/>
      <c r="I1915" s="227">
        <f>SUM(I1916:I1917)</f>
        <v>0</v>
      </c>
      <c r="J1915" s="144"/>
      <c r="K1915" s="355"/>
      <c r="L1915" s="145"/>
      <c r="M1915" s="146"/>
    </row>
    <row r="1916" spans="1:13" ht="33.75">
      <c r="A1916" s="185"/>
      <c r="B1916" s="186"/>
      <c r="C1916" s="185" t="s">
        <v>779</v>
      </c>
      <c r="D1916" s="187" t="s">
        <v>14</v>
      </c>
      <c r="E1916" s="188" t="s">
        <v>808</v>
      </c>
      <c r="F1916" s="189" t="s">
        <v>56</v>
      </c>
      <c r="G1916" s="190">
        <v>35</v>
      </c>
      <c r="H1916" s="191">
        <v>0</v>
      </c>
      <c r="I1916" s="374">
        <f t="shared" ref="I1916:I1921" si="43">IF(ISNUMBER(G1916),ROUND(G1916*H1916,2),"")</f>
        <v>0</v>
      </c>
      <c r="J1916" s="144"/>
      <c r="K1916" s="355"/>
      <c r="L1916" s="145"/>
      <c r="M1916" s="146"/>
    </row>
    <row r="1917" spans="1:13" ht="33.75">
      <c r="A1917" s="185"/>
      <c r="B1917" s="186"/>
      <c r="C1917" s="185" t="s">
        <v>780</v>
      </c>
      <c r="D1917" s="187" t="s">
        <v>15</v>
      </c>
      <c r="E1917" s="188" t="s">
        <v>809</v>
      </c>
      <c r="F1917" s="189" t="s">
        <v>56</v>
      </c>
      <c r="G1917" s="190">
        <v>2</v>
      </c>
      <c r="H1917" s="191">
        <v>0</v>
      </c>
      <c r="I1917" s="374">
        <f t="shared" si="43"/>
        <v>0</v>
      </c>
      <c r="J1917" s="144"/>
      <c r="K1917" s="355"/>
      <c r="L1917" s="145"/>
      <c r="M1917" s="146"/>
    </row>
    <row r="1918" spans="1:13">
      <c r="A1918" s="222">
        <v>3</v>
      </c>
      <c r="B1918" s="223"/>
      <c r="C1918" s="224"/>
      <c r="D1918" s="225"/>
      <c r="E1918" s="226" t="s">
        <v>2169</v>
      </c>
      <c r="F1918" s="223"/>
      <c r="G1918" s="224"/>
      <c r="H1918" s="225"/>
      <c r="I1918" s="227">
        <f>SUM(I1919:I1921)</f>
        <v>0</v>
      </c>
      <c r="J1918" s="144"/>
      <c r="K1918" s="355"/>
      <c r="L1918" s="145"/>
      <c r="M1918" s="146"/>
    </row>
    <row r="1919" spans="1:13" ht="45">
      <c r="A1919" s="185"/>
      <c r="B1919" s="186"/>
      <c r="C1919" s="185" t="s">
        <v>781</v>
      </c>
      <c r="D1919" s="187" t="s">
        <v>14</v>
      </c>
      <c r="E1919" s="188" t="s">
        <v>810</v>
      </c>
      <c r="F1919" s="189" t="s">
        <v>76</v>
      </c>
      <c r="G1919" s="190">
        <v>2</v>
      </c>
      <c r="H1919" s="191">
        <v>0</v>
      </c>
      <c r="I1919" s="374">
        <f t="shared" si="43"/>
        <v>0</v>
      </c>
      <c r="J1919" s="144"/>
      <c r="K1919" s="355"/>
      <c r="L1919" s="145"/>
      <c r="M1919" s="146"/>
    </row>
    <row r="1920" spans="1:13" ht="22.5">
      <c r="A1920" s="185"/>
      <c r="B1920" s="186"/>
      <c r="C1920" s="185" t="s">
        <v>783</v>
      </c>
      <c r="D1920" s="187" t="s">
        <v>15</v>
      </c>
      <c r="E1920" s="188" t="s">
        <v>813</v>
      </c>
      <c r="F1920" s="189" t="s">
        <v>76</v>
      </c>
      <c r="G1920" s="190">
        <v>2</v>
      </c>
      <c r="H1920" s="191">
        <v>0</v>
      </c>
      <c r="I1920" s="374">
        <f t="shared" si="43"/>
        <v>0</v>
      </c>
      <c r="J1920" s="144"/>
      <c r="K1920" s="355"/>
      <c r="L1920" s="145"/>
      <c r="M1920" s="146"/>
    </row>
    <row r="1921" spans="1:13" ht="33.75">
      <c r="A1921" s="185"/>
      <c r="B1921" s="186"/>
      <c r="C1921" s="185" t="s">
        <v>776</v>
      </c>
      <c r="D1921" s="187" t="s">
        <v>16</v>
      </c>
      <c r="E1921" s="188" t="s">
        <v>815</v>
      </c>
      <c r="F1921" s="189" t="s">
        <v>76</v>
      </c>
      <c r="G1921" s="190">
        <v>3</v>
      </c>
      <c r="H1921" s="191">
        <v>0</v>
      </c>
      <c r="I1921" s="374">
        <f t="shared" si="43"/>
        <v>0</v>
      </c>
      <c r="J1921" s="144"/>
      <c r="K1921" s="355"/>
      <c r="L1921" s="145"/>
      <c r="M1921" s="146"/>
    </row>
    <row r="1922" spans="1:13">
      <c r="A1922" s="170">
        <v>2</v>
      </c>
      <c r="B1922" s="171" t="str">
        <f>IF(TRIM(H1922)&lt;&gt;"",COUNTA($H$8:H1922),"")</f>
        <v/>
      </c>
      <c r="C1922" s="170"/>
      <c r="D1922" s="172"/>
      <c r="E1922" s="24" t="s">
        <v>2171</v>
      </c>
      <c r="F1922" s="173"/>
      <c r="G1922" s="215"/>
      <c r="H1922" s="373"/>
      <c r="I1922" s="175">
        <f>I1923+I1946+I1948+I1950</f>
        <v>0</v>
      </c>
      <c r="J1922" s="144"/>
      <c r="K1922" s="355"/>
      <c r="L1922" s="145"/>
      <c r="M1922" s="146"/>
    </row>
    <row r="1923" spans="1:13">
      <c r="A1923" s="222">
        <v>3</v>
      </c>
      <c r="B1923" s="223"/>
      <c r="C1923" s="224"/>
      <c r="D1923" s="225"/>
      <c r="E1923" s="226" t="s">
        <v>820</v>
      </c>
      <c r="F1923" s="223"/>
      <c r="G1923" s="224"/>
      <c r="H1923" s="225"/>
      <c r="I1923" s="227">
        <f>I1924+I1927+I1934+I1936</f>
        <v>0</v>
      </c>
      <c r="J1923" s="144"/>
      <c r="K1923" s="355"/>
      <c r="L1923" s="145"/>
      <c r="M1923" s="146"/>
    </row>
    <row r="1924" spans="1:13">
      <c r="A1924" s="378">
        <v>4</v>
      </c>
      <c r="B1924" s="378"/>
      <c r="C1924" s="378"/>
      <c r="D1924" s="379"/>
      <c r="E1924" s="380" t="s">
        <v>501</v>
      </c>
      <c r="F1924" s="380"/>
      <c r="G1924" s="380"/>
      <c r="H1924" s="383"/>
      <c r="I1924" s="384">
        <f>SUM(I1925:I1926)</f>
        <v>0</v>
      </c>
      <c r="J1924" s="144"/>
      <c r="K1924" s="355"/>
      <c r="L1924" s="145"/>
      <c r="M1924" s="146"/>
    </row>
    <row r="1925" spans="1:13" ht="33.75">
      <c r="A1925" s="185"/>
      <c r="B1925" s="186"/>
      <c r="C1925" s="185" t="s">
        <v>522</v>
      </c>
      <c r="D1925" s="187" t="s">
        <v>14</v>
      </c>
      <c r="E1925" s="188" t="s">
        <v>786</v>
      </c>
      <c r="F1925" s="189" t="s">
        <v>7</v>
      </c>
      <c r="G1925" s="190">
        <v>1</v>
      </c>
      <c r="H1925" s="191">
        <v>0</v>
      </c>
      <c r="I1925" s="374">
        <f t="shared" ref="I1925:I1945" si="44">IF(ISNUMBER(G1925),ROUND(G1925*H1925,2),"")</f>
        <v>0</v>
      </c>
      <c r="J1925" s="144"/>
      <c r="K1925" s="355"/>
      <c r="L1925" s="145"/>
      <c r="M1925" s="146"/>
    </row>
    <row r="1926" spans="1:13" s="213" customFormat="1" ht="22.5">
      <c r="A1926" s="185"/>
      <c r="B1926" s="186"/>
      <c r="C1926" s="185" t="s">
        <v>536</v>
      </c>
      <c r="D1926" s="187" t="s">
        <v>15</v>
      </c>
      <c r="E1926" s="188" t="s">
        <v>788</v>
      </c>
      <c r="F1926" s="189" t="s">
        <v>58</v>
      </c>
      <c r="G1926" s="190">
        <v>30</v>
      </c>
      <c r="H1926" s="191">
        <v>0</v>
      </c>
      <c r="I1926" s="374">
        <f t="shared" si="44"/>
        <v>0</v>
      </c>
      <c r="J1926" s="144"/>
      <c r="K1926" s="355"/>
      <c r="L1926" s="145"/>
      <c r="M1926" s="146"/>
    </row>
    <row r="1927" spans="1:13">
      <c r="A1927" s="378">
        <v>4</v>
      </c>
      <c r="B1927" s="378"/>
      <c r="C1927" s="378"/>
      <c r="D1927" s="379"/>
      <c r="E1927" s="380" t="s">
        <v>232</v>
      </c>
      <c r="F1927" s="380"/>
      <c r="G1927" s="380"/>
      <c r="H1927" s="383"/>
      <c r="I1927" s="384">
        <f>SUM(I1928:I1933)</f>
        <v>0</v>
      </c>
      <c r="J1927" s="144"/>
      <c r="K1927" s="355"/>
      <c r="L1927" s="145"/>
      <c r="M1927" s="146"/>
    </row>
    <row r="1928" spans="1:13" ht="33.75">
      <c r="A1928" s="185"/>
      <c r="B1928" s="186"/>
      <c r="C1928" s="185" t="s">
        <v>544</v>
      </c>
      <c r="D1928" s="187" t="s">
        <v>14</v>
      </c>
      <c r="E1928" s="188" t="s">
        <v>789</v>
      </c>
      <c r="F1928" s="189" t="s">
        <v>76</v>
      </c>
      <c r="G1928" s="190">
        <v>10</v>
      </c>
      <c r="H1928" s="191">
        <v>0</v>
      </c>
      <c r="I1928" s="374">
        <f t="shared" si="44"/>
        <v>0</v>
      </c>
      <c r="J1928" s="144"/>
      <c r="K1928" s="355"/>
      <c r="L1928" s="145"/>
      <c r="M1928" s="146"/>
    </row>
    <row r="1929" spans="1:13" ht="22.5">
      <c r="A1929" s="185"/>
      <c r="B1929" s="186"/>
      <c r="C1929" s="185" t="s">
        <v>764</v>
      </c>
      <c r="D1929" s="187" t="s">
        <v>15</v>
      </c>
      <c r="E1929" s="188" t="s">
        <v>790</v>
      </c>
      <c r="F1929" s="189" t="s">
        <v>76</v>
      </c>
      <c r="G1929" s="190">
        <v>12</v>
      </c>
      <c r="H1929" s="191">
        <v>0</v>
      </c>
      <c r="I1929" s="374">
        <f t="shared" si="44"/>
        <v>0</v>
      </c>
      <c r="J1929" s="144"/>
      <c r="K1929" s="355"/>
      <c r="L1929" s="145"/>
      <c r="M1929" s="146"/>
    </row>
    <row r="1930" spans="1:13" ht="22.5">
      <c r="A1930" s="185"/>
      <c r="B1930" s="186"/>
      <c r="C1930" s="185" t="s">
        <v>550</v>
      </c>
      <c r="D1930" s="187" t="s">
        <v>16</v>
      </c>
      <c r="E1930" s="188" t="s">
        <v>791</v>
      </c>
      <c r="F1930" s="189" t="s">
        <v>56</v>
      </c>
      <c r="G1930" s="190">
        <v>45</v>
      </c>
      <c r="H1930" s="191">
        <v>0</v>
      </c>
      <c r="I1930" s="374">
        <f t="shared" si="44"/>
        <v>0</v>
      </c>
      <c r="J1930" s="144"/>
      <c r="K1930" s="355"/>
      <c r="L1930" s="145"/>
      <c r="M1930" s="146"/>
    </row>
    <row r="1931" spans="1:13">
      <c r="A1931" s="185"/>
      <c r="B1931" s="186"/>
      <c r="C1931" s="185" t="s">
        <v>765</v>
      </c>
      <c r="D1931" s="187" t="s">
        <v>17</v>
      </c>
      <c r="E1931" s="188" t="s">
        <v>844</v>
      </c>
      <c r="F1931" s="189" t="s">
        <v>76</v>
      </c>
      <c r="G1931" s="190">
        <v>4</v>
      </c>
      <c r="H1931" s="191">
        <v>0</v>
      </c>
      <c r="I1931" s="374">
        <f t="shared" si="44"/>
        <v>0</v>
      </c>
      <c r="J1931" s="144"/>
      <c r="K1931" s="355"/>
      <c r="L1931" s="145"/>
      <c r="M1931" s="146"/>
    </row>
    <row r="1932" spans="1:13">
      <c r="A1932" s="185"/>
      <c r="B1932" s="186"/>
      <c r="C1932" s="185" t="s">
        <v>556</v>
      </c>
      <c r="D1932" s="187" t="s">
        <v>179</v>
      </c>
      <c r="E1932" s="188" t="s">
        <v>557</v>
      </c>
      <c r="F1932" s="189" t="s">
        <v>56</v>
      </c>
      <c r="G1932" s="190">
        <v>100</v>
      </c>
      <c r="H1932" s="191">
        <v>0</v>
      </c>
      <c r="I1932" s="374">
        <f t="shared" si="44"/>
        <v>0</v>
      </c>
      <c r="J1932" s="144"/>
      <c r="K1932" s="355"/>
      <c r="L1932" s="145"/>
      <c r="M1932" s="146"/>
    </row>
    <row r="1933" spans="1:13">
      <c r="A1933" s="185"/>
      <c r="B1933" s="186"/>
      <c r="C1933" s="185" t="s">
        <v>766</v>
      </c>
      <c r="D1933" s="187" t="s">
        <v>198</v>
      </c>
      <c r="E1933" s="188" t="s">
        <v>559</v>
      </c>
      <c r="F1933" s="189" t="s">
        <v>56</v>
      </c>
      <c r="G1933" s="190">
        <v>100</v>
      </c>
      <c r="H1933" s="191">
        <v>0</v>
      </c>
      <c r="I1933" s="374">
        <f t="shared" si="44"/>
        <v>0</v>
      </c>
      <c r="J1933" s="144"/>
      <c r="K1933" s="355"/>
      <c r="L1933" s="145"/>
      <c r="M1933" s="146"/>
    </row>
    <row r="1934" spans="1:13">
      <c r="A1934" s="378">
        <v>4</v>
      </c>
      <c r="B1934" s="378"/>
      <c r="C1934" s="378"/>
      <c r="D1934" s="379"/>
      <c r="E1934" s="380" t="s">
        <v>234</v>
      </c>
      <c r="F1934" s="380"/>
      <c r="G1934" s="380"/>
      <c r="H1934" s="383"/>
      <c r="I1934" s="384">
        <f>SUM(I1935)</f>
        <v>0</v>
      </c>
      <c r="J1934" s="144"/>
      <c r="K1934" s="355"/>
      <c r="L1934" s="145"/>
      <c r="M1934" s="146"/>
    </row>
    <row r="1935" spans="1:13" ht="33.75">
      <c r="A1935" s="185"/>
      <c r="B1935" s="186"/>
      <c r="C1935" s="185" t="s">
        <v>767</v>
      </c>
      <c r="D1935" s="187" t="s">
        <v>14</v>
      </c>
      <c r="E1935" s="188" t="s">
        <v>2172</v>
      </c>
      <c r="F1935" s="189" t="s">
        <v>58</v>
      </c>
      <c r="G1935" s="190">
        <v>20</v>
      </c>
      <c r="H1935" s="191">
        <v>0</v>
      </c>
      <c r="I1935" s="374">
        <f t="shared" si="44"/>
        <v>0</v>
      </c>
      <c r="J1935" s="144"/>
      <c r="K1935" s="355"/>
      <c r="L1935" s="145"/>
      <c r="M1935" s="146"/>
    </row>
    <row r="1936" spans="1:13">
      <c r="A1936" s="378">
        <v>4</v>
      </c>
      <c r="B1936" s="378"/>
      <c r="C1936" s="378"/>
      <c r="D1936" s="379"/>
      <c r="E1936" s="380" t="s">
        <v>236</v>
      </c>
      <c r="F1936" s="380"/>
      <c r="G1936" s="380"/>
      <c r="H1936" s="383"/>
      <c r="I1936" s="384">
        <f>SUM(I1937:I1945)</f>
        <v>0</v>
      </c>
      <c r="J1936" s="144"/>
      <c r="K1936" s="355"/>
      <c r="L1936" s="145"/>
      <c r="M1936" s="146"/>
    </row>
    <row r="1937" spans="1:13" ht="22.5">
      <c r="A1937" s="185"/>
      <c r="B1937" s="186"/>
      <c r="C1937" s="185" t="s">
        <v>768</v>
      </c>
      <c r="D1937" s="187" t="s">
        <v>14</v>
      </c>
      <c r="E1937" s="188" t="s">
        <v>794</v>
      </c>
      <c r="F1937" s="189" t="s">
        <v>819</v>
      </c>
      <c r="G1937" s="190">
        <v>40</v>
      </c>
      <c r="H1937" s="191">
        <v>0</v>
      </c>
      <c r="I1937" s="374">
        <f t="shared" si="44"/>
        <v>0</v>
      </c>
      <c r="J1937" s="144"/>
      <c r="K1937" s="355"/>
      <c r="L1937" s="145"/>
      <c r="M1937" s="146"/>
    </row>
    <row r="1938" spans="1:13">
      <c r="A1938" s="185"/>
      <c r="B1938" s="186"/>
      <c r="C1938" s="185" t="s">
        <v>769</v>
      </c>
      <c r="D1938" s="187" t="s">
        <v>15</v>
      </c>
      <c r="E1938" s="188" t="s">
        <v>795</v>
      </c>
      <c r="F1938" s="189" t="s">
        <v>56</v>
      </c>
      <c r="G1938" s="190">
        <v>20</v>
      </c>
      <c r="H1938" s="191">
        <v>0</v>
      </c>
      <c r="I1938" s="374">
        <f t="shared" si="44"/>
        <v>0</v>
      </c>
      <c r="J1938" s="144"/>
      <c r="K1938" s="355"/>
      <c r="L1938" s="145"/>
      <c r="M1938" s="146"/>
    </row>
    <row r="1939" spans="1:13" ht="33.75">
      <c r="A1939" s="185"/>
      <c r="B1939" s="186"/>
      <c r="C1939" s="185" t="s">
        <v>770</v>
      </c>
      <c r="D1939" s="187" t="s">
        <v>16</v>
      </c>
      <c r="E1939" s="188" t="s">
        <v>796</v>
      </c>
      <c r="F1939" s="189" t="s">
        <v>56</v>
      </c>
      <c r="G1939" s="190">
        <v>16</v>
      </c>
      <c r="H1939" s="191">
        <v>0</v>
      </c>
      <c r="I1939" s="374">
        <f t="shared" si="44"/>
        <v>0</v>
      </c>
      <c r="J1939" s="144"/>
      <c r="K1939" s="355"/>
      <c r="L1939" s="145"/>
      <c r="M1939" s="146"/>
    </row>
    <row r="1940" spans="1:13" ht="33.75">
      <c r="A1940" s="185"/>
      <c r="B1940" s="186"/>
      <c r="C1940" s="185" t="s">
        <v>639</v>
      </c>
      <c r="D1940" s="187" t="s">
        <v>17</v>
      </c>
      <c r="E1940" s="188" t="s">
        <v>798</v>
      </c>
      <c r="F1940" s="189" t="s">
        <v>78</v>
      </c>
      <c r="G1940" s="190">
        <v>180</v>
      </c>
      <c r="H1940" s="191">
        <v>0</v>
      </c>
      <c r="I1940" s="374">
        <f t="shared" si="44"/>
        <v>0</v>
      </c>
      <c r="J1940" s="144"/>
      <c r="K1940" s="355"/>
      <c r="L1940" s="145"/>
      <c r="M1940" s="146"/>
    </row>
    <row r="1941" spans="1:13" ht="45">
      <c r="A1941" s="185"/>
      <c r="B1941" s="186"/>
      <c r="C1941" s="185" t="s">
        <v>772</v>
      </c>
      <c r="D1941" s="187" t="s">
        <v>179</v>
      </c>
      <c r="E1941" s="188" t="s">
        <v>2173</v>
      </c>
      <c r="F1941" s="189" t="s">
        <v>58</v>
      </c>
      <c r="G1941" s="190">
        <v>40</v>
      </c>
      <c r="H1941" s="191">
        <v>0</v>
      </c>
      <c r="I1941" s="374">
        <f t="shared" si="44"/>
        <v>0</v>
      </c>
      <c r="J1941" s="144"/>
      <c r="K1941" s="355"/>
      <c r="L1941" s="145"/>
      <c r="M1941" s="146"/>
    </row>
    <row r="1942" spans="1:13" ht="33.75">
      <c r="A1942" s="185"/>
      <c r="B1942" s="186"/>
      <c r="C1942" s="185" t="s">
        <v>773</v>
      </c>
      <c r="D1942" s="187" t="s">
        <v>198</v>
      </c>
      <c r="E1942" s="188" t="s">
        <v>800</v>
      </c>
      <c r="F1942" s="189" t="s">
        <v>76</v>
      </c>
      <c r="G1942" s="190">
        <v>2</v>
      </c>
      <c r="H1942" s="191">
        <v>0</v>
      </c>
      <c r="I1942" s="374">
        <f t="shared" si="44"/>
        <v>0</v>
      </c>
      <c r="J1942" s="144"/>
      <c r="K1942" s="355"/>
      <c r="L1942" s="145"/>
      <c r="M1942" s="146"/>
    </row>
    <row r="1943" spans="1:13" ht="22.5">
      <c r="A1943" s="185"/>
      <c r="B1943" s="186"/>
      <c r="C1943" s="185" t="s">
        <v>774</v>
      </c>
      <c r="D1943" s="187" t="s">
        <v>214</v>
      </c>
      <c r="E1943" s="188" t="s">
        <v>801</v>
      </c>
      <c r="F1943" s="189" t="s">
        <v>76</v>
      </c>
      <c r="G1943" s="190">
        <v>12</v>
      </c>
      <c r="H1943" s="191">
        <v>0</v>
      </c>
      <c r="I1943" s="374">
        <f t="shared" si="44"/>
        <v>0</v>
      </c>
      <c r="J1943" s="144"/>
      <c r="K1943" s="355"/>
      <c r="L1943" s="145"/>
      <c r="M1943" s="146"/>
    </row>
    <row r="1944" spans="1:13" ht="22.5">
      <c r="A1944" s="185"/>
      <c r="B1944" s="186"/>
      <c r="C1944" s="185" t="s">
        <v>775</v>
      </c>
      <c r="D1944" s="187" t="s">
        <v>216</v>
      </c>
      <c r="E1944" s="188" t="s">
        <v>802</v>
      </c>
      <c r="F1944" s="189" t="s">
        <v>76</v>
      </c>
      <c r="G1944" s="190">
        <v>2</v>
      </c>
      <c r="H1944" s="191">
        <v>0</v>
      </c>
      <c r="I1944" s="374">
        <f t="shared" si="44"/>
        <v>0</v>
      </c>
      <c r="J1944" s="144"/>
      <c r="K1944" s="355"/>
      <c r="L1944" s="145"/>
      <c r="M1944" s="146"/>
    </row>
    <row r="1945" spans="1:13" ht="33.75">
      <c r="A1945" s="185"/>
      <c r="B1945" s="186"/>
      <c r="C1945" s="185" t="s">
        <v>776</v>
      </c>
      <c r="D1945" s="187" t="s">
        <v>231</v>
      </c>
      <c r="E1945" s="188" t="s">
        <v>803</v>
      </c>
      <c r="F1945" s="189" t="s">
        <v>76</v>
      </c>
      <c r="G1945" s="190">
        <v>36</v>
      </c>
      <c r="H1945" s="191">
        <v>0</v>
      </c>
      <c r="I1945" s="374">
        <f t="shared" si="44"/>
        <v>0</v>
      </c>
      <c r="J1945" s="144"/>
      <c r="K1945" s="355"/>
      <c r="L1945" s="145"/>
      <c r="M1945" s="146"/>
    </row>
    <row r="1946" spans="1:13">
      <c r="A1946" s="222">
        <v>3</v>
      </c>
      <c r="B1946" s="223"/>
      <c r="C1946" s="224"/>
      <c r="D1946" s="225"/>
      <c r="E1946" s="226" t="s">
        <v>2168</v>
      </c>
      <c r="F1946" s="223"/>
      <c r="G1946" s="224"/>
      <c r="H1946" s="225"/>
      <c r="I1946" s="227">
        <f>SUM(I1947:I1947)</f>
        <v>0</v>
      </c>
      <c r="J1946" s="144"/>
      <c r="K1946" s="355"/>
      <c r="L1946" s="145"/>
      <c r="M1946" s="146"/>
    </row>
    <row r="1947" spans="1:13" ht="33.75">
      <c r="A1947" s="185"/>
      <c r="B1947" s="186"/>
      <c r="C1947" s="185" t="s">
        <v>780</v>
      </c>
      <c r="D1947" s="187" t="s">
        <v>14</v>
      </c>
      <c r="E1947" s="188" t="s">
        <v>809</v>
      </c>
      <c r="F1947" s="189" t="s">
        <v>56</v>
      </c>
      <c r="G1947" s="190">
        <v>2</v>
      </c>
      <c r="H1947" s="191">
        <v>0</v>
      </c>
      <c r="I1947" s="374">
        <f t="shared" ref="I1947:I1951" si="45">IF(ISNUMBER(G1947),ROUND(G1947*H1947,2),"")</f>
        <v>0</v>
      </c>
      <c r="J1947" s="144"/>
      <c r="K1947" s="355"/>
      <c r="L1947" s="145"/>
      <c r="M1947" s="146"/>
    </row>
    <row r="1948" spans="1:13">
      <c r="A1948" s="222">
        <v>3</v>
      </c>
      <c r="B1948" s="223"/>
      <c r="C1948" s="224"/>
      <c r="D1948" s="225"/>
      <c r="E1948" s="226" t="s">
        <v>2169</v>
      </c>
      <c r="F1948" s="223"/>
      <c r="G1948" s="224"/>
      <c r="H1948" s="225"/>
      <c r="I1948" s="227">
        <f>SUM(I1949:I1949)</f>
        <v>0</v>
      </c>
      <c r="J1948" s="144"/>
      <c r="K1948" s="355"/>
      <c r="L1948" s="145"/>
      <c r="M1948" s="146"/>
    </row>
    <row r="1949" spans="1:13" ht="45">
      <c r="A1949" s="185"/>
      <c r="B1949" s="186"/>
      <c r="C1949" s="185" t="s">
        <v>781</v>
      </c>
      <c r="D1949" s="187" t="s">
        <v>14</v>
      </c>
      <c r="E1949" s="188" t="s">
        <v>810</v>
      </c>
      <c r="F1949" s="189" t="s">
        <v>76</v>
      </c>
      <c r="G1949" s="190">
        <v>2</v>
      </c>
      <c r="H1949" s="191">
        <v>0</v>
      </c>
      <c r="I1949" s="374">
        <f t="shared" si="45"/>
        <v>0</v>
      </c>
      <c r="J1949" s="144"/>
      <c r="K1949" s="355"/>
      <c r="L1949" s="145"/>
      <c r="M1949" s="146"/>
    </row>
    <row r="1950" spans="1:13">
      <c r="A1950" s="222">
        <v>3</v>
      </c>
      <c r="B1950" s="223"/>
      <c r="C1950" s="224"/>
      <c r="D1950" s="225"/>
      <c r="E1950" s="226" t="s">
        <v>2174</v>
      </c>
      <c r="F1950" s="223"/>
      <c r="G1950" s="224"/>
      <c r="H1950" s="225"/>
      <c r="I1950" s="227">
        <f>SUM(I1951)</f>
        <v>0</v>
      </c>
      <c r="J1950" s="144"/>
      <c r="K1950" s="355"/>
      <c r="L1950" s="145"/>
      <c r="M1950" s="146"/>
    </row>
    <row r="1951" spans="1:13" ht="22.5">
      <c r="A1951" s="185"/>
      <c r="B1951" s="186"/>
      <c r="C1951" s="185" t="s">
        <v>785</v>
      </c>
      <c r="D1951" s="187" t="s">
        <v>14</v>
      </c>
      <c r="E1951" s="188" t="s">
        <v>818</v>
      </c>
      <c r="F1951" s="189" t="s">
        <v>56</v>
      </c>
      <c r="G1951" s="190">
        <v>62</v>
      </c>
      <c r="H1951" s="191">
        <v>0</v>
      </c>
      <c r="I1951" s="374">
        <f t="shared" si="45"/>
        <v>0</v>
      </c>
      <c r="J1951" s="144"/>
      <c r="K1951" s="355"/>
      <c r="L1951" s="145"/>
      <c r="M1951" s="146"/>
    </row>
    <row r="1952" spans="1:13">
      <c r="A1952" s="170">
        <v>2</v>
      </c>
      <c r="B1952" s="171" t="str">
        <f>IF(TRIM(H1952)&lt;&gt;"",COUNTA($H$8:H1952),"")</f>
        <v/>
      </c>
      <c r="C1952" s="170"/>
      <c r="D1952" s="172"/>
      <c r="E1952" s="24" t="s">
        <v>2175</v>
      </c>
      <c r="F1952" s="173"/>
      <c r="G1952" s="215"/>
      <c r="H1952" s="373"/>
      <c r="I1952" s="175">
        <f>I1953+I1981+I1984</f>
        <v>0</v>
      </c>
      <c r="J1952" s="144"/>
      <c r="K1952" s="355"/>
      <c r="L1952" s="145"/>
      <c r="M1952" s="146"/>
    </row>
    <row r="1953" spans="1:13">
      <c r="A1953" s="222">
        <v>3</v>
      </c>
      <c r="B1953" s="223"/>
      <c r="C1953" s="224"/>
      <c r="D1953" s="225"/>
      <c r="E1953" s="226" t="s">
        <v>820</v>
      </c>
      <c r="F1953" s="223"/>
      <c r="G1953" s="224"/>
      <c r="H1953" s="225"/>
      <c r="I1953" s="227">
        <f>I1954+I1957+I1964+I1966+I1979</f>
        <v>0</v>
      </c>
      <c r="J1953" s="144"/>
      <c r="K1953" s="355"/>
      <c r="L1953" s="145"/>
      <c r="M1953" s="146"/>
    </row>
    <row r="1954" spans="1:13">
      <c r="A1954" s="378">
        <v>4</v>
      </c>
      <c r="B1954" s="378"/>
      <c r="C1954" s="378"/>
      <c r="D1954" s="379"/>
      <c r="E1954" s="380" t="s">
        <v>501</v>
      </c>
      <c r="F1954" s="380"/>
      <c r="G1954" s="380"/>
      <c r="H1954" s="383"/>
      <c r="I1954" s="384">
        <f>SUM(I1955:I1956)</f>
        <v>0</v>
      </c>
      <c r="J1954" s="144"/>
      <c r="K1954" s="355"/>
      <c r="L1954" s="145"/>
      <c r="M1954" s="146"/>
    </row>
    <row r="1955" spans="1:13" ht="33.75">
      <c r="A1955" s="185"/>
      <c r="B1955" s="186"/>
      <c r="C1955" s="185" t="s">
        <v>522</v>
      </c>
      <c r="D1955" s="187" t="s">
        <v>14</v>
      </c>
      <c r="E1955" s="188" t="s">
        <v>786</v>
      </c>
      <c r="F1955" s="189" t="s">
        <v>7</v>
      </c>
      <c r="G1955" s="190">
        <v>1</v>
      </c>
      <c r="H1955" s="191">
        <v>0</v>
      </c>
      <c r="I1955" s="374">
        <f t="shared" ref="I1955:I1978" si="46">IF(ISNUMBER(G1955),ROUND(G1955*H1955,2),"")</f>
        <v>0</v>
      </c>
      <c r="J1955" s="144"/>
      <c r="K1955" s="355"/>
      <c r="L1955" s="145"/>
      <c r="M1955" s="146"/>
    </row>
    <row r="1956" spans="1:13" s="213" customFormat="1" ht="22.5">
      <c r="A1956" s="185"/>
      <c r="B1956" s="186"/>
      <c r="C1956" s="185" t="s">
        <v>536</v>
      </c>
      <c r="D1956" s="187" t="s">
        <v>15</v>
      </c>
      <c r="E1956" s="188" t="s">
        <v>788</v>
      </c>
      <c r="F1956" s="189" t="s">
        <v>58</v>
      </c>
      <c r="G1956" s="190">
        <v>190</v>
      </c>
      <c r="H1956" s="191">
        <v>0</v>
      </c>
      <c r="I1956" s="374">
        <f t="shared" si="46"/>
        <v>0</v>
      </c>
      <c r="J1956" s="144"/>
      <c r="K1956" s="355"/>
      <c r="L1956" s="145"/>
      <c r="M1956" s="146"/>
    </row>
    <row r="1957" spans="1:13">
      <c r="A1957" s="378">
        <v>4</v>
      </c>
      <c r="B1957" s="378"/>
      <c r="C1957" s="378"/>
      <c r="D1957" s="379"/>
      <c r="E1957" s="380" t="s">
        <v>232</v>
      </c>
      <c r="F1957" s="380"/>
      <c r="G1957" s="380"/>
      <c r="H1957" s="383"/>
      <c r="I1957" s="384">
        <f>SUM(I1958:I1963)</f>
        <v>0</v>
      </c>
      <c r="J1957" s="144"/>
      <c r="K1957" s="355"/>
      <c r="L1957" s="145"/>
      <c r="M1957" s="146"/>
    </row>
    <row r="1958" spans="1:13" ht="33.75">
      <c r="A1958" s="185"/>
      <c r="B1958" s="186"/>
      <c r="C1958" s="185" t="s">
        <v>544</v>
      </c>
      <c r="D1958" s="187" t="s">
        <v>14</v>
      </c>
      <c r="E1958" s="188" t="s">
        <v>789</v>
      </c>
      <c r="F1958" s="189" t="s">
        <v>76</v>
      </c>
      <c r="G1958" s="190">
        <v>90</v>
      </c>
      <c r="H1958" s="191">
        <v>0</v>
      </c>
      <c r="I1958" s="374">
        <f t="shared" si="46"/>
        <v>0</v>
      </c>
      <c r="J1958" s="144"/>
      <c r="K1958" s="355"/>
      <c r="L1958" s="145"/>
      <c r="M1958" s="146"/>
    </row>
    <row r="1959" spans="1:13" ht="22.5">
      <c r="A1959" s="185"/>
      <c r="B1959" s="186"/>
      <c r="C1959" s="185" t="s">
        <v>764</v>
      </c>
      <c r="D1959" s="187" t="s">
        <v>15</v>
      </c>
      <c r="E1959" s="188" t="s">
        <v>790</v>
      </c>
      <c r="F1959" s="189" t="s">
        <v>76</v>
      </c>
      <c r="G1959" s="190">
        <v>210</v>
      </c>
      <c r="H1959" s="191">
        <v>0</v>
      </c>
      <c r="I1959" s="374">
        <f t="shared" si="46"/>
        <v>0</v>
      </c>
      <c r="J1959" s="144"/>
      <c r="K1959" s="355"/>
      <c r="L1959" s="145"/>
      <c r="M1959" s="146"/>
    </row>
    <row r="1960" spans="1:13" ht="22.5">
      <c r="A1960" s="185"/>
      <c r="B1960" s="186"/>
      <c r="C1960" s="185" t="s">
        <v>550</v>
      </c>
      <c r="D1960" s="187" t="s">
        <v>16</v>
      </c>
      <c r="E1960" s="188" t="s">
        <v>791</v>
      </c>
      <c r="F1960" s="189" t="s">
        <v>56</v>
      </c>
      <c r="G1960" s="190">
        <v>390</v>
      </c>
      <c r="H1960" s="191">
        <v>0</v>
      </c>
      <c r="I1960" s="374">
        <f t="shared" si="46"/>
        <v>0</v>
      </c>
      <c r="J1960" s="144"/>
      <c r="K1960" s="355"/>
      <c r="L1960" s="145"/>
      <c r="M1960" s="146"/>
    </row>
    <row r="1961" spans="1:13">
      <c r="A1961" s="185"/>
      <c r="B1961" s="186"/>
      <c r="C1961" s="185" t="s">
        <v>765</v>
      </c>
      <c r="D1961" s="187" t="s">
        <v>17</v>
      </c>
      <c r="E1961" s="188" t="s">
        <v>844</v>
      </c>
      <c r="F1961" s="189" t="s">
        <v>76</v>
      </c>
      <c r="G1961" s="190">
        <v>140</v>
      </c>
      <c r="H1961" s="191">
        <v>0</v>
      </c>
      <c r="I1961" s="374">
        <f t="shared" si="46"/>
        <v>0</v>
      </c>
      <c r="J1961" s="144"/>
      <c r="K1961" s="355"/>
      <c r="L1961" s="145"/>
      <c r="M1961" s="146"/>
    </row>
    <row r="1962" spans="1:13">
      <c r="A1962" s="185"/>
      <c r="B1962" s="186"/>
      <c r="C1962" s="185" t="s">
        <v>556</v>
      </c>
      <c r="D1962" s="187" t="s">
        <v>179</v>
      </c>
      <c r="E1962" s="188" t="s">
        <v>557</v>
      </c>
      <c r="F1962" s="189" t="s">
        <v>56</v>
      </c>
      <c r="G1962" s="190">
        <v>880</v>
      </c>
      <c r="H1962" s="191">
        <v>0</v>
      </c>
      <c r="I1962" s="374">
        <f t="shared" si="46"/>
        <v>0</v>
      </c>
      <c r="J1962" s="144"/>
      <c r="K1962" s="355"/>
      <c r="L1962" s="145"/>
      <c r="M1962" s="146"/>
    </row>
    <row r="1963" spans="1:13">
      <c r="A1963" s="185"/>
      <c r="B1963" s="186"/>
      <c r="C1963" s="185" t="s">
        <v>766</v>
      </c>
      <c r="D1963" s="187" t="s">
        <v>198</v>
      </c>
      <c r="E1963" s="188" t="s">
        <v>559</v>
      </c>
      <c r="F1963" s="189" t="s">
        <v>56</v>
      </c>
      <c r="G1963" s="190">
        <v>880</v>
      </c>
      <c r="H1963" s="191">
        <v>0</v>
      </c>
      <c r="I1963" s="374">
        <f t="shared" si="46"/>
        <v>0</v>
      </c>
      <c r="J1963" s="144"/>
      <c r="K1963" s="355"/>
      <c r="L1963" s="145"/>
      <c r="M1963" s="146"/>
    </row>
    <row r="1964" spans="1:13">
      <c r="A1964" s="378">
        <v>4</v>
      </c>
      <c r="B1964" s="378"/>
      <c r="C1964" s="378"/>
      <c r="D1964" s="379"/>
      <c r="E1964" s="380" t="s">
        <v>234</v>
      </c>
      <c r="F1964" s="380"/>
      <c r="G1964" s="380"/>
      <c r="H1964" s="383"/>
      <c r="I1964" s="384">
        <f>SUM(I1965)</f>
        <v>0</v>
      </c>
      <c r="J1964" s="144"/>
      <c r="K1964" s="355"/>
      <c r="L1964" s="145"/>
      <c r="M1964" s="146"/>
    </row>
    <row r="1965" spans="1:13" ht="33.75">
      <c r="A1965" s="185"/>
      <c r="B1965" s="186"/>
      <c r="C1965" s="185" t="s">
        <v>767</v>
      </c>
      <c r="D1965" s="187" t="s">
        <v>14</v>
      </c>
      <c r="E1965" s="188" t="s">
        <v>793</v>
      </c>
      <c r="F1965" s="189" t="s">
        <v>58</v>
      </c>
      <c r="G1965" s="190">
        <v>176</v>
      </c>
      <c r="H1965" s="191">
        <v>0</v>
      </c>
      <c r="I1965" s="374">
        <f t="shared" si="46"/>
        <v>0</v>
      </c>
      <c r="J1965" s="144"/>
      <c r="K1965" s="355"/>
      <c r="L1965" s="145"/>
      <c r="M1965" s="146"/>
    </row>
    <row r="1966" spans="1:13">
      <c r="A1966" s="378">
        <v>4</v>
      </c>
      <c r="B1966" s="378"/>
      <c r="C1966" s="378"/>
      <c r="D1966" s="379"/>
      <c r="E1966" s="380" t="s">
        <v>236</v>
      </c>
      <c r="F1966" s="380"/>
      <c r="G1966" s="380"/>
      <c r="H1966" s="383"/>
      <c r="I1966" s="384">
        <f>SUM(I1967:I1978)</f>
        <v>0</v>
      </c>
      <c r="J1966" s="144"/>
      <c r="K1966" s="355"/>
      <c r="L1966" s="145"/>
      <c r="M1966" s="146"/>
    </row>
    <row r="1967" spans="1:13" ht="22.5">
      <c r="A1967" s="185"/>
      <c r="B1967" s="186"/>
      <c r="C1967" s="185" t="s">
        <v>768</v>
      </c>
      <c r="D1967" s="187" t="s">
        <v>14</v>
      </c>
      <c r="E1967" s="188" t="s">
        <v>794</v>
      </c>
      <c r="F1967" s="189" t="s">
        <v>819</v>
      </c>
      <c r="G1967" s="190">
        <v>440</v>
      </c>
      <c r="H1967" s="191">
        <v>0</v>
      </c>
      <c r="I1967" s="374">
        <f t="shared" si="46"/>
        <v>0</v>
      </c>
      <c r="J1967" s="144"/>
      <c r="K1967" s="355"/>
      <c r="L1967" s="145"/>
      <c r="M1967" s="146"/>
    </row>
    <row r="1968" spans="1:13">
      <c r="A1968" s="185"/>
      <c r="B1968" s="186"/>
      <c r="C1968" s="185" t="s">
        <v>769</v>
      </c>
      <c r="D1968" s="187" t="s">
        <v>15</v>
      </c>
      <c r="E1968" s="188" t="s">
        <v>795</v>
      </c>
      <c r="F1968" s="189" t="s">
        <v>56</v>
      </c>
      <c r="G1968" s="190">
        <v>176</v>
      </c>
      <c r="H1968" s="191">
        <v>0</v>
      </c>
      <c r="I1968" s="374">
        <f t="shared" si="46"/>
        <v>0</v>
      </c>
      <c r="J1968" s="144"/>
      <c r="K1968" s="355"/>
      <c r="L1968" s="145"/>
      <c r="M1968" s="146"/>
    </row>
    <row r="1969" spans="1:13" ht="33.75">
      <c r="A1969" s="185"/>
      <c r="B1969" s="186"/>
      <c r="C1969" s="185" t="s">
        <v>770</v>
      </c>
      <c r="D1969" s="187" t="s">
        <v>16</v>
      </c>
      <c r="E1969" s="188" t="s">
        <v>796</v>
      </c>
      <c r="F1969" s="189" t="s">
        <v>56</v>
      </c>
      <c r="G1969" s="190">
        <v>140</v>
      </c>
      <c r="H1969" s="191">
        <v>0</v>
      </c>
      <c r="I1969" s="374">
        <f t="shared" si="46"/>
        <v>0</v>
      </c>
      <c r="J1969" s="144"/>
      <c r="K1969" s="355"/>
      <c r="L1969" s="145"/>
      <c r="M1969" s="146"/>
    </row>
    <row r="1970" spans="1:13">
      <c r="A1970" s="185"/>
      <c r="B1970" s="186"/>
      <c r="C1970" s="185" t="s">
        <v>771</v>
      </c>
      <c r="D1970" s="187" t="s">
        <v>17</v>
      </c>
      <c r="E1970" s="188" t="s">
        <v>797</v>
      </c>
      <c r="F1970" s="189" t="s">
        <v>255</v>
      </c>
      <c r="G1970" s="190">
        <v>7.2</v>
      </c>
      <c r="H1970" s="191">
        <v>0</v>
      </c>
      <c r="I1970" s="374">
        <f t="shared" si="46"/>
        <v>0</v>
      </c>
      <c r="J1970" s="144"/>
      <c r="K1970" s="355"/>
      <c r="L1970" s="145"/>
      <c r="M1970" s="146"/>
    </row>
    <row r="1971" spans="1:13" ht="33.75">
      <c r="A1971" s="185"/>
      <c r="B1971" s="186"/>
      <c r="C1971" s="185" t="s">
        <v>639</v>
      </c>
      <c r="D1971" s="187" t="s">
        <v>179</v>
      </c>
      <c r="E1971" s="188" t="s">
        <v>798</v>
      </c>
      <c r="F1971" s="189" t="s">
        <v>78</v>
      </c>
      <c r="G1971" s="190">
        <v>2300</v>
      </c>
      <c r="H1971" s="191">
        <v>0</v>
      </c>
      <c r="I1971" s="374">
        <f t="shared" si="46"/>
        <v>0</v>
      </c>
      <c r="J1971" s="144"/>
      <c r="K1971" s="355"/>
      <c r="L1971" s="145"/>
      <c r="M1971" s="146"/>
    </row>
    <row r="1972" spans="1:13" ht="22.5">
      <c r="A1972" s="185"/>
      <c r="B1972" s="186"/>
      <c r="C1972" s="185" t="s">
        <v>772</v>
      </c>
      <c r="D1972" s="187" t="s">
        <v>198</v>
      </c>
      <c r="E1972" s="188" t="s">
        <v>799</v>
      </c>
      <c r="F1972" s="189" t="s">
        <v>76</v>
      </c>
      <c r="G1972" s="190">
        <v>14</v>
      </c>
      <c r="H1972" s="191">
        <v>0</v>
      </c>
      <c r="I1972" s="374">
        <f t="shared" si="46"/>
        <v>0</v>
      </c>
      <c r="J1972" s="144"/>
      <c r="K1972" s="355"/>
      <c r="L1972" s="145"/>
      <c r="M1972" s="146"/>
    </row>
    <row r="1973" spans="1:13" ht="33.75">
      <c r="A1973" s="185"/>
      <c r="B1973" s="186"/>
      <c r="C1973" s="185" t="s">
        <v>773</v>
      </c>
      <c r="D1973" s="187" t="s">
        <v>214</v>
      </c>
      <c r="E1973" s="188" t="s">
        <v>800</v>
      </c>
      <c r="F1973" s="189" t="s">
        <v>76</v>
      </c>
      <c r="G1973" s="190">
        <v>13</v>
      </c>
      <c r="H1973" s="191">
        <v>0</v>
      </c>
      <c r="I1973" s="374">
        <f t="shared" si="46"/>
        <v>0</v>
      </c>
      <c r="J1973" s="144"/>
      <c r="K1973" s="355"/>
      <c r="L1973" s="145"/>
      <c r="M1973" s="146"/>
    </row>
    <row r="1974" spans="1:13" ht="22.5">
      <c r="A1974" s="185"/>
      <c r="B1974" s="186"/>
      <c r="C1974" s="185" t="s">
        <v>774</v>
      </c>
      <c r="D1974" s="187" t="s">
        <v>216</v>
      </c>
      <c r="E1974" s="188" t="s">
        <v>801</v>
      </c>
      <c r="F1974" s="189" t="s">
        <v>76</v>
      </c>
      <c r="G1974" s="190">
        <v>106</v>
      </c>
      <c r="H1974" s="191">
        <v>0</v>
      </c>
      <c r="I1974" s="374">
        <f t="shared" si="46"/>
        <v>0</v>
      </c>
      <c r="J1974" s="144"/>
      <c r="K1974" s="355"/>
      <c r="L1974" s="145"/>
      <c r="M1974" s="146"/>
    </row>
    <row r="1975" spans="1:13" ht="22.5">
      <c r="A1975" s="185"/>
      <c r="B1975" s="186"/>
      <c r="C1975" s="185" t="s">
        <v>775</v>
      </c>
      <c r="D1975" s="187" t="s">
        <v>231</v>
      </c>
      <c r="E1975" s="188" t="s">
        <v>802</v>
      </c>
      <c r="F1975" s="189" t="s">
        <v>76</v>
      </c>
      <c r="G1975" s="190">
        <v>13</v>
      </c>
      <c r="H1975" s="191">
        <v>0</v>
      </c>
      <c r="I1975" s="374">
        <f t="shared" si="46"/>
        <v>0</v>
      </c>
      <c r="J1975" s="144"/>
      <c r="K1975" s="355"/>
      <c r="L1975" s="145"/>
      <c r="M1975" s="146"/>
    </row>
    <row r="1976" spans="1:13" ht="33.75">
      <c r="A1976" s="185"/>
      <c r="B1976" s="186"/>
      <c r="C1976" s="185" t="s">
        <v>776</v>
      </c>
      <c r="D1976" s="187" t="s">
        <v>260</v>
      </c>
      <c r="E1976" s="188" t="s">
        <v>803</v>
      </c>
      <c r="F1976" s="189" t="s">
        <v>76</v>
      </c>
      <c r="G1976" s="190">
        <v>185</v>
      </c>
      <c r="H1976" s="191">
        <v>0</v>
      </c>
      <c r="I1976" s="374">
        <f t="shared" si="46"/>
        <v>0</v>
      </c>
      <c r="J1976" s="144"/>
      <c r="K1976" s="355"/>
      <c r="L1976" s="145"/>
      <c r="M1976" s="146"/>
    </row>
    <row r="1977" spans="1:13" ht="22.5">
      <c r="A1977" s="185"/>
      <c r="B1977" s="186"/>
      <c r="C1977" s="185" t="s">
        <v>601</v>
      </c>
      <c r="D1977" s="187" t="s">
        <v>261</v>
      </c>
      <c r="E1977" s="188" t="s">
        <v>805</v>
      </c>
      <c r="F1977" s="189" t="s">
        <v>7</v>
      </c>
      <c r="G1977" s="190">
        <v>4</v>
      </c>
      <c r="H1977" s="191">
        <v>0</v>
      </c>
      <c r="I1977" s="374">
        <f t="shared" si="46"/>
        <v>0</v>
      </c>
      <c r="J1977" s="144"/>
      <c r="K1977" s="355"/>
      <c r="L1977" s="145"/>
      <c r="M1977" s="146"/>
    </row>
    <row r="1978" spans="1:13" ht="22.5">
      <c r="A1978" s="185"/>
      <c r="B1978" s="186"/>
      <c r="C1978" s="185" t="s">
        <v>778</v>
      </c>
      <c r="D1978" s="187" t="s">
        <v>272</v>
      </c>
      <c r="E1978" s="188" t="s">
        <v>806</v>
      </c>
      <c r="F1978" s="189" t="s">
        <v>58</v>
      </c>
      <c r="G1978" s="190">
        <v>7.2</v>
      </c>
      <c r="H1978" s="191">
        <v>0</v>
      </c>
      <c r="I1978" s="374">
        <f t="shared" si="46"/>
        <v>0</v>
      </c>
      <c r="J1978" s="144"/>
      <c r="K1978" s="355"/>
      <c r="L1978" s="145"/>
      <c r="M1978" s="146"/>
    </row>
    <row r="1979" spans="1:13">
      <c r="A1979" s="378">
        <v>4</v>
      </c>
      <c r="B1979" s="378"/>
      <c r="C1979" s="378"/>
      <c r="D1979" s="379"/>
      <c r="E1979" s="380" t="s">
        <v>622</v>
      </c>
      <c r="F1979" s="380"/>
      <c r="G1979" s="380"/>
      <c r="H1979" s="383"/>
      <c r="I1979" s="384">
        <f>SUM(I1980:I1980)</f>
        <v>0</v>
      </c>
      <c r="J1979" s="144"/>
      <c r="K1979" s="355"/>
      <c r="L1979" s="145"/>
      <c r="M1979" s="146"/>
    </row>
    <row r="1980" spans="1:13" ht="33.75">
      <c r="A1980" s="185"/>
      <c r="B1980" s="186"/>
      <c r="C1980" s="185" t="s">
        <v>604</v>
      </c>
      <c r="D1980" s="187" t="s">
        <v>14</v>
      </c>
      <c r="E1980" s="188" t="s">
        <v>807</v>
      </c>
      <c r="F1980" s="189" t="s">
        <v>7</v>
      </c>
      <c r="G1980" s="190">
        <v>1</v>
      </c>
      <c r="H1980" s="191">
        <v>0</v>
      </c>
      <c r="I1980" s="374">
        <f t="shared" ref="I1980:I1991" si="47">IF(ISNUMBER(G1980),ROUND(G1980*H1980,2),"")</f>
        <v>0</v>
      </c>
      <c r="J1980" s="144"/>
      <c r="K1980" s="355"/>
      <c r="L1980" s="145"/>
      <c r="M1980" s="146"/>
    </row>
    <row r="1981" spans="1:13">
      <c r="A1981" s="222">
        <v>3</v>
      </c>
      <c r="B1981" s="223"/>
      <c r="C1981" s="224"/>
      <c r="D1981" s="225"/>
      <c r="E1981" s="226" t="s">
        <v>2168</v>
      </c>
      <c r="F1981" s="223"/>
      <c r="G1981" s="224"/>
      <c r="H1981" s="225"/>
      <c r="I1981" s="227">
        <f>SUM(I1982:I1983)</f>
        <v>0</v>
      </c>
      <c r="J1981" s="144"/>
      <c r="K1981" s="355"/>
      <c r="L1981" s="145"/>
      <c r="M1981" s="146"/>
    </row>
    <row r="1982" spans="1:13" ht="33.75">
      <c r="A1982" s="185"/>
      <c r="B1982" s="186"/>
      <c r="C1982" s="185" t="s">
        <v>779</v>
      </c>
      <c r="D1982" s="187" t="s">
        <v>14</v>
      </c>
      <c r="E1982" s="188" t="s">
        <v>808</v>
      </c>
      <c r="F1982" s="189" t="s">
        <v>56</v>
      </c>
      <c r="G1982" s="190">
        <v>307</v>
      </c>
      <c r="H1982" s="191">
        <v>0</v>
      </c>
      <c r="I1982" s="374">
        <f t="shared" si="47"/>
        <v>0</v>
      </c>
      <c r="J1982" s="144"/>
      <c r="K1982" s="355"/>
      <c r="L1982" s="145"/>
      <c r="M1982" s="146"/>
    </row>
    <row r="1983" spans="1:13" ht="33.75">
      <c r="A1983" s="185"/>
      <c r="B1983" s="186"/>
      <c r="C1983" s="185" t="s">
        <v>780</v>
      </c>
      <c r="D1983" s="187" t="s">
        <v>15</v>
      </c>
      <c r="E1983" s="188" t="s">
        <v>809</v>
      </c>
      <c r="F1983" s="189" t="s">
        <v>56</v>
      </c>
      <c r="G1983" s="190">
        <v>220</v>
      </c>
      <c r="H1983" s="191">
        <v>0</v>
      </c>
      <c r="I1983" s="374">
        <f t="shared" si="47"/>
        <v>0</v>
      </c>
      <c r="J1983" s="144"/>
      <c r="K1983" s="355"/>
      <c r="L1983" s="145"/>
      <c r="M1983" s="146"/>
    </row>
    <row r="1984" spans="1:13">
      <c r="A1984" s="222">
        <v>3</v>
      </c>
      <c r="B1984" s="223"/>
      <c r="C1984" s="224"/>
      <c r="D1984" s="225"/>
      <c r="E1984" s="226" t="s">
        <v>2169</v>
      </c>
      <c r="F1984" s="223"/>
      <c r="G1984" s="224"/>
      <c r="H1984" s="225"/>
      <c r="I1984" s="227">
        <f>SUM(I1985:I1991)</f>
        <v>0</v>
      </c>
      <c r="J1984" s="144"/>
      <c r="K1984" s="355"/>
      <c r="L1984" s="145"/>
      <c r="M1984" s="146"/>
    </row>
    <row r="1985" spans="1:13" ht="45">
      <c r="A1985" s="185"/>
      <c r="B1985" s="186"/>
      <c r="C1985" s="185" t="s">
        <v>781</v>
      </c>
      <c r="D1985" s="187" t="s">
        <v>14</v>
      </c>
      <c r="E1985" s="188" t="s">
        <v>810</v>
      </c>
      <c r="F1985" s="189" t="s">
        <v>76</v>
      </c>
      <c r="G1985" s="190">
        <v>3</v>
      </c>
      <c r="H1985" s="191">
        <v>0</v>
      </c>
      <c r="I1985" s="374">
        <f t="shared" si="47"/>
        <v>0</v>
      </c>
      <c r="J1985" s="144"/>
      <c r="K1985" s="355"/>
      <c r="L1985" s="145"/>
      <c r="M1985" s="146"/>
    </row>
    <row r="1986" spans="1:13" ht="33.75">
      <c r="A1986" s="185"/>
      <c r="B1986" s="186"/>
      <c r="C1986" s="185" t="s">
        <v>781</v>
      </c>
      <c r="D1986" s="187" t="s">
        <v>15</v>
      </c>
      <c r="E1986" s="188" t="s">
        <v>858</v>
      </c>
      <c r="F1986" s="189" t="s">
        <v>76</v>
      </c>
      <c r="G1986" s="190">
        <v>125</v>
      </c>
      <c r="H1986" s="191">
        <v>0</v>
      </c>
      <c r="I1986" s="374">
        <f t="shared" si="47"/>
        <v>0</v>
      </c>
      <c r="J1986" s="144"/>
      <c r="K1986" s="355"/>
      <c r="L1986" s="145"/>
      <c r="M1986" s="146"/>
    </row>
    <row r="1987" spans="1:13" ht="22.5">
      <c r="A1987" s="185"/>
      <c r="B1987" s="186"/>
      <c r="C1987" s="185" t="s">
        <v>782</v>
      </c>
      <c r="D1987" s="187" t="s">
        <v>16</v>
      </c>
      <c r="E1987" s="188" t="s">
        <v>812</v>
      </c>
      <c r="F1987" s="189" t="s">
        <v>7</v>
      </c>
      <c r="G1987" s="190">
        <v>18</v>
      </c>
      <c r="H1987" s="191">
        <v>0</v>
      </c>
      <c r="I1987" s="374">
        <f t="shared" si="47"/>
        <v>0</v>
      </c>
      <c r="J1987" s="144"/>
      <c r="K1987" s="355"/>
      <c r="L1987" s="145"/>
      <c r="M1987" s="146"/>
    </row>
    <row r="1988" spans="1:13" ht="22.5">
      <c r="A1988" s="185"/>
      <c r="B1988" s="186"/>
      <c r="C1988" s="185" t="s">
        <v>783</v>
      </c>
      <c r="D1988" s="187" t="s">
        <v>17</v>
      </c>
      <c r="E1988" s="188" t="s">
        <v>813</v>
      </c>
      <c r="F1988" s="189" t="s">
        <v>76</v>
      </c>
      <c r="G1988" s="190">
        <v>3</v>
      </c>
      <c r="H1988" s="191">
        <v>0</v>
      </c>
      <c r="I1988" s="374">
        <f t="shared" si="47"/>
        <v>0</v>
      </c>
      <c r="J1988" s="144"/>
      <c r="K1988" s="355"/>
      <c r="L1988" s="145"/>
      <c r="M1988" s="146"/>
    </row>
    <row r="1989" spans="1:13" ht="22.5">
      <c r="A1989" s="185"/>
      <c r="B1989" s="186"/>
      <c r="C1989" s="185" t="s">
        <v>581</v>
      </c>
      <c r="D1989" s="187" t="s">
        <v>179</v>
      </c>
      <c r="E1989" s="188" t="s">
        <v>634</v>
      </c>
      <c r="F1989" s="189" t="s">
        <v>76</v>
      </c>
      <c r="G1989" s="190">
        <v>6</v>
      </c>
      <c r="H1989" s="191">
        <v>0</v>
      </c>
      <c r="I1989" s="374">
        <f t="shared" si="47"/>
        <v>0</v>
      </c>
      <c r="J1989" s="144"/>
      <c r="K1989" s="355"/>
      <c r="L1989" s="145"/>
      <c r="M1989" s="146"/>
    </row>
    <row r="1990" spans="1:13" ht="33.75">
      <c r="A1990" s="185"/>
      <c r="B1990" s="186"/>
      <c r="C1990" s="185" t="s">
        <v>784</v>
      </c>
      <c r="D1990" s="187" t="s">
        <v>198</v>
      </c>
      <c r="E1990" s="188" t="s">
        <v>814</v>
      </c>
      <c r="F1990" s="189" t="s">
        <v>76</v>
      </c>
      <c r="G1990" s="190">
        <v>150</v>
      </c>
      <c r="H1990" s="191">
        <v>0</v>
      </c>
      <c r="I1990" s="374">
        <f t="shared" si="47"/>
        <v>0</v>
      </c>
      <c r="J1990" s="144"/>
      <c r="K1990" s="355"/>
      <c r="L1990" s="145"/>
      <c r="M1990" s="146"/>
    </row>
    <row r="1991" spans="1:13" ht="33.75">
      <c r="A1991" s="185"/>
      <c r="B1991" s="186"/>
      <c r="C1991" s="185" t="s">
        <v>776</v>
      </c>
      <c r="D1991" s="187" t="s">
        <v>214</v>
      </c>
      <c r="E1991" s="188" t="s">
        <v>815</v>
      </c>
      <c r="F1991" s="189" t="s">
        <v>76</v>
      </c>
      <c r="G1991" s="190">
        <v>1</v>
      </c>
      <c r="H1991" s="191">
        <v>0</v>
      </c>
      <c r="I1991" s="374">
        <f t="shared" si="47"/>
        <v>0</v>
      </c>
      <c r="J1991" s="144"/>
      <c r="K1991" s="355"/>
      <c r="L1991" s="145"/>
      <c r="M1991" s="146"/>
    </row>
    <row r="1992" spans="1:13">
      <c r="A1992" s="170">
        <v>2</v>
      </c>
      <c r="B1992" s="171" t="str">
        <f>IF(TRIM(H1992)&lt;&gt;"",COUNTA($H$8:H1992),"")</f>
        <v/>
      </c>
      <c r="C1992" s="170"/>
      <c r="D1992" s="172"/>
      <c r="E1992" s="24" t="s">
        <v>2176</v>
      </c>
      <c r="F1992" s="173"/>
      <c r="G1992" s="215"/>
      <c r="H1992" s="373"/>
      <c r="I1992" s="175">
        <f>I1993+I2021+I2024</f>
        <v>0</v>
      </c>
      <c r="J1992" s="144"/>
      <c r="K1992" s="355"/>
      <c r="L1992" s="145"/>
      <c r="M1992" s="146"/>
    </row>
    <row r="1993" spans="1:13">
      <c r="A1993" s="222">
        <v>3</v>
      </c>
      <c r="B1993" s="223"/>
      <c r="C1993" s="224"/>
      <c r="D1993" s="225"/>
      <c r="E1993" s="226" t="s">
        <v>820</v>
      </c>
      <c r="F1993" s="223"/>
      <c r="G1993" s="224"/>
      <c r="H1993" s="225"/>
      <c r="I1993" s="227">
        <f>I1994+I1997+I2004+I2006+I2019</f>
        <v>0</v>
      </c>
      <c r="J1993" s="144"/>
      <c r="K1993" s="355"/>
      <c r="L1993" s="145"/>
      <c r="M1993" s="146"/>
    </row>
    <row r="1994" spans="1:13">
      <c r="A1994" s="378">
        <v>4</v>
      </c>
      <c r="B1994" s="378"/>
      <c r="C1994" s="378"/>
      <c r="D1994" s="379"/>
      <c r="E1994" s="380" t="s">
        <v>501</v>
      </c>
      <c r="F1994" s="380"/>
      <c r="G1994" s="380"/>
      <c r="H1994" s="383"/>
      <c r="I1994" s="384">
        <f>SUM(I1995:I1996)</f>
        <v>0</v>
      </c>
      <c r="J1994" s="144"/>
      <c r="K1994" s="355"/>
      <c r="L1994" s="145"/>
      <c r="M1994" s="146"/>
    </row>
    <row r="1995" spans="1:13" ht="33.75">
      <c r="A1995" s="185"/>
      <c r="B1995" s="186"/>
      <c r="C1995" s="185" t="s">
        <v>522</v>
      </c>
      <c r="D1995" s="187" t="s">
        <v>14</v>
      </c>
      <c r="E1995" s="188" t="s">
        <v>786</v>
      </c>
      <c r="F1995" s="189" t="s">
        <v>7</v>
      </c>
      <c r="G1995" s="190">
        <v>1</v>
      </c>
      <c r="H1995" s="191">
        <v>0</v>
      </c>
      <c r="I1995" s="374">
        <f t="shared" ref="I1995:I2018" si="48">IF(ISNUMBER(G1995),ROUND(G1995*H1995,2),"")</f>
        <v>0</v>
      </c>
      <c r="J1995" s="144"/>
      <c r="K1995" s="355"/>
      <c r="L1995" s="145"/>
      <c r="M1995" s="146"/>
    </row>
    <row r="1996" spans="1:13" s="213" customFormat="1" ht="22.5">
      <c r="A1996" s="185"/>
      <c r="B1996" s="186"/>
      <c r="C1996" s="185" t="s">
        <v>536</v>
      </c>
      <c r="D1996" s="187" t="s">
        <v>15</v>
      </c>
      <c r="E1996" s="188" t="s">
        <v>788</v>
      </c>
      <c r="F1996" s="189" t="s">
        <v>58</v>
      </c>
      <c r="G1996" s="190">
        <v>600</v>
      </c>
      <c r="H1996" s="191">
        <v>0</v>
      </c>
      <c r="I1996" s="374">
        <f t="shared" si="48"/>
        <v>0</v>
      </c>
      <c r="J1996" s="144"/>
      <c r="K1996" s="355"/>
      <c r="L1996" s="145"/>
      <c r="M1996" s="146"/>
    </row>
    <row r="1997" spans="1:13">
      <c r="A1997" s="378">
        <v>4</v>
      </c>
      <c r="B1997" s="378"/>
      <c r="C1997" s="378"/>
      <c r="D1997" s="379"/>
      <c r="E1997" s="380" t="s">
        <v>232</v>
      </c>
      <c r="F1997" s="380"/>
      <c r="G1997" s="380"/>
      <c r="H1997" s="383"/>
      <c r="I1997" s="384">
        <f>SUM(I1998:I2003)</f>
        <v>0</v>
      </c>
      <c r="J1997" s="144"/>
      <c r="K1997" s="355"/>
      <c r="L1997" s="145"/>
      <c r="M1997" s="146"/>
    </row>
    <row r="1998" spans="1:13" ht="33.75">
      <c r="A1998" s="185"/>
      <c r="B1998" s="186"/>
      <c r="C1998" s="185" t="s">
        <v>544</v>
      </c>
      <c r="D1998" s="187" t="s">
        <v>14</v>
      </c>
      <c r="E1998" s="188" t="s">
        <v>789</v>
      </c>
      <c r="F1998" s="189" t="s">
        <v>76</v>
      </c>
      <c r="G1998" s="190">
        <v>220</v>
      </c>
      <c r="H1998" s="191">
        <v>0</v>
      </c>
      <c r="I1998" s="374">
        <f t="shared" si="48"/>
        <v>0</v>
      </c>
      <c r="J1998" s="144"/>
      <c r="K1998" s="355"/>
      <c r="L1998" s="145"/>
      <c r="M1998" s="146"/>
    </row>
    <row r="1999" spans="1:13" ht="22.5">
      <c r="A1999" s="185"/>
      <c r="B1999" s="186"/>
      <c r="C1999" s="185" t="s">
        <v>764</v>
      </c>
      <c r="D1999" s="187" t="s">
        <v>15</v>
      </c>
      <c r="E1999" s="188" t="s">
        <v>790</v>
      </c>
      <c r="F1999" s="189" t="s">
        <v>76</v>
      </c>
      <c r="G1999" s="190">
        <v>260</v>
      </c>
      <c r="H1999" s="191">
        <v>0</v>
      </c>
      <c r="I1999" s="374">
        <f t="shared" si="48"/>
        <v>0</v>
      </c>
      <c r="J1999" s="144"/>
      <c r="K1999" s="355"/>
      <c r="L1999" s="145"/>
      <c r="M1999" s="146"/>
    </row>
    <row r="2000" spans="1:13" ht="22.5">
      <c r="A2000" s="185"/>
      <c r="B2000" s="186"/>
      <c r="C2000" s="185" t="s">
        <v>550</v>
      </c>
      <c r="D2000" s="187" t="s">
        <v>16</v>
      </c>
      <c r="E2000" s="188" t="s">
        <v>791</v>
      </c>
      <c r="F2000" s="189" t="s">
        <v>56</v>
      </c>
      <c r="G2000" s="190">
        <v>880</v>
      </c>
      <c r="H2000" s="191">
        <v>0</v>
      </c>
      <c r="I2000" s="374">
        <f t="shared" si="48"/>
        <v>0</v>
      </c>
      <c r="J2000" s="144"/>
      <c r="K2000" s="355"/>
      <c r="L2000" s="145"/>
      <c r="M2000" s="146"/>
    </row>
    <row r="2001" spans="1:13">
      <c r="A2001" s="185"/>
      <c r="B2001" s="186"/>
      <c r="C2001" s="185" t="s">
        <v>765</v>
      </c>
      <c r="D2001" s="187" t="s">
        <v>17</v>
      </c>
      <c r="E2001" s="188" t="s">
        <v>844</v>
      </c>
      <c r="F2001" s="189" t="s">
        <v>76</v>
      </c>
      <c r="G2001" s="190">
        <v>90</v>
      </c>
      <c r="H2001" s="191">
        <v>0</v>
      </c>
      <c r="I2001" s="374">
        <f t="shared" si="48"/>
        <v>0</v>
      </c>
      <c r="J2001" s="144"/>
      <c r="K2001" s="355"/>
      <c r="L2001" s="145"/>
      <c r="M2001" s="146"/>
    </row>
    <row r="2002" spans="1:13">
      <c r="A2002" s="185"/>
      <c r="B2002" s="186"/>
      <c r="C2002" s="185" t="s">
        <v>556</v>
      </c>
      <c r="D2002" s="187" t="s">
        <v>179</v>
      </c>
      <c r="E2002" s="188" t="s">
        <v>557</v>
      </c>
      <c r="F2002" s="189" t="s">
        <v>56</v>
      </c>
      <c r="G2002" s="190">
        <v>2000</v>
      </c>
      <c r="H2002" s="191">
        <v>0</v>
      </c>
      <c r="I2002" s="374">
        <f t="shared" si="48"/>
        <v>0</v>
      </c>
      <c r="J2002" s="144"/>
      <c r="K2002" s="355"/>
      <c r="L2002" s="145"/>
      <c r="M2002" s="146"/>
    </row>
    <row r="2003" spans="1:13">
      <c r="A2003" s="185"/>
      <c r="B2003" s="186"/>
      <c r="C2003" s="185" t="s">
        <v>766</v>
      </c>
      <c r="D2003" s="187" t="s">
        <v>198</v>
      </c>
      <c r="E2003" s="188" t="s">
        <v>559</v>
      </c>
      <c r="F2003" s="189" t="s">
        <v>56</v>
      </c>
      <c r="G2003" s="190">
        <v>2000</v>
      </c>
      <c r="H2003" s="191">
        <v>0</v>
      </c>
      <c r="I2003" s="374">
        <f t="shared" si="48"/>
        <v>0</v>
      </c>
      <c r="J2003" s="144"/>
      <c r="K2003" s="355"/>
      <c r="L2003" s="145"/>
      <c r="M2003" s="146"/>
    </row>
    <row r="2004" spans="1:13">
      <c r="A2004" s="378">
        <v>4</v>
      </c>
      <c r="B2004" s="378"/>
      <c r="C2004" s="378"/>
      <c r="D2004" s="379"/>
      <c r="E2004" s="380" t="s">
        <v>234</v>
      </c>
      <c r="F2004" s="380"/>
      <c r="G2004" s="380"/>
      <c r="H2004" s="383"/>
      <c r="I2004" s="384">
        <f>SUM(I2005)</f>
        <v>0</v>
      </c>
      <c r="J2004" s="144"/>
      <c r="K2004" s="355"/>
      <c r="L2004" s="145"/>
      <c r="M2004" s="146"/>
    </row>
    <row r="2005" spans="1:13" ht="33.75">
      <c r="A2005" s="185"/>
      <c r="B2005" s="186"/>
      <c r="C2005" s="185" t="s">
        <v>767</v>
      </c>
      <c r="D2005" s="187" t="s">
        <v>14</v>
      </c>
      <c r="E2005" s="188" t="s">
        <v>793</v>
      </c>
      <c r="F2005" s="189" t="s">
        <v>58</v>
      </c>
      <c r="G2005" s="190">
        <v>560</v>
      </c>
      <c r="H2005" s="191">
        <v>0</v>
      </c>
      <c r="I2005" s="374">
        <f t="shared" si="48"/>
        <v>0</v>
      </c>
      <c r="J2005" s="144"/>
      <c r="K2005" s="355"/>
      <c r="L2005" s="145"/>
      <c r="M2005" s="146"/>
    </row>
    <row r="2006" spans="1:13">
      <c r="A2006" s="378">
        <v>4</v>
      </c>
      <c r="B2006" s="378"/>
      <c r="C2006" s="378"/>
      <c r="D2006" s="379"/>
      <c r="E2006" s="380" t="s">
        <v>236</v>
      </c>
      <c r="F2006" s="380"/>
      <c r="G2006" s="380"/>
      <c r="H2006" s="383"/>
      <c r="I2006" s="384">
        <f>SUM(I2007:I2018)</f>
        <v>0</v>
      </c>
      <c r="J2006" s="144"/>
      <c r="K2006" s="355"/>
      <c r="L2006" s="145"/>
      <c r="M2006" s="146"/>
    </row>
    <row r="2007" spans="1:13" ht="22.5">
      <c r="A2007" s="185"/>
      <c r="B2007" s="186"/>
      <c r="C2007" s="185" t="s">
        <v>768</v>
      </c>
      <c r="D2007" s="187" t="s">
        <v>14</v>
      </c>
      <c r="E2007" s="188" t="s">
        <v>794</v>
      </c>
      <c r="F2007" s="189" t="s">
        <v>819</v>
      </c>
      <c r="G2007" s="190">
        <v>1400</v>
      </c>
      <c r="H2007" s="191">
        <v>0</v>
      </c>
      <c r="I2007" s="374">
        <f t="shared" si="48"/>
        <v>0</v>
      </c>
      <c r="J2007" s="144"/>
      <c r="K2007" s="355"/>
      <c r="L2007" s="145"/>
      <c r="M2007" s="146"/>
    </row>
    <row r="2008" spans="1:13">
      <c r="A2008" s="185"/>
      <c r="B2008" s="186"/>
      <c r="C2008" s="185" t="s">
        <v>769</v>
      </c>
      <c r="D2008" s="187" t="s">
        <v>15</v>
      </c>
      <c r="E2008" s="188" t="s">
        <v>795</v>
      </c>
      <c r="F2008" s="189" t="s">
        <v>56</v>
      </c>
      <c r="G2008" s="190">
        <v>400</v>
      </c>
      <c r="H2008" s="191">
        <v>0</v>
      </c>
      <c r="I2008" s="374">
        <f t="shared" si="48"/>
        <v>0</v>
      </c>
      <c r="J2008" s="144"/>
      <c r="K2008" s="355"/>
      <c r="L2008" s="145"/>
      <c r="M2008" s="146"/>
    </row>
    <row r="2009" spans="1:13" ht="33.75">
      <c r="A2009" s="185"/>
      <c r="B2009" s="186"/>
      <c r="C2009" s="185" t="s">
        <v>770</v>
      </c>
      <c r="D2009" s="187" t="s">
        <v>16</v>
      </c>
      <c r="E2009" s="188" t="s">
        <v>796</v>
      </c>
      <c r="F2009" s="189" t="s">
        <v>56</v>
      </c>
      <c r="G2009" s="190">
        <v>320</v>
      </c>
      <c r="H2009" s="191">
        <v>0</v>
      </c>
      <c r="I2009" s="374">
        <f t="shared" si="48"/>
        <v>0</v>
      </c>
      <c r="J2009" s="144"/>
      <c r="K2009" s="355"/>
      <c r="L2009" s="145"/>
      <c r="M2009" s="146"/>
    </row>
    <row r="2010" spans="1:13">
      <c r="A2010" s="185"/>
      <c r="B2010" s="186"/>
      <c r="C2010" s="185" t="s">
        <v>771</v>
      </c>
      <c r="D2010" s="187" t="s">
        <v>17</v>
      </c>
      <c r="E2010" s="188" t="s">
        <v>797</v>
      </c>
      <c r="F2010" s="189" t="s">
        <v>255</v>
      </c>
      <c r="G2010" s="190">
        <v>9.6</v>
      </c>
      <c r="H2010" s="191">
        <v>0</v>
      </c>
      <c r="I2010" s="374">
        <f t="shared" si="48"/>
        <v>0</v>
      </c>
      <c r="J2010" s="144"/>
      <c r="K2010" s="355"/>
      <c r="L2010" s="145"/>
      <c r="M2010" s="146"/>
    </row>
    <row r="2011" spans="1:13" ht="33.75">
      <c r="A2011" s="185"/>
      <c r="B2011" s="186"/>
      <c r="C2011" s="185" t="s">
        <v>639</v>
      </c>
      <c r="D2011" s="187" t="s">
        <v>179</v>
      </c>
      <c r="E2011" s="188" t="s">
        <v>798</v>
      </c>
      <c r="F2011" s="189" t="s">
        <v>78</v>
      </c>
      <c r="G2011" s="190">
        <v>5250</v>
      </c>
      <c r="H2011" s="191">
        <v>0</v>
      </c>
      <c r="I2011" s="374">
        <f t="shared" si="48"/>
        <v>0</v>
      </c>
      <c r="J2011" s="144"/>
      <c r="K2011" s="355"/>
      <c r="L2011" s="145"/>
      <c r="M2011" s="146"/>
    </row>
    <row r="2012" spans="1:13" ht="22.5">
      <c r="A2012" s="185"/>
      <c r="B2012" s="186"/>
      <c r="C2012" s="185" t="s">
        <v>772</v>
      </c>
      <c r="D2012" s="187" t="s">
        <v>198</v>
      </c>
      <c r="E2012" s="188" t="s">
        <v>799</v>
      </c>
      <c r="F2012" s="189" t="s">
        <v>76</v>
      </c>
      <c r="G2012" s="190">
        <v>30</v>
      </c>
      <c r="H2012" s="191">
        <v>0</v>
      </c>
      <c r="I2012" s="374">
        <f t="shared" si="48"/>
        <v>0</v>
      </c>
      <c r="J2012" s="144"/>
      <c r="K2012" s="355"/>
      <c r="L2012" s="145"/>
      <c r="M2012" s="146"/>
    </row>
    <row r="2013" spans="1:13" ht="33.75">
      <c r="A2013" s="185"/>
      <c r="B2013" s="186"/>
      <c r="C2013" s="185" t="s">
        <v>773</v>
      </c>
      <c r="D2013" s="187" t="s">
        <v>214</v>
      </c>
      <c r="E2013" s="188" t="s">
        <v>800</v>
      </c>
      <c r="F2013" s="189" t="s">
        <v>76</v>
      </c>
      <c r="G2013" s="190">
        <v>28</v>
      </c>
      <c r="H2013" s="191">
        <v>0</v>
      </c>
      <c r="I2013" s="374">
        <f t="shared" si="48"/>
        <v>0</v>
      </c>
      <c r="J2013" s="144"/>
      <c r="K2013" s="355"/>
      <c r="L2013" s="145"/>
      <c r="M2013" s="146"/>
    </row>
    <row r="2014" spans="1:13" ht="22.5">
      <c r="A2014" s="185"/>
      <c r="B2014" s="186"/>
      <c r="C2014" s="185" t="s">
        <v>774</v>
      </c>
      <c r="D2014" s="187" t="s">
        <v>216</v>
      </c>
      <c r="E2014" s="188" t="s">
        <v>801</v>
      </c>
      <c r="F2014" s="189" t="s">
        <v>76</v>
      </c>
      <c r="G2014" s="190">
        <v>240</v>
      </c>
      <c r="H2014" s="191">
        <v>0</v>
      </c>
      <c r="I2014" s="374">
        <f t="shared" si="48"/>
        <v>0</v>
      </c>
      <c r="J2014" s="144"/>
      <c r="K2014" s="355"/>
      <c r="L2014" s="145"/>
      <c r="M2014" s="146"/>
    </row>
    <row r="2015" spans="1:13" ht="22.5">
      <c r="A2015" s="185"/>
      <c r="B2015" s="186"/>
      <c r="C2015" s="185" t="s">
        <v>775</v>
      </c>
      <c r="D2015" s="187" t="s">
        <v>231</v>
      </c>
      <c r="E2015" s="188" t="s">
        <v>802</v>
      </c>
      <c r="F2015" s="189" t="s">
        <v>76</v>
      </c>
      <c r="G2015" s="190">
        <v>28</v>
      </c>
      <c r="H2015" s="191">
        <v>0</v>
      </c>
      <c r="I2015" s="374">
        <f t="shared" si="48"/>
        <v>0</v>
      </c>
      <c r="J2015" s="144"/>
      <c r="K2015" s="355"/>
      <c r="L2015" s="145"/>
      <c r="M2015" s="146"/>
    </row>
    <row r="2016" spans="1:13" ht="33.75">
      <c r="A2016" s="185"/>
      <c r="B2016" s="186"/>
      <c r="C2016" s="185" t="s">
        <v>776</v>
      </c>
      <c r="D2016" s="187" t="s">
        <v>260</v>
      </c>
      <c r="E2016" s="188" t="s">
        <v>803</v>
      </c>
      <c r="F2016" s="189" t="s">
        <v>76</v>
      </c>
      <c r="G2016" s="190">
        <v>1100</v>
      </c>
      <c r="H2016" s="191">
        <v>0</v>
      </c>
      <c r="I2016" s="374">
        <f t="shared" si="48"/>
        <v>0</v>
      </c>
      <c r="J2016" s="144"/>
      <c r="K2016" s="355"/>
      <c r="L2016" s="145"/>
      <c r="M2016" s="146"/>
    </row>
    <row r="2017" spans="1:13" ht="22.5">
      <c r="A2017" s="185"/>
      <c r="B2017" s="186"/>
      <c r="C2017" s="185" t="s">
        <v>601</v>
      </c>
      <c r="D2017" s="187" t="s">
        <v>261</v>
      </c>
      <c r="E2017" s="188" t="s">
        <v>805</v>
      </c>
      <c r="F2017" s="189" t="s">
        <v>7</v>
      </c>
      <c r="G2017" s="190">
        <v>9</v>
      </c>
      <c r="H2017" s="191">
        <v>0</v>
      </c>
      <c r="I2017" s="374">
        <f t="shared" si="48"/>
        <v>0</v>
      </c>
      <c r="J2017" s="144"/>
      <c r="K2017" s="355"/>
      <c r="L2017" s="145"/>
      <c r="M2017" s="146"/>
    </row>
    <row r="2018" spans="1:13" ht="22.5">
      <c r="A2018" s="185"/>
      <c r="B2018" s="186"/>
      <c r="C2018" s="185" t="s">
        <v>778</v>
      </c>
      <c r="D2018" s="187" t="s">
        <v>272</v>
      </c>
      <c r="E2018" s="188" t="s">
        <v>806</v>
      </c>
      <c r="F2018" s="189" t="s">
        <v>58</v>
      </c>
      <c r="G2018" s="190">
        <v>9.6</v>
      </c>
      <c r="H2018" s="191">
        <v>0</v>
      </c>
      <c r="I2018" s="374">
        <f t="shared" si="48"/>
        <v>0</v>
      </c>
      <c r="J2018" s="144"/>
      <c r="K2018" s="355"/>
      <c r="L2018" s="145"/>
      <c r="M2018" s="146"/>
    </row>
    <row r="2019" spans="1:13">
      <c r="A2019" s="378">
        <v>4</v>
      </c>
      <c r="B2019" s="378"/>
      <c r="C2019" s="378"/>
      <c r="D2019" s="379"/>
      <c r="E2019" s="380" t="s">
        <v>622</v>
      </c>
      <c r="F2019" s="380"/>
      <c r="G2019" s="380"/>
      <c r="H2019" s="383"/>
      <c r="I2019" s="384">
        <f>SUM(I2020:I2020)</f>
        <v>0</v>
      </c>
      <c r="J2019" s="144"/>
      <c r="K2019" s="355"/>
      <c r="L2019" s="145"/>
      <c r="M2019" s="146"/>
    </row>
    <row r="2020" spans="1:13" ht="33.75">
      <c r="A2020" s="185"/>
      <c r="B2020" s="186"/>
      <c r="C2020" s="185" t="s">
        <v>604</v>
      </c>
      <c r="D2020" s="187" t="s">
        <v>14</v>
      </c>
      <c r="E2020" s="188" t="s">
        <v>2177</v>
      </c>
      <c r="F2020" s="189" t="s">
        <v>7</v>
      </c>
      <c r="G2020" s="190">
        <v>1</v>
      </c>
      <c r="H2020" s="191">
        <v>0</v>
      </c>
      <c r="I2020" s="374">
        <f t="shared" ref="I2020:I2030" si="49">IF(ISNUMBER(G2020),ROUND(G2020*H2020,2),"")</f>
        <v>0</v>
      </c>
      <c r="J2020" s="144"/>
      <c r="K2020" s="355"/>
      <c r="L2020" s="145"/>
      <c r="M2020" s="146"/>
    </row>
    <row r="2021" spans="1:13">
      <c r="A2021" s="222">
        <v>3</v>
      </c>
      <c r="B2021" s="223"/>
      <c r="C2021" s="224"/>
      <c r="D2021" s="225"/>
      <c r="E2021" s="226" t="s">
        <v>2168</v>
      </c>
      <c r="F2021" s="223"/>
      <c r="G2021" s="224"/>
      <c r="H2021" s="225"/>
      <c r="I2021" s="227">
        <f>SUM(I2022:I2023)</f>
        <v>0</v>
      </c>
      <c r="J2021" s="144"/>
      <c r="K2021" s="355"/>
      <c r="L2021" s="145"/>
      <c r="M2021" s="146"/>
    </row>
    <row r="2022" spans="1:13" ht="33.75">
      <c r="A2022" s="185"/>
      <c r="B2022" s="186"/>
      <c r="C2022" s="185" t="s">
        <v>779</v>
      </c>
      <c r="D2022" s="187" t="s">
        <v>14</v>
      </c>
      <c r="E2022" s="188" t="s">
        <v>808</v>
      </c>
      <c r="F2022" s="189" t="s">
        <v>56</v>
      </c>
      <c r="G2022" s="190">
        <v>1500</v>
      </c>
      <c r="H2022" s="191">
        <v>0</v>
      </c>
      <c r="I2022" s="374">
        <f t="shared" si="49"/>
        <v>0</v>
      </c>
      <c r="J2022" s="144"/>
      <c r="K2022" s="355"/>
      <c r="L2022" s="145"/>
      <c r="M2022" s="146"/>
    </row>
    <row r="2023" spans="1:13" ht="33.75">
      <c r="A2023" s="185"/>
      <c r="B2023" s="186"/>
      <c r="C2023" s="185" t="s">
        <v>780</v>
      </c>
      <c r="D2023" s="187" t="s">
        <v>15</v>
      </c>
      <c r="E2023" s="188" t="s">
        <v>809</v>
      </c>
      <c r="F2023" s="189" t="s">
        <v>56</v>
      </c>
      <c r="G2023" s="190">
        <v>600</v>
      </c>
      <c r="H2023" s="191">
        <v>0</v>
      </c>
      <c r="I2023" s="374">
        <f t="shared" si="49"/>
        <v>0</v>
      </c>
      <c r="J2023" s="144"/>
      <c r="K2023" s="355"/>
      <c r="L2023" s="145"/>
      <c r="M2023" s="146"/>
    </row>
    <row r="2024" spans="1:13">
      <c r="A2024" s="222">
        <v>3</v>
      </c>
      <c r="B2024" s="223"/>
      <c r="C2024" s="224"/>
      <c r="D2024" s="225"/>
      <c r="E2024" s="226" t="s">
        <v>2169</v>
      </c>
      <c r="F2024" s="223"/>
      <c r="G2024" s="224"/>
      <c r="H2024" s="225"/>
      <c r="I2024" s="227">
        <f>SUM(I2025:I2030)</f>
        <v>0</v>
      </c>
      <c r="J2024" s="144"/>
      <c r="K2024" s="355"/>
      <c r="L2024" s="145"/>
      <c r="M2024" s="146"/>
    </row>
    <row r="2025" spans="1:13" ht="45">
      <c r="A2025" s="185"/>
      <c r="B2025" s="186"/>
      <c r="C2025" s="185" t="s">
        <v>781</v>
      </c>
      <c r="D2025" s="187" t="s">
        <v>14</v>
      </c>
      <c r="E2025" s="188" t="s">
        <v>810</v>
      </c>
      <c r="F2025" s="189" t="s">
        <v>76</v>
      </c>
      <c r="G2025" s="190">
        <v>85</v>
      </c>
      <c r="H2025" s="191">
        <v>0</v>
      </c>
      <c r="I2025" s="374">
        <f t="shared" si="49"/>
        <v>0</v>
      </c>
      <c r="J2025" s="144"/>
      <c r="K2025" s="355"/>
      <c r="L2025" s="145"/>
      <c r="M2025" s="146"/>
    </row>
    <row r="2026" spans="1:13" ht="22.5">
      <c r="A2026" s="185"/>
      <c r="B2026" s="186"/>
      <c r="C2026" s="185" t="s">
        <v>782</v>
      </c>
      <c r="D2026" s="187" t="s">
        <v>15</v>
      </c>
      <c r="E2026" s="188" t="s">
        <v>812</v>
      </c>
      <c r="F2026" s="189" t="s">
        <v>7</v>
      </c>
      <c r="G2026" s="190">
        <v>2</v>
      </c>
      <c r="H2026" s="191">
        <v>0</v>
      </c>
      <c r="I2026" s="374">
        <f t="shared" si="49"/>
        <v>0</v>
      </c>
      <c r="J2026" s="144"/>
      <c r="K2026" s="355"/>
      <c r="L2026" s="145"/>
      <c r="M2026" s="146"/>
    </row>
    <row r="2027" spans="1:13" ht="22.5">
      <c r="A2027" s="185"/>
      <c r="B2027" s="186"/>
      <c r="C2027" s="185" t="s">
        <v>783</v>
      </c>
      <c r="D2027" s="187" t="s">
        <v>16</v>
      </c>
      <c r="E2027" s="188" t="s">
        <v>813</v>
      </c>
      <c r="F2027" s="189" t="s">
        <v>76</v>
      </c>
      <c r="G2027" s="190">
        <v>85</v>
      </c>
      <c r="H2027" s="191">
        <v>0</v>
      </c>
      <c r="I2027" s="374">
        <f t="shared" si="49"/>
        <v>0</v>
      </c>
      <c r="J2027" s="144"/>
      <c r="K2027" s="355"/>
      <c r="L2027" s="145"/>
      <c r="M2027" s="146"/>
    </row>
    <row r="2028" spans="1:13" ht="22.5">
      <c r="A2028" s="185"/>
      <c r="B2028" s="186"/>
      <c r="C2028" s="185" t="s">
        <v>581</v>
      </c>
      <c r="D2028" s="187" t="s">
        <v>17</v>
      </c>
      <c r="E2028" s="188" t="s">
        <v>634</v>
      </c>
      <c r="F2028" s="189" t="s">
        <v>76</v>
      </c>
      <c r="G2028" s="190">
        <v>1</v>
      </c>
      <c r="H2028" s="191">
        <v>0</v>
      </c>
      <c r="I2028" s="374">
        <f t="shared" si="49"/>
        <v>0</v>
      </c>
      <c r="J2028" s="144"/>
      <c r="K2028" s="355"/>
      <c r="L2028" s="145"/>
      <c r="M2028" s="146"/>
    </row>
    <row r="2029" spans="1:13" ht="33.75">
      <c r="A2029" s="185"/>
      <c r="B2029" s="186"/>
      <c r="C2029" s="185" t="s">
        <v>784</v>
      </c>
      <c r="D2029" s="187" t="s">
        <v>179</v>
      </c>
      <c r="E2029" s="188" t="s">
        <v>814</v>
      </c>
      <c r="F2029" s="189" t="s">
        <v>76</v>
      </c>
      <c r="G2029" s="190">
        <v>15</v>
      </c>
      <c r="H2029" s="191">
        <v>0</v>
      </c>
      <c r="I2029" s="374">
        <f t="shared" si="49"/>
        <v>0</v>
      </c>
      <c r="J2029" s="144"/>
      <c r="K2029" s="355"/>
      <c r="L2029" s="145"/>
      <c r="M2029" s="146"/>
    </row>
    <row r="2030" spans="1:13" ht="33.75">
      <c r="A2030" s="185"/>
      <c r="B2030" s="186"/>
      <c r="C2030" s="185" t="s">
        <v>776</v>
      </c>
      <c r="D2030" s="187" t="s">
        <v>198</v>
      </c>
      <c r="E2030" s="188" t="s">
        <v>815</v>
      </c>
      <c r="F2030" s="189" t="s">
        <v>76</v>
      </c>
      <c r="G2030" s="190">
        <v>30</v>
      </c>
      <c r="H2030" s="191">
        <v>0</v>
      </c>
      <c r="I2030" s="374">
        <f t="shared" si="49"/>
        <v>0</v>
      </c>
      <c r="J2030" s="144"/>
      <c r="K2030" s="355"/>
      <c r="L2030" s="145"/>
      <c r="M2030" s="146"/>
    </row>
    <row r="2031" spans="1:13">
      <c r="A2031" s="170">
        <v>2</v>
      </c>
      <c r="B2031" s="171" t="str">
        <f>IF(TRIM(H2031)&lt;&gt;"",COUNTA($H$8:H2031),"")</f>
        <v/>
      </c>
      <c r="C2031" s="170"/>
      <c r="D2031" s="172"/>
      <c r="E2031" s="24" t="s">
        <v>2178</v>
      </c>
      <c r="F2031" s="173"/>
      <c r="G2031" s="215"/>
      <c r="H2031" s="373"/>
      <c r="I2031" s="175">
        <f>I2032+I2059+I2062</f>
        <v>0</v>
      </c>
      <c r="J2031" s="144"/>
      <c r="K2031" s="355"/>
      <c r="L2031" s="145"/>
      <c r="M2031" s="146"/>
    </row>
    <row r="2032" spans="1:13">
      <c r="A2032" s="222">
        <v>3</v>
      </c>
      <c r="B2032" s="223"/>
      <c r="C2032" s="224"/>
      <c r="D2032" s="225"/>
      <c r="E2032" s="226" t="s">
        <v>820</v>
      </c>
      <c r="F2032" s="223"/>
      <c r="G2032" s="224"/>
      <c r="H2032" s="225"/>
      <c r="I2032" s="227">
        <f>I2033+I2035+I2042+I2044+I2057</f>
        <v>0</v>
      </c>
      <c r="J2032" s="144"/>
      <c r="K2032" s="355"/>
      <c r="L2032" s="145"/>
      <c r="M2032" s="146"/>
    </row>
    <row r="2033" spans="1:13">
      <c r="A2033" s="378">
        <v>4</v>
      </c>
      <c r="B2033" s="378"/>
      <c r="C2033" s="378"/>
      <c r="D2033" s="379"/>
      <c r="E2033" s="380" t="s">
        <v>501</v>
      </c>
      <c r="F2033" s="380"/>
      <c r="G2033" s="380"/>
      <c r="H2033" s="383"/>
      <c r="I2033" s="384">
        <f>SUM(I2034:I2034)</f>
        <v>0</v>
      </c>
      <c r="J2033" s="144"/>
      <c r="K2033" s="355"/>
      <c r="L2033" s="145"/>
      <c r="M2033" s="146"/>
    </row>
    <row r="2034" spans="1:13" ht="33.75">
      <c r="A2034" s="185"/>
      <c r="B2034" s="186"/>
      <c r="C2034" s="185" t="s">
        <v>522</v>
      </c>
      <c r="D2034" s="187" t="s">
        <v>14</v>
      </c>
      <c r="E2034" s="188" t="s">
        <v>786</v>
      </c>
      <c r="F2034" s="189" t="s">
        <v>7</v>
      </c>
      <c r="G2034" s="190">
        <v>1</v>
      </c>
      <c r="H2034" s="191">
        <v>0</v>
      </c>
      <c r="I2034" s="374">
        <f t="shared" ref="I2034:I2056" si="50">IF(ISNUMBER(G2034),ROUND(G2034*H2034,2),"")</f>
        <v>0</v>
      </c>
      <c r="J2034" s="144"/>
      <c r="K2034" s="355"/>
      <c r="L2034" s="145"/>
      <c r="M2034" s="146"/>
    </row>
    <row r="2035" spans="1:13">
      <c r="A2035" s="378">
        <v>4</v>
      </c>
      <c r="B2035" s="378"/>
      <c r="C2035" s="378"/>
      <c r="D2035" s="379"/>
      <c r="E2035" s="380" t="s">
        <v>232</v>
      </c>
      <c r="F2035" s="380"/>
      <c r="G2035" s="380"/>
      <c r="H2035" s="383"/>
      <c r="I2035" s="384">
        <f>SUM(I2036:I2041)</f>
        <v>0</v>
      </c>
      <c r="J2035" s="144"/>
      <c r="K2035" s="355"/>
      <c r="L2035" s="145"/>
      <c r="M2035" s="146"/>
    </row>
    <row r="2036" spans="1:13" ht="33.75">
      <c r="A2036" s="185"/>
      <c r="B2036" s="186"/>
      <c r="C2036" s="185" t="s">
        <v>544</v>
      </c>
      <c r="D2036" s="187" t="s">
        <v>14</v>
      </c>
      <c r="E2036" s="188" t="s">
        <v>789</v>
      </c>
      <c r="F2036" s="189" t="s">
        <v>76</v>
      </c>
      <c r="G2036" s="190">
        <v>70</v>
      </c>
      <c r="H2036" s="191">
        <v>0</v>
      </c>
      <c r="I2036" s="374">
        <f t="shared" si="50"/>
        <v>0</v>
      </c>
      <c r="J2036" s="144"/>
      <c r="K2036" s="355"/>
      <c r="L2036" s="145"/>
      <c r="M2036" s="146"/>
    </row>
    <row r="2037" spans="1:13" ht="22.5">
      <c r="A2037" s="185"/>
      <c r="B2037" s="186"/>
      <c r="C2037" s="185" t="s">
        <v>764</v>
      </c>
      <c r="D2037" s="187" t="s">
        <v>15</v>
      </c>
      <c r="E2037" s="188" t="s">
        <v>790</v>
      </c>
      <c r="F2037" s="189" t="s">
        <v>76</v>
      </c>
      <c r="G2037" s="190">
        <v>86</v>
      </c>
      <c r="H2037" s="191">
        <v>0</v>
      </c>
      <c r="I2037" s="374">
        <f t="shared" si="50"/>
        <v>0</v>
      </c>
      <c r="J2037" s="144"/>
      <c r="K2037" s="355"/>
      <c r="L2037" s="145"/>
      <c r="M2037" s="146"/>
    </row>
    <row r="2038" spans="1:13" ht="22.5">
      <c r="A2038" s="185"/>
      <c r="B2038" s="186"/>
      <c r="C2038" s="185" t="s">
        <v>550</v>
      </c>
      <c r="D2038" s="187" t="s">
        <v>16</v>
      </c>
      <c r="E2038" s="188" t="s">
        <v>791</v>
      </c>
      <c r="F2038" s="189" t="s">
        <v>56</v>
      </c>
      <c r="G2038" s="190">
        <v>320</v>
      </c>
      <c r="H2038" s="191">
        <v>0</v>
      </c>
      <c r="I2038" s="374">
        <f t="shared" si="50"/>
        <v>0</v>
      </c>
      <c r="J2038" s="144"/>
      <c r="K2038" s="355"/>
      <c r="L2038" s="145"/>
      <c r="M2038" s="146"/>
    </row>
    <row r="2039" spans="1:13">
      <c r="A2039" s="185"/>
      <c r="B2039" s="186"/>
      <c r="C2039" s="185" t="s">
        <v>765</v>
      </c>
      <c r="D2039" s="187" t="s">
        <v>17</v>
      </c>
      <c r="E2039" s="188" t="s">
        <v>844</v>
      </c>
      <c r="F2039" s="189" t="s">
        <v>76</v>
      </c>
      <c r="G2039" s="190">
        <v>30</v>
      </c>
      <c r="H2039" s="191">
        <v>0</v>
      </c>
      <c r="I2039" s="374">
        <f t="shared" si="50"/>
        <v>0</v>
      </c>
      <c r="J2039" s="144"/>
      <c r="K2039" s="355"/>
      <c r="L2039" s="145"/>
      <c r="M2039" s="146"/>
    </row>
    <row r="2040" spans="1:13">
      <c r="A2040" s="185"/>
      <c r="B2040" s="186"/>
      <c r="C2040" s="185" t="s">
        <v>556</v>
      </c>
      <c r="D2040" s="187" t="s">
        <v>179</v>
      </c>
      <c r="E2040" s="188" t="s">
        <v>557</v>
      </c>
      <c r="F2040" s="189" t="s">
        <v>56</v>
      </c>
      <c r="G2040" s="190">
        <v>700</v>
      </c>
      <c r="H2040" s="191">
        <v>0</v>
      </c>
      <c r="I2040" s="374">
        <f t="shared" si="50"/>
        <v>0</v>
      </c>
      <c r="J2040" s="144"/>
      <c r="K2040" s="355"/>
      <c r="L2040" s="145"/>
      <c r="M2040" s="146"/>
    </row>
    <row r="2041" spans="1:13">
      <c r="A2041" s="185"/>
      <c r="B2041" s="186"/>
      <c r="C2041" s="185" t="s">
        <v>766</v>
      </c>
      <c r="D2041" s="187" t="s">
        <v>198</v>
      </c>
      <c r="E2041" s="188" t="s">
        <v>559</v>
      </c>
      <c r="F2041" s="189" t="s">
        <v>56</v>
      </c>
      <c r="G2041" s="190">
        <v>700</v>
      </c>
      <c r="H2041" s="191">
        <v>0</v>
      </c>
      <c r="I2041" s="374">
        <f t="shared" si="50"/>
        <v>0</v>
      </c>
      <c r="J2041" s="144"/>
      <c r="K2041" s="355"/>
      <c r="L2041" s="145"/>
      <c r="M2041" s="146"/>
    </row>
    <row r="2042" spans="1:13">
      <c r="A2042" s="378">
        <v>4</v>
      </c>
      <c r="B2042" s="378"/>
      <c r="C2042" s="378"/>
      <c r="D2042" s="379"/>
      <c r="E2042" s="380" t="s">
        <v>234</v>
      </c>
      <c r="F2042" s="380"/>
      <c r="G2042" s="380"/>
      <c r="H2042" s="383"/>
      <c r="I2042" s="384">
        <f>SUM(I2043)</f>
        <v>0</v>
      </c>
      <c r="J2042" s="144"/>
      <c r="K2042" s="355"/>
      <c r="L2042" s="145"/>
      <c r="M2042" s="146"/>
    </row>
    <row r="2043" spans="1:13" ht="33.75">
      <c r="A2043" s="185"/>
      <c r="B2043" s="186"/>
      <c r="C2043" s="185" t="s">
        <v>767</v>
      </c>
      <c r="D2043" s="187" t="s">
        <v>14</v>
      </c>
      <c r="E2043" s="188" t="s">
        <v>793</v>
      </c>
      <c r="F2043" s="189" t="s">
        <v>58</v>
      </c>
      <c r="G2043" s="190">
        <v>142</v>
      </c>
      <c r="H2043" s="191">
        <v>0</v>
      </c>
      <c r="I2043" s="374">
        <f t="shared" si="50"/>
        <v>0</v>
      </c>
      <c r="J2043" s="144"/>
      <c r="K2043" s="355"/>
      <c r="L2043" s="145"/>
      <c r="M2043" s="146"/>
    </row>
    <row r="2044" spans="1:13">
      <c r="A2044" s="378">
        <v>4</v>
      </c>
      <c r="B2044" s="378"/>
      <c r="C2044" s="378"/>
      <c r="D2044" s="379"/>
      <c r="E2044" s="380" t="s">
        <v>236</v>
      </c>
      <c r="F2044" s="380"/>
      <c r="G2044" s="380"/>
      <c r="H2044" s="383"/>
      <c r="I2044" s="384">
        <f>SUM(I2045:I2056)</f>
        <v>0</v>
      </c>
      <c r="J2044" s="144"/>
      <c r="K2044" s="355"/>
      <c r="L2044" s="145"/>
      <c r="M2044" s="146"/>
    </row>
    <row r="2045" spans="1:13" ht="22.5">
      <c r="A2045" s="185"/>
      <c r="B2045" s="186"/>
      <c r="C2045" s="185" t="s">
        <v>768</v>
      </c>
      <c r="D2045" s="187" t="s">
        <v>14</v>
      </c>
      <c r="E2045" s="188" t="s">
        <v>794</v>
      </c>
      <c r="F2045" s="189" t="s">
        <v>819</v>
      </c>
      <c r="G2045" s="190">
        <v>30</v>
      </c>
      <c r="H2045" s="191">
        <v>0</v>
      </c>
      <c r="I2045" s="374">
        <f t="shared" si="50"/>
        <v>0</v>
      </c>
      <c r="J2045" s="144"/>
      <c r="K2045" s="355"/>
      <c r="L2045" s="145"/>
      <c r="M2045" s="146"/>
    </row>
    <row r="2046" spans="1:13">
      <c r="A2046" s="185"/>
      <c r="B2046" s="186"/>
      <c r="C2046" s="185" t="s">
        <v>769</v>
      </c>
      <c r="D2046" s="187" t="s">
        <v>15</v>
      </c>
      <c r="E2046" s="188" t="s">
        <v>795</v>
      </c>
      <c r="F2046" s="189" t="s">
        <v>56</v>
      </c>
      <c r="G2046" s="190">
        <v>140</v>
      </c>
      <c r="H2046" s="191">
        <v>0</v>
      </c>
      <c r="I2046" s="374">
        <f t="shared" si="50"/>
        <v>0</v>
      </c>
      <c r="J2046" s="144"/>
      <c r="K2046" s="355"/>
      <c r="L2046" s="145"/>
      <c r="M2046" s="146"/>
    </row>
    <row r="2047" spans="1:13" ht="33.75">
      <c r="A2047" s="185"/>
      <c r="B2047" s="186"/>
      <c r="C2047" s="185" t="s">
        <v>770</v>
      </c>
      <c r="D2047" s="187" t="s">
        <v>16</v>
      </c>
      <c r="E2047" s="188" t="s">
        <v>796</v>
      </c>
      <c r="F2047" s="189" t="s">
        <v>56</v>
      </c>
      <c r="G2047" s="190">
        <v>115</v>
      </c>
      <c r="H2047" s="191">
        <v>0</v>
      </c>
      <c r="I2047" s="374">
        <f t="shared" si="50"/>
        <v>0</v>
      </c>
      <c r="J2047" s="144"/>
      <c r="K2047" s="355"/>
      <c r="L2047" s="145"/>
      <c r="M2047" s="146"/>
    </row>
    <row r="2048" spans="1:13">
      <c r="A2048" s="185"/>
      <c r="B2048" s="186"/>
      <c r="C2048" s="185" t="s">
        <v>771</v>
      </c>
      <c r="D2048" s="187" t="s">
        <v>17</v>
      </c>
      <c r="E2048" s="188" t="s">
        <v>797</v>
      </c>
      <c r="F2048" s="189" t="s">
        <v>255</v>
      </c>
      <c r="G2048" s="190">
        <v>4.8</v>
      </c>
      <c r="H2048" s="191">
        <v>0</v>
      </c>
      <c r="I2048" s="374">
        <f t="shared" si="50"/>
        <v>0</v>
      </c>
      <c r="J2048" s="144"/>
      <c r="K2048" s="355"/>
      <c r="L2048" s="145"/>
      <c r="M2048" s="146"/>
    </row>
    <row r="2049" spans="1:13" ht="33.75">
      <c r="A2049" s="185"/>
      <c r="B2049" s="186"/>
      <c r="C2049" s="185" t="s">
        <v>639</v>
      </c>
      <c r="D2049" s="187" t="s">
        <v>179</v>
      </c>
      <c r="E2049" s="188" t="s">
        <v>798</v>
      </c>
      <c r="F2049" s="189" t="s">
        <v>78</v>
      </c>
      <c r="G2049" s="190">
        <v>1900</v>
      </c>
      <c r="H2049" s="191">
        <v>0</v>
      </c>
      <c r="I2049" s="374">
        <f t="shared" si="50"/>
        <v>0</v>
      </c>
      <c r="J2049" s="144"/>
      <c r="K2049" s="355"/>
      <c r="L2049" s="145"/>
      <c r="M2049" s="146"/>
    </row>
    <row r="2050" spans="1:13" ht="22.5">
      <c r="A2050" s="185"/>
      <c r="B2050" s="186"/>
      <c r="C2050" s="185" t="s">
        <v>772</v>
      </c>
      <c r="D2050" s="187" t="s">
        <v>198</v>
      </c>
      <c r="E2050" s="188" t="s">
        <v>799</v>
      </c>
      <c r="F2050" s="189" t="s">
        <v>76</v>
      </c>
      <c r="G2050" s="190">
        <v>11</v>
      </c>
      <c r="H2050" s="191">
        <v>0</v>
      </c>
      <c r="I2050" s="374">
        <f t="shared" si="50"/>
        <v>0</v>
      </c>
      <c r="J2050" s="144"/>
      <c r="K2050" s="355"/>
      <c r="L2050" s="145"/>
      <c r="M2050" s="146"/>
    </row>
    <row r="2051" spans="1:13" ht="33.75">
      <c r="A2051" s="185"/>
      <c r="B2051" s="186"/>
      <c r="C2051" s="185" t="s">
        <v>773</v>
      </c>
      <c r="D2051" s="187" t="s">
        <v>214</v>
      </c>
      <c r="E2051" s="188" t="s">
        <v>800</v>
      </c>
      <c r="F2051" s="189" t="s">
        <v>76</v>
      </c>
      <c r="G2051" s="190">
        <v>10</v>
      </c>
      <c r="H2051" s="191">
        <v>0</v>
      </c>
      <c r="I2051" s="374">
        <f t="shared" si="50"/>
        <v>0</v>
      </c>
      <c r="J2051" s="144"/>
      <c r="K2051" s="355"/>
      <c r="L2051" s="145"/>
      <c r="M2051" s="146"/>
    </row>
    <row r="2052" spans="1:13" ht="22.5">
      <c r="A2052" s="185"/>
      <c r="B2052" s="186"/>
      <c r="C2052" s="185" t="s">
        <v>774</v>
      </c>
      <c r="D2052" s="187" t="s">
        <v>216</v>
      </c>
      <c r="E2052" s="188" t="s">
        <v>801</v>
      </c>
      <c r="F2052" s="189" t="s">
        <v>76</v>
      </c>
      <c r="G2052" s="190">
        <v>85</v>
      </c>
      <c r="H2052" s="191">
        <v>0</v>
      </c>
      <c r="I2052" s="374">
        <f t="shared" si="50"/>
        <v>0</v>
      </c>
      <c r="J2052" s="144"/>
      <c r="K2052" s="355"/>
      <c r="L2052" s="145"/>
      <c r="M2052" s="146"/>
    </row>
    <row r="2053" spans="1:13" ht="22.5">
      <c r="A2053" s="185"/>
      <c r="B2053" s="186"/>
      <c r="C2053" s="185" t="s">
        <v>775</v>
      </c>
      <c r="D2053" s="187" t="s">
        <v>231</v>
      </c>
      <c r="E2053" s="188" t="s">
        <v>802</v>
      </c>
      <c r="F2053" s="189" t="s">
        <v>76</v>
      </c>
      <c r="G2053" s="190">
        <v>10</v>
      </c>
      <c r="H2053" s="191">
        <v>0</v>
      </c>
      <c r="I2053" s="374">
        <f t="shared" si="50"/>
        <v>0</v>
      </c>
      <c r="J2053" s="144"/>
      <c r="K2053" s="355"/>
      <c r="L2053" s="145"/>
      <c r="M2053" s="146"/>
    </row>
    <row r="2054" spans="1:13" ht="33.75">
      <c r="A2054" s="185"/>
      <c r="B2054" s="186"/>
      <c r="C2054" s="185" t="s">
        <v>776</v>
      </c>
      <c r="D2054" s="187" t="s">
        <v>260</v>
      </c>
      <c r="E2054" s="188" t="s">
        <v>803</v>
      </c>
      <c r="F2054" s="189" t="s">
        <v>76</v>
      </c>
      <c r="G2054" s="190">
        <v>240</v>
      </c>
      <c r="H2054" s="191">
        <v>0</v>
      </c>
      <c r="I2054" s="374">
        <f t="shared" si="50"/>
        <v>0</v>
      </c>
      <c r="J2054" s="144"/>
      <c r="K2054" s="355"/>
      <c r="L2054" s="145"/>
      <c r="M2054" s="146"/>
    </row>
    <row r="2055" spans="1:13" ht="22.5">
      <c r="A2055" s="185"/>
      <c r="B2055" s="186"/>
      <c r="C2055" s="185" t="s">
        <v>601</v>
      </c>
      <c r="D2055" s="187" t="s">
        <v>261</v>
      </c>
      <c r="E2055" s="188" t="s">
        <v>805</v>
      </c>
      <c r="F2055" s="189" t="s">
        <v>7</v>
      </c>
      <c r="G2055" s="190">
        <v>4</v>
      </c>
      <c r="H2055" s="191">
        <v>0</v>
      </c>
      <c r="I2055" s="374">
        <f t="shared" si="50"/>
        <v>0</v>
      </c>
      <c r="J2055" s="144"/>
      <c r="K2055" s="355"/>
      <c r="L2055" s="145"/>
      <c r="M2055" s="146"/>
    </row>
    <row r="2056" spans="1:13" ht="22.5">
      <c r="A2056" s="185"/>
      <c r="B2056" s="186"/>
      <c r="C2056" s="185" t="s">
        <v>778</v>
      </c>
      <c r="D2056" s="187" t="s">
        <v>272</v>
      </c>
      <c r="E2056" s="188" t="s">
        <v>806</v>
      </c>
      <c r="F2056" s="189" t="s">
        <v>58</v>
      </c>
      <c r="G2056" s="190">
        <v>4.8</v>
      </c>
      <c r="H2056" s="191">
        <v>0</v>
      </c>
      <c r="I2056" s="374">
        <f t="shared" si="50"/>
        <v>0</v>
      </c>
      <c r="J2056" s="144"/>
      <c r="K2056" s="355"/>
      <c r="L2056" s="145"/>
      <c r="M2056" s="146"/>
    </row>
    <row r="2057" spans="1:13">
      <c r="A2057" s="378">
        <v>4</v>
      </c>
      <c r="B2057" s="378"/>
      <c r="C2057" s="378"/>
      <c r="D2057" s="379"/>
      <c r="E2057" s="380" t="s">
        <v>622</v>
      </c>
      <c r="F2057" s="380"/>
      <c r="G2057" s="380"/>
      <c r="H2057" s="383"/>
      <c r="I2057" s="384">
        <f>SUM(I2058:I2058)</f>
        <v>0</v>
      </c>
      <c r="J2057" s="144"/>
      <c r="K2057" s="355"/>
      <c r="L2057" s="145"/>
      <c r="M2057" s="146"/>
    </row>
    <row r="2058" spans="1:13" ht="33.75">
      <c r="A2058" s="185"/>
      <c r="B2058" s="186"/>
      <c r="C2058" s="185" t="s">
        <v>604</v>
      </c>
      <c r="D2058" s="187" t="s">
        <v>14</v>
      </c>
      <c r="E2058" s="188" t="s">
        <v>807</v>
      </c>
      <c r="F2058" s="189" t="s">
        <v>7</v>
      </c>
      <c r="G2058" s="190">
        <v>1</v>
      </c>
      <c r="H2058" s="191">
        <v>0</v>
      </c>
      <c r="I2058" s="374">
        <f t="shared" ref="I2058:I2065" si="51">IF(ISNUMBER(G2058),ROUND(G2058*H2058,2),"")</f>
        <v>0</v>
      </c>
      <c r="J2058" s="144"/>
      <c r="K2058" s="355"/>
      <c r="L2058" s="145"/>
      <c r="M2058" s="146"/>
    </row>
    <row r="2059" spans="1:13">
      <c r="A2059" s="222">
        <v>3</v>
      </c>
      <c r="B2059" s="223"/>
      <c r="C2059" s="224"/>
      <c r="D2059" s="225"/>
      <c r="E2059" s="226" t="s">
        <v>2168</v>
      </c>
      <c r="F2059" s="223"/>
      <c r="G2059" s="224"/>
      <c r="H2059" s="225"/>
      <c r="I2059" s="227">
        <f>SUM(I2060:I2061)</f>
        <v>0</v>
      </c>
      <c r="J2059" s="144"/>
      <c r="K2059" s="355"/>
      <c r="L2059" s="145"/>
      <c r="M2059" s="146"/>
    </row>
    <row r="2060" spans="1:13" ht="33.75">
      <c r="A2060" s="185"/>
      <c r="B2060" s="186"/>
      <c r="C2060" s="185" t="s">
        <v>779</v>
      </c>
      <c r="D2060" s="187" t="s">
        <v>14</v>
      </c>
      <c r="E2060" s="188" t="s">
        <v>808</v>
      </c>
      <c r="F2060" s="189" t="s">
        <v>56</v>
      </c>
      <c r="G2060" s="190">
        <v>260</v>
      </c>
      <c r="H2060" s="191">
        <v>0</v>
      </c>
      <c r="I2060" s="374">
        <f t="shared" si="51"/>
        <v>0</v>
      </c>
      <c r="J2060" s="144"/>
      <c r="K2060" s="355"/>
      <c r="L2060" s="145"/>
      <c r="M2060" s="146"/>
    </row>
    <row r="2061" spans="1:13" ht="33.75">
      <c r="A2061" s="185"/>
      <c r="B2061" s="186"/>
      <c r="C2061" s="185" t="s">
        <v>780</v>
      </c>
      <c r="D2061" s="187" t="s">
        <v>15</v>
      </c>
      <c r="E2061" s="188" t="s">
        <v>809</v>
      </c>
      <c r="F2061" s="189" t="s">
        <v>56</v>
      </c>
      <c r="G2061" s="190">
        <v>22</v>
      </c>
      <c r="H2061" s="191">
        <v>0</v>
      </c>
      <c r="I2061" s="374">
        <f t="shared" si="51"/>
        <v>0</v>
      </c>
      <c r="J2061" s="144"/>
      <c r="K2061" s="355"/>
      <c r="L2061" s="145"/>
      <c r="M2061" s="146"/>
    </row>
    <row r="2062" spans="1:13">
      <c r="A2062" s="222">
        <v>3</v>
      </c>
      <c r="B2062" s="223"/>
      <c r="C2062" s="224"/>
      <c r="D2062" s="225"/>
      <c r="E2062" s="226" t="s">
        <v>2169</v>
      </c>
      <c r="F2062" s="223"/>
      <c r="G2062" s="224"/>
      <c r="H2062" s="225"/>
      <c r="I2062" s="227">
        <f>SUM(I2063:I2065)</f>
        <v>0</v>
      </c>
      <c r="J2062" s="144"/>
      <c r="K2062" s="355"/>
      <c r="L2062" s="145"/>
      <c r="M2062" s="146"/>
    </row>
    <row r="2063" spans="1:13" ht="45">
      <c r="A2063" s="185"/>
      <c r="B2063" s="186"/>
      <c r="C2063" s="185" t="s">
        <v>781</v>
      </c>
      <c r="D2063" s="187" t="s">
        <v>14</v>
      </c>
      <c r="E2063" s="188" t="s">
        <v>810</v>
      </c>
      <c r="F2063" s="189" t="s">
        <v>76</v>
      </c>
      <c r="G2063" s="190">
        <v>9</v>
      </c>
      <c r="H2063" s="191">
        <v>0</v>
      </c>
      <c r="I2063" s="374">
        <f t="shared" si="51"/>
        <v>0</v>
      </c>
      <c r="J2063" s="144"/>
      <c r="K2063" s="355"/>
      <c r="L2063" s="145"/>
      <c r="M2063" s="146"/>
    </row>
    <row r="2064" spans="1:13" ht="22.5">
      <c r="A2064" s="185"/>
      <c r="B2064" s="186"/>
      <c r="C2064" s="185" t="s">
        <v>783</v>
      </c>
      <c r="D2064" s="187" t="s">
        <v>15</v>
      </c>
      <c r="E2064" s="188" t="s">
        <v>813</v>
      </c>
      <c r="F2064" s="189" t="s">
        <v>76</v>
      </c>
      <c r="G2064" s="190">
        <v>9</v>
      </c>
      <c r="H2064" s="191">
        <v>0</v>
      </c>
      <c r="I2064" s="374">
        <f t="shared" si="51"/>
        <v>0</v>
      </c>
      <c r="J2064" s="144"/>
      <c r="K2064" s="355"/>
      <c r="L2064" s="145"/>
      <c r="M2064" s="146"/>
    </row>
    <row r="2065" spans="1:13" ht="33.75">
      <c r="A2065" s="185"/>
      <c r="B2065" s="186"/>
      <c r="C2065" s="185" t="s">
        <v>776</v>
      </c>
      <c r="D2065" s="187" t="s">
        <v>16</v>
      </c>
      <c r="E2065" s="188" t="s">
        <v>815</v>
      </c>
      <c r="F2065" s="189" t="s">
        <v>76</v>
      </c>
      <c r="G2065" s="190">
        <v>3</v>
      </c>
      <c r="H2065" s="191">
        <v>0</v>
      </c>
      <c r="I2065" s="374">
        <f t="shared" si="51"/>
        <v>0</v>
      </c>
      <c r="J2065" s="144"/>
      <c r="K2065" s="355"/>
      <c r="L2065" s="145"/>
      <c r="M2065" s="146"/>
    </row>
    <row r="2066" spans="1:13">
      <c r="A2066" s="170">
        <v>2</v>
      </c>
      <c r="B2066" s="171" t="str">
        <f>IF(TRIM(H2066)&lt;&gt;"",COUNTA($H$8:H2066),"")</f>
        <v/>
      </c>
      <c r="C2066" s="170"/>
      <c r="D2066" s="172"/>
      <c r="E2066" s="24" t="s">
        <v>4561</v>
      </c>
      <c r="F2066" s="173"/>
      <c r="G2066" s="215"/>
      <c r="H2066" s="373"/>
      <c r="I2066" s="175">
        <f>I2067+I2074+I2089+I2092+I2118</f>
        <v>0</v>
      </c>
      <c r="J2066" s="144"/>
      <c r="K2066" s="355"/>
      <c r="L2066" s="145"/>
      <c r="M2066" s="146"/>
    </row>
    <row r="2067" spans="1:13">
      <c r="A2067" s="378">
        <v>4</v>
      </c>
      <c r="B2067" s="378"/>
      <c r="C2067" s="378"/>
      <c r="D2067" s="379"/>
      <c r="E2067" s="380" t="s">
        <v>501</v>
      </c>
      <c r="F2067" s="380"/>
      <c r="G2067" s="380"/>
      <c r="H2067" s="383"/>
      <c r="I2067" s="384">
        <f>SUM(I2068:I2073)</f>
        <v>0</v>
      </c>
      <c r="J2067" s="144"/>
      <c r="K2067" s="355"/>
      <c r="L2067" s="145"/>
      <c r="M2067" s="146"/>
    </row>
    <row r="2068" spans="1:13" ht="33.75">
      <c r="A2068" s="185"/>
      <c r="B2068" s="186"/>
      <c r="C2068" s="185" t="s">
        <v>833</v>
      </c>
      <c r="D2068" s="187" t="s">
        <v>14</v>
      </c>
      <c r="E2068" s="188" t="s">
        <v>2179</v>
      </c>
      <c r="F2068" s="189" t="s">
        <v>7</v>
      </c>
      <c r="G2068" s="190">
        <v>3</v>
      </c>
      <c r="H2068" s="191">
        <v>0</v>
      </c>
      <c r="I2068" s="374">
        <f t="shared" ref="I2068:I2091" si="52">IF(ISNUMBER(G2068),ROUND(G2068*H2068,2),"")</f>
        <v>0</v>
      </c>
      <c r="J2068" s="144"/>
      <c r="K2068" s="355"/>
      <c r="L2068" s="145"/>
      <c r="M2068" s="146"/>
    </row>
    <row r="2069" spans="1:13" ht="22.5">
      <c r="A2069" s="185"/>
      <c r="B2069" s="186"/>
      <c r="C2069" s="185" t="s">
        <v>524</v>
      </c>
      <c r="D2069" s="187" t="s">
        <v>15</v>
      </c>
      <c r="E2069" s="188" t="s">
        <v>787</v>
      </c>
      <c r="F2069" s="189" t="s">
        <v>56</v>
      </c>
      <c r="G2069" s="190">
        <v>1350</v>
      </c>
      <c r="H2069" s="191">
        <v>0</v>
      </c>
      <c r="I2069" s="374">
        <f t="shared" si="52"/>
        <v>0</v>
      </c>
      <c r="J2069" s="144"/>
      <c r="K2069" s="355"/>
      <c r="L2069" s="145"/>
      <c r="M2069" s="146"/>
    </row>
    <row r="2070" spans="1:13" ht="22.5">
      <c r="A2070" s="185"/>
      <c r="B2070" s="186"/>
      <c r="C2070" s="185" t="s">
        <v>2180</v>
      </c>
      <c r="D2070" s="187" t="s">
        <v>16</v>
      </c>
      <c r="E2070" s="188" t="s">
        <v>2181</v>
      </c>
      <c r="F2070" s="189" t="s">
        <v>56</v>
      </c>
      <c r="G2070" s="190">
        <v>1500</v>
      </c>
      <c r="H2070" s="191">
        <v>0</v>
      </c>
      <c r="I2070" s="374">
        <f t="shared" si="52"/>
        <v>0</v>
      </c>
      <c r="J2070" s="144"/>
      <c r="K2070" s="355"/>
      <c r="L2070" s="145"/>
      <c r="M2070" s="146"/>
    </row>
    <row r="2071" spans="1:13" ht="22.5">
      <c r="A2071" s="185"/>
      <c r="B2071" s="186"/>
      <c r="C2071" s="185" t="s">
        <v>2182</v>
      </c>
      <c r="D2071" s="187" t="s">
        <v>17</v>
      </c>
      <c r="E2071" s="188" t="s">
        <v>2183</v>
      </c>
      <c r="F2071" s="189" t="s">
        <v>7</v>
      </c>
      <c r="G2071" s="190">
        <v>135</v>
      </c>
      <c r="H2071" s="191">
        <v>0</v>
      </c>
      <c r="I2071" s="374">
        <f t="shared" si="52"/>
        <v>0</v>
      </c>
      <c r="J2071" s="144"/>
      <c r="K2071" s="355"/>
      <c r="L2071" s="145"/>
      <c r="M2071" s="146"/>
    </row>
    <row r="2072" spans="1:13" s="213" customFormat="1" ht="22.5">
      <c r="A2072" s="185"/>
      <c r="B2072" s="186"/>
      <c r="C2072" s="185" t="s">
        <v>536</v>
      </c>
      <c r="D2072" s="187" t="s">
        <v>179</v>
      </c>
      <c r="E2072" s="188" t="s">
        <v>788</v>
      </c>
      <c r="F2072" s="189" t="s">
        <v>58</v>
      </c>
      <c r="G2072" s="190">
        <v>250</v>
      </c>
      <c r="H2072" s="191">
        <v>0</v>
      </c>
      <c r="I2072" s="374">
        <f t="shared" si="52"/>
        <v>0</v>
      </c>
      <c r="J2072" s="144"/>
      <c r="K2072" s="355"/>
      <c r="L2072" s="145"/>
      <c r="M2072" s="146"/>
    </row>
    <row r="2073" spans="1:13" s="229" customFormat="1">
      <c r="A2073" s="185"/>
      <c r="B2073" s="186"/>
      <c r="C2073" s="185" t="s">
        <v>781</v>
      </c>
      <c r="D2073" s="187" t="s">
        <v>198</v>
      </c>
      <c r="E2073" s="188" t="s">
        <v>2184</v>
      </c>
      <c r="F2073" s="189" t="s">
        <v>76</v>
      </c>
      <c r="G2073" s="190">
        <v>180</v>
      </c>
      <c r="H2073" s="191">
        <v>0</v>
      </c>
      <c r="I2073" s="374">
        <f t="shared" si="52"/>
        <v>0</v>
      </c>
      <c r="J2073" s="230"/>
      <c r="K2073" s="355"/>
      <c r="L2073" s="231"/>
      <c r="M2073" s="232"/>
    </row>
    <row r="2074" spans="1:13">
      <c r="A2074" s="378">
        <v>4</v>
      </c>
      <c r="B2074" s="378"/>
      <c r="C2074" s="378"/>
      <c r="D2074" s="379"/>
      <c r="E2074" s="380" t="s">
        <v>232</v>
      </c>
      <c r="F2074" s="380"/>
      <c r="G2074" s="380"/>
      <c r="H2074" s="383"/>
      <c r="I2074" s="384">
        <f>SUM(I2075:I2088)</f>
        <v>0</v>
      </c>
      <c r="J2074" s="144"/>
      <c r="K2074" s="355"/>
      <c r="L2074" s="145"/>
      <c r="M2074" s="146"/>
    </row>
    <row r="2075" spans="1:13" ht="33.75">
      <c r="A2075" s="185"/>
      <c r="B2075" s="186"/>
      <c r="C2075" s="185" t="s">
        <v>544</v>
      </c>
      <c r="D2075" s="187" t="s">
        <v>14</v>
      </c>
      <c r="E2075" s="188" t="s">
        <v>840</v>
      </c>
      <c r="F2075" s="189" t="s">
        <v>76</v>
      </c>
      <c r="G2075" s="190">
        <v>140</v>
      </c>
      <c r="H2075" s="191">
        <v>0</v>
      </c>
      <c r="I2075" s="374">
        <f t="shared" si="52"/>
        <v>0</v>
      </c>
      <c r="J2075" s="144"/>
      <c r="K2075" s="355"/>
      <c r="L2075" s="145"/>
      <c r="M2075" s="146"/>
    </row>
    <row r="2076" spans="1:13" ht="33.75">
      <c r="A2076" s="185"/>
      <c r="B2076" s="186"/>
      <c r="C2076" s="185" t="s">
        <v>2185</v>
      </c>
      <c r="D2076" s="187" t="s">
        <v>15</v>
      </c>
      <c r="E2076" s="188" t="s">
        <v>2186</v>
      </c>
      <c r="F2076" s="189" t="s">
        <v>76</v>
      </c>
      <c r="G2076" s="190">
        <v>150</v>
      </c>
      <c r="H2076" s="191">
        <v>0</v>
      </c>
      <c r="I2076" s="374">
        <f t="shared" si="52"/>
        <v>0</v>
      </c>
      <c r="J2076" s="144"/>
      <c r="K2076" s="355"/>
      <c r="L2076" s="145"/>
      <c r="M2076" s="146"/>
    </row>
    <row r="2077" spans="1:13" ht="33.75">
      <c r="A2077" s="185"/>
      <c r="B2077" s="186"/>
      <c r="C2077" s="185" t="s">
        <v>2187</v>
      </c>
      <c r="D2077" s="187" t="s">
        <v>16</v>
      </c>
      <c r="E2077" s="188" t="s">
        <v>2188</v>
      </c>
      <c r="F2077" s="189" t="s">
        <v>76</v>
      </c>
      <c r="G2077" s="190">
        <v>60</v>
      </c>
      <c r="H2077" s="191">
        <v>0</v>
      </c>
      <c r="I2077" s="374">
        <f t="shared" si="52"/>
        <v>0</v>
      </c>
      <c r="J2077" s="144"/>
      <c r="K2077" s="355"/>
      <c r="L2077" s="145"/>
      <c r="M2077" s="146"/>
    </row>
    <row r="2078" spans="1:13" ht="45">
      <c r="A2078" s="185"/>
      <c r="B2078" s="186"/>
      <c r="C2078" s="185" t="s">
        <v>764</v>
      </c>
      <c r="D2078" s="187" t="s">
        <v>17</v>
      </c>
      <c r="E2078" s="188" t="s">
        <v>2189</v>
      </c>
      <c r="F2078" s="189" t="s">
        <v>76</v>
      </c>
      <c r="G2078" s="190">
        <v>60</v>
      </c>
      <c r="H2078" s="191">
        <v>0</v>
      </c>
      <c r="I2078" s="374">
        <f t="shared" si="52"/>
        <v>0</v>
      </c>
      <c r="J2078" s="144"/>
      <c r="K2078" s="355"/>
      <c r="L2078" s="145"/>
      <c r="M2078" s="146"/>
    </row>
    <row r="2079" spans="1:13" ht="33.75">
      <c r="A2079" s="185"/>
      <c r="B2079" s="186"/>
      <c r="C2079" s="185" t="s">
        <v>2190</v>
      </c>
      <c r="D2079" s="187" t="s">
        <v>179</v>
      </c>
      <c r="E2079" s="188" t="s">
        <v>2191</v>
      </c>
      <c r="F2079" s="189" t="s">
        <v>76</v>
      </c>
      <c r="G2079" s="190">
        <v>300</v>
      </c>
      <c r="H2079" s="191">
        <v>0</v>
      </c>
      <c r="I2079" s="374">
        <f t="shared" si="52"/>
        <v>0</v>
      </c>
      <c r="J2079" s="144"/>
      <c r="K2079" s="355"/>
      <c r="L2079" s="145"/>
      <c r="M2079" s="146"/>
    </row>
    <row r="2080" spans="1:13">
      <c r="A2080" s="185"/>
      <c r="B2080" s="186"/>
      <c r="C2080" s="185" t="s">
        <v>765</v>
      </c>
      <c r="D2080" s="187" t="s">
        <v>198</v>
      </c>
      <c r="E2080" s="188" t="s">
        <v>2192</v>
      </c>
      <c r="F2080" s="189" t="s">
        <v>76</v>
      </c>
      <c r="G2080" s="190">
        <v>360</v>
      </c>
      <c r="H2080" s="191">
        <v>0</v>
      </c>
      <c r="I2080" s="374">
        <f t="shared" si="52"/>
        <v>0</v>
      </c>
      <c r="J2080" s="144"/>
      <c r="K2080" s="355"/>
      <c r="L2080" s="145"/>
      <c r="M2080" s="146"/>
    </row>
    <row r="2081" spans="1:13" ht="22.5">
      <c r="A2081" s="185"/>
      <c r="B2081" s="186"/>
      <c r="C2081" s="185" t="s">
        <v>2193</v>
      </c>
      <c r="D2081" s="187" t="s">
        <v>214</v>
      </c>
      <c r="E2081" s="188" t="s">
        <v>2194</v>
      </c>
      <c r="F2081" s="189" t="s">
        <v>76</v>
      </c>
      <c r="G2081" s="190">
        <v>1450</v>
      </c>
      <c r="H2081" s="191">
        <v>0</v>
      </c>
      <c r="I2081" s="374">
        <f t="shared" si="52"/>
        <v>0</v>
      </c>
      <c r="J2081" s="144"/>
      <c r="K2081" s="355"/>
      <c r="L2081" s="145"/>
      <c r="M2081" s="146"/>
    </row>
    <row r="2082" spans="1:13" ht="22.5">
      <c r="A2082" s="185"/>
      <c r="B2082" s="186"/>
      <c r="C2082" s="185" t="s">
        <v>2195</v>
      </c>
      <c r="D2082" s="187" t="s">
        <v>216</v>
      </c>
      <c r="E2082" s="188" t="s">
        <v>2196</v>
      </c>
      <c r="F2082" s="189" t="s">
        <v>76</v>
      </c>
      <c r="G2082" s="190">
        <v>4600</v>
      </c>
      <c r="H2082" s="191">
        <v>0</v>
      </c>
      <c r="I2082" s="374">
        <f t="shared" si="52"/>
        <v>0</v>
      </c>
      <c r="J2082" s="144"/>
      <c r="K2082" s="355"/>
      <c r="L2082" s="145"/>
      <c r="M2082" s="146"/>
    </row>
    <row r="2083" spans="1:13" ht="22.5">
      <c r="A2083" s="185"/>
      <c r="B2083" s="186"/>
      <c r="C2083" s="185" t="s">
        <v>2197</v>
      </c>
      <c r="D2083" s="187" t="s">
        <v>231</v>
      </c>
      <c r="E2083" s="188" t="s">
        <v>2198</v>
      </c>
      <c r="F2083" s="189" t="s">
        <v>76</v>
      </c>
      <c r="G2083" s="190">
        <v>60</v>
      </c>
      <c r="H2083" s="191">
        <v>0</v>
      </c>
      <c r="I2083" s="374">
        <f t="shared" si="52"/>
        <v>0</v>
      </c>
      <c r="J2083" s="144"/>
      <c r="K2083" s="355"/>
      <c r="L2083" s="145"/>
      <c r="M2083" s="146"/>
    </row>
    <row r="2084" spans="1:13">
      <c r="A2084" s="185"/>
      <c r="B2084" s="186"/>
      <c r="C2084" s="185" t="s">
        <v>556</v>
      </c>
      <c r="D2084" s="187" t="s">
        <v>260</v>
      </c>
      <c r="E2084" s="188" t="s">
        <v>557</v>
      </c>
      <c r="F2084" s="189" t="s">
        <v>56</v>
      </c>
      <c r="G2084" s="190">
        <v>570</v>
      </c>
      <c r="H2084" s="191">
        <v>0</v>
      </c>
      <c r="I2084" s="374">
        <f t="shared" si="52"/>
        <v>0</v>
      </c>
      <c r="J2084" s="144"/>
      <c r="K2084" s="355"/>
      <c r="L2084" s="145"/>
      <c r="M2084" s="146"/>
    </row>
    <row r="2085" spans="1:13">
      <c r="A2085" s="185"/>
      <c r="B2085" s="186"/>
      <c r="C2085" s="185" t="s">
        <v>766</v>
      </c>
      <c r="D2085" s="187" t="s">
        <v>261</v>
      </c>
      <c r="E2085" s="188" t="s">
        <v>559</v>
      </c>
      <c r="F2085" s="189" t="s">
        <v>56</v>
      </c>
      <c r="G2085" s="190">
        <v>570</v>
      </c>
      <c r="H2085" s="191">
        <v>0</v>
      </c>
      <c r="I2085" s="374">
        <f t="shared" si="52"/>
        <v>0</v>
      </c>
      <c r="J2085" s="144"/>
      <c r="K2085" s="355"/>
      <c r="L2085" s="145"/>
      <c r="M2085" s="146"/>
    </row>
    <row r="2086" spans="1:13" ht="22.5">
      <c r="A2086" s="185"/>
      <c r="B2086" s="186"/>
      <c r="C2086" s="185" t="s">
        <v>834</v>
      </c>
      <c r="D2086" s="187" t="s">
        <v>272</v>
      </c>
      <c r="E2086" s="188" t="s">
        <v>2199</v>
      </c>
      <c r="F2086" s="189" t="s">
        <v>56</v>
      </c>
      <c r="G2086" s="190">
        <v>180</v>
      </c>
      <c r="H2086" s="191">
        <v>0</v>
      </c>
      <c r="I2086" s="374">
        <f t="shared" si="52"/>
        <v>0</v>
      </c>
      <c r="J2086" s="144"/>
      <c r="K2086" s="355"/>
      <c r="L2086" s="145"/>
      <c r="M2086" s="146"/>
    </row>
    <row r="2087" spans="1:13" ht="33.75">
      <c r="A2087" s="185"/>
      <c r="B2087" s="186"/>
      <c r="C2087" s="185" t="s">
        <v>2200</v>
      </c>
      <c r="D2087" s="187" t="s">
        <v>274</v>
      </c>
      <c r="E2087" s="188" t="s">
        <v>2201</v>
      </c>
      <c r="F2087" s="189" t="s">
        <v>255</v>
      </c>
      <c r="G2087" s="190">
        <v>2019</v>
      </c>
      <c r="H2087" s="191">
        <v>0</v>
      </c>
      <c r="I2087" s="374">
        <f t="shared" si="52"/>
        <v>0</v>
      </c>
      <c r="J2087" s="144"/>
      <c r="K2087" s="355"/>
      <c r="L2087" s="145"/>
      <c r="M2087" s="146"/>
    </row>
    <row r="2088" spans="1:13">
      <c r="A2088" s="185"/>
      <c r="B2088" s="186"/>
      <c r="C2088" s="185" t="s">
        <v>2202</v>
      </c>
      <c r="D2088" s="187" t="s">
        <v>276</v>
      </c>
      <c r="E2088" s="188" t="s">
        <v>2203</v>
      </c>
      <c r="F2088" s="189" t="s">
        <v>11</v>
      </c>
      <c r="G2088" s="190">
        <v>145</v>
      </c>
      <c r="H2088" s="191">
        <v>0</v>
      </c>
      <c r="I2088" s="374">
        <f t="shared" si="52"/>
        <v>0</v>
      </c>
      <c r="J2088" s="144"/>
      <c r="K2088" s="355"/>
      <c r="L2088" s="145"/>
      <c r="M2088" s="146"/>
    </row>
    <row r="2089" spans="1:13">
      <c r="A2089" s="378">
        <v>4</v>
      </c>
      <c r="B2089" s="378"/>
      <c r="C2089" s="378"/>
      <c r="D2089" s="379"/>
      <c r="E2089" s="380" t="s">
        <v>234</v>
      </c>
      <c r="F2089" s="380"/>
      <c r="G2089" s="380"/>
      <c r="H2089" s="383"/>
      <c r="I2089" s="384">
        <f>SUM(I2090:I2091)</f>
        <v>0</v>
      </c>
      <c r="J2089" s="144"/>
      <c r="K2089" s="355"/>
      <c r="L2089" s="145"/>
      <c r="M2089" s="146"/>
    </row>
    <row r="2090" spans="1:13" ht="33.75">
      <c r="A2090" s="185"/>
      <c r="B2090" s="186"/>
      <c r="C2090" s="185" t="s">
        <v>767</v>
      </c>
      <c r="D2090" s="187" t="s">
        <v>14</v>
      </c>
      <c r="E2090" s="188" t="s">
        <v>793</v>
      </c>
      <c r="F2090" s="189" t="s">
        <v>58</v>
      </c>
      <c r="G2090" s="190">
        <v>225</v>
      </c>
      <c r="H2090" s="191">
        <v>0</v>
      </c>
      <c r="I2090" s="374">
        <f t="shared" si="52"/>
        <v>0</v>
      </c>
      <c r="J2090" s="144"/>
      <c r="K2090" s="355"/>
      <c r="L2090" s="145"/>
      <c r="M2090" s="146"/>
    </row>
    <row r="2091" spans="1:13" ht="22.5">
      <c r="A2091" s="185"/>
      <c r="B2091" s="186"/>
      <c r="C2091" s="185" t="s">
        <v>782</v>
      </c>
      <c r="D2091" s="187" t="s">
        <v>15</v>
      </c>
      <c r="E2091" s="188" t="s">
        <v>2204</v>
      </c>
      <c r="F2091" s="189" t="s">
        <v>7</v>
      </c>
      <c r="G2091" s="190">
        <v>250</v>
      </c>
      <c r="H2091" s="191">
        <v>0</v>
      </c>
      <c r="I2091" s="374">
        <f t="shared" si="52"/>
        <v>0</v>
      </c>
      <c r="J2091" s="144"/>
      <c r="K2091" s="355"/>
      <c r="L2091" s="145"/>
      <c r="M2091" s="146"/>
    </row>
    <row r="2092" spans="1:13">
      <c r="A2092" s="378">
        <v>4</v>
      </c>
      <c r="B2092" s="378"/>
      <c r="C2092" s="378"/>
      <c r="D2092" s="379"/>
      <c r="E2092" s="380" t="s">
        <v>236</v>
      </c>
      <c r="F2092" s="380"/>
      <c r="G2092" s="380"/>
      <c r="H2092" s="383"/>
      <c r="I2092" s="384">
        <f>SUM(I2093:I2117)</f>
        <v>0</v>
      </c>
      <c r="J2092" s="144"/>
      <c r="K2092" s="355"/>
      <c r="L2092" s="145"/>
      <c r="M2092" s="146"/>
    </row>
    <row r="2093" spans="1:13" ht="22.5">
      <c r="A2093" s="185"/>
      <c r="B2093" s="186"/>
      <c r="C2093" s="185" t="s">
        <v>572</v>
      </c>
      <c r="D2093" s="187" t="s">
        <v>14</v>
      </c>
      <c r="E2093" s="188" t="s">
        <v>2205</v>
      </c>
      <c r="F2093" s="189" t="s">
        <v>56</v>
      </c>
      <c r="G2093" s="190">
        <v>460</v>
      </c>
      <c r="H2093" s="191">
        <v>0</v>
      </c>
      <c r="I2093" s="374">
        <f t="shared" ref="I2093:I2122" si="53">IF(ISNUMBER(G2093),ROUND(G2093*H2093,2),"")</f>
        <v>0</v>
      </c>
      <c r="J2093" s="144"/>
      <c r="K2093" s="355"/>
      <c r="L2093" s="145"/>
      <c r="M2093" s="146"/>
    </row>
    <row r="2094" spans="1:13" ht="22.5">
      <c r="A2094" s="185"/>
      <c r="B2094" s="186"/>
      <c r="C2094" s="185" t="s">
        <v>770</v>
      </c>
      <c r="D2094" s="187" t="s">
        <v>15</v>
      </c>
      <c r="E2094" s="188" t="s">
        <v>850</v>
      </c>
      <c r="F2094" s="189" t="s">
        <v>56</v>
      </c>
      <c r="G2094" s="190">
        <v>50</v>
      </c>
      <c r="H2094" s="191">
        <v>0</v>
      </c>
      <c r="I2094" s="374">
        <f t="shared" si="53"/>
        <v>0</v>
      </c>
      <c r="J2094" s="144"/>
      <c r="K2094" s="355"/>
      <c r="L2094" s="145"/>
      <c r="M2094" s="146"/>
    </row>
    <row r="2095" spans="1:13" ht="22.5">
      <c r="A2095" s="185"/>
      <c r="B2095" s="186"/>
      <c r="C2095" s="185" t="s">
        <v>771</v>
      </c>
      <c r="D2095" s="187" t="s">
        <v>16</v>
      </c>
      <c r="E2095" s="188" t="s">
        <v>2206</v>
      </c>
      <c r="F2095" s="189" t="s">
        <v>255</v>
      </c>
      <c r="G2095" s="190">
        <v>50</v>
      </c>
      <c r="H2095" s="191">
        <v>0</v>
      </c>
      <c r="I2095" s="374">
        <f t="shared" si="53"/>
        <v>0</v>
      </c>
      <c r="J2095" s="233"/>
      <c r="K2095" s="355"/>
      <c r="L2095" s="145"/>
      <c r="M2095" s="146"/>
    </row>
    <row r="2096" spans="1:13" ht="22.5">
      <c r="A2096" s="185"/>
      <c r="B2096" s="186"/>
      <c r="C2096" s="185" t="s">
        <v>2207</v>
      </c>
      <c r="D2096" s="187" t="s">
        <v>17</v>
      </c>
      <c r="E2096" s="188" t="s">
        <v>2208</v>
      </c>
      <c r="F2096" s="189" t="s">
        <v>78</v>
      </c>
      <c r="G2096" s="190">
        <v>47700</v>
      </c>
      <c r="H2096" s="191">
        <v>0</v>
      </c>
      <c r="I2096" s="374">
        <f t="shared" si="53"/>
        <v>0</v>
      </c>
      <c r="J2096" s="144"/>
      <c r="K2096" s="355"/>
      <c r="L2096" s="145"/>
      <c r="M2096" s="146"/>
    </row>
    <row r="2097" spans="1:13" ht="22.5">
      <c r="A2097" s="185"/>
      <c r="B2097" s="186"/>
      <c r="C2097" s="185" t="s">
        <v>2207</v>
      </c>
      <c r="D2097" s="187" t="s">
        <v>179</v>
      </c>
      <c r="E2097" s="188" t="s">
        <v>2209</v>
      </c>
      <c r="F2097" s="189" t="s">
        <v>78</v>
      </c>
      <c r="G2097" s="190">
        <v>3300</v>
      </c>
      <c r="H2097" s="191">
        <v>0</v>
      </c>
      <c r="I2097" s="374">
        <f t="shared" si="53"/>
        <v>0</v>
      </c>
      <c r="J2097" s="144"/>
      <c r="K2097" s="355"/>
      <c r="L2097" s="145"/>
      <c r="M2097" s="146"/>
    </row>
    <row r="2098" spans="1:13" ht="22.5">
      <c r="A2098" s="185"/>
      <c r="B2098" s="186"/>
      <c r="C2098" s="185" t="s">
        <v>2210</v>
      </c>
      <c r="D2098" s="187" t="s">
        <v>198</v>
      </c>
      <c r="E2098" s="188" t="s">
        <v>2211</v>
      </c>
      <c r="F2098" s="189" t="s">
        <v>78</v>
      </c>
      <c r="G2098" s="190">
        <v>195600</v>
      </c>
      <c r="H2098" s="191">
        <v>0</v>
      </c>
      <c r="I2098" s="374">
        <f t="shared" si="53"/>
        <v>0</v>
      </c>
      <c r="J2098" s="144"/>
      <c r="K2098" s="355"/>
      <c r="L2098" s="145"/>
      <c r="M2098" s="146"/>
    </row>
    <row r="2099" spans="1:13" ht="22.5">
      <c r="A2099" s="185"/>
      <c r="B2099" s="186"/>
      <c r="C2099" s="185" t="s">
        <v>2210</v>
      </c>
      <c r="D2099" s="187" t="s">
        <v>214</v>
      </c>
      <c r="E2099" s="188" t="s">
        <v>2212</v>
      </c>
      <c r="F2099" s="189" t="s">
        <v>78</v>
      </c>
      <c r="G2099" s="190">
        <v>7000</v>
      </c>
      <c r="H2099" s="191">
        <v>0</v>
      </c>
      <c r="I2099" s="374">
        <f t="shared" si="53"/>
        <v>0</v>
      </c>
      <c r="J2099" s="144"/>
      <c r="K2099" s="355"/>
      <c r="L2099" s="145"/>
      <c r="M2099" s="146"/>
    </row>
    <row r="2100" spans="1:13" ht="33.75">
      <c r="A2100" s="185"/>
      <c r="B2100" s="186"/>
      <c r="C2100" s="185" t="s">
        <v>2213</v>
      </c>
      <c r="D2100" s="187" t="s">
        <v>216</v>
      </c>
      <c r="E2100" s="188" t="s">
        <v>2214</v>
      </c>
      <c r="F2100" s="189" t="s">
        <v>7</v>
      </c>
      <c r="G2100" s="190">
        <v>72</v>
      </c>
      <c r="H2100" s="191">
        <v>0</v>
      </c>
      <c r="I2100" s="374">
        <f t="shared" si="53"/>
        <v>0</v>
      </c>
      <c r="J2100" s="144"/>
      <c r="K2100" s="355"/>
      <c r="L2100" s="145"/>
      <c r="M2100" s="146"/>
    </row>
    <row r="2101" spans="1:13" ht="22.5">
      <c r="A2101" s="185"/>
      <c r="B2101" s="186"/>
      <c r="C2101" s="185" t="s">
        <v>2215</v>
      </c>
      <c r="D2101" s="187" t="s">
        <v>231</v>
      </c>
      <c r="E2101" s="188" t="s">
        <v>2216</v>
      </c>
      <c r="F2101" s="189" t="s">
        <v>78</v>
      </c>
      <c r="G2101" s="190">
        <v>3100</v>
      </c>
      <c r="H2101" s="191">
        <v>0</v>
      </c>
      <c r="I2101" s="374">
        <f t="shared" si="53"/>
        <v>0</v>
      </c>
      <c r="J2101" s="233"/>
      <c r="K2101" s="355"/>
      <c r="L2101" s="145"/>
      <c r="M2101" s="146"/>
    </row>
    <row r="2102" spans="1:13" ht="22.5">
      <c r="A2102" s="185"/>
      <c r="B2102" s="186"/>
      <c r="C2102" s="185" t="s">
        <v>581</v>
      </c>
      <c r="D2102" s="187" t="s">
        <v>260</v>
      </c>
      <c r="E2102" s="188" t="s">
        <v>2217</v>
      </c>
      <c r="F2102" s="189" t="s">
        <v>76</v>
      </c>
      <c r="G2102" s="190">
        <v>65</v>
      </c>
      <c r="H2102" s="191">
        <v>0</v>
      </c>
      <c r="I2102" s="374">
        <f t="shared" si="53"/>
        <v>0</v>
      </c>
      <c r="J2102" s="144"/>
      <c r="K2102" s="355"/>
      <c r="L2102" s="145"/>
      <c r="M2102" s="146"/>
    </row>
    <row r="2103" spans="1:13" ht="33.75">
      <c r="A2103" s="185"/>
      <c r="B2103" s="186"/>
      <c r="C2103" s="185" t="s">
        <v>773</v>
      </c>
      <c r="D2103" s="187" t="s">
        <v>261</v>
      </c>
      <c r="E2103" s="188" t="s">
        <v>2218</v>
      </c>
      <c r="F2103" s="189" t="s">
        <v>76</v>
      </c>
      <c r="G2103" s="190">
        <v>1550</v>
      </c>
      <c r="H2103" s="191">
        <v>0</v>
      </c>
      <c r="I2103" s="374">
        <f t="shared" si="53"/>
        <v>0</v>
      </c>
      <c r="J2103" s="144"/>
      <c r="K2103" s="355"/>
      <c r="L2103" s="145"/>
      <c r="M2103" s="146"/>
    </row>
    <row r="2104" spans="1:13" ht="33.75">
      <c r="A2104" s="185"/>
      <c r="B2104" s="186"/>
      <c r="C2104" s="185" t="s">
        <v>773</v>
      </c>
      <c r="D2104" s="187" t="s">
        <v>272</v>
      </c>
      <c r="E2104" s="188" t="s">
        <v>2219</v>
      </c>
      <c r="F2104" s="189" t="s">
        <v>76</v>
      </c>
      <c r="G2104" s="190">
        <v>32</v>
      </c>
      <c r="H2104" s="191">
        <v>0</v>
      </c>
      <c r="I2104" s="374">
        <f t="shared" si="53"/>
        <v>0</v>
      </c>
      <c r="J2104" s="144"/>
      <c r="K2104" s="355"/>
      <c r="L2104" s="145"/>
      <c r="M2104" s="146"/>
    </row>
    <row r="2105" spans="1:13" ht="22.5">
      <c r="A2105" s="185"/>
      <c r="B2105" s="186"/>
      <c r="C2105" s="185" t="s">
        <v>775</v>
      </c>
      <c r="D2105" s="187" t="s">
        <v>274</v>
      </c>
      <c r="E2105" s="188" t="s">
        <v>802</v>
      </c>
      <c r="F2105" s="189" t="s">
        <v>76</v>
      </c>
      <c r="G2105" s="190">
        <v>1582</v>
      </c>
      <c r="H2105" s="191">
        <v>0</v>
      </c>
      <c r="I2105" s="374">
        <f t="shared" si="53"/>
        <v>0</v>
      </c>
      <c r="J2105" s="233"/>
      <c r="K2105" s="355"/>
      <c r="L2105" s="145"/>
      <c r="M2105" s="146"/>
    </row>
    <row r="2106" spans="1:13" ht="45">
      <c r="A2106" s="185"/>
      <c r="B2106" s="186"/>
      <c r="C2106" s="185" t="s">
        <v>836</v>
      </c>
      <c r="D2106" s="187" t="s">
        <v>276</v>
      </c>
      <c r="E2106" s="188" t="s">
        <v>2220</v>
      </c>
      <c r="F2106" s="189" t="s">
        <v>56</v>
      </c>
      <c r="G2106" s="190">
        <v>570</v>
      </c>
      <c r="H2106" s="191">
        <v>0</v>
      </c>
      <c r="I2106" s="374">
        <f t="shared" si="53"/>
        <v>0</v>
      </c>
      <c r="J2106" s="144"/>
      <c r="K2106" s="355"/>
      <c r="L2106" s="145"/>
      <c r="M2106" s="146"/>
    </row>
    <row r="2107" spans="1:13" ht="56.25">
      <c r="A2107" s="185"/>
      <c r="B2107" s="186"/>
      <c r="C2107" s="185" t="s">
        <v>784</v>
      </c>
      <c r="D2107" s="187" t="s">
        <v>278</v>
      </c>
      <c r="E2107" s="188" t="s">
        <v>2221</v>
      </c>
      <c r="F2107" s="189" t="s">
        <v>76</v>
      </c>
      <c r="G2107" s="190">
        <v>325</v>
      </c>
      <c r="H2107" s="191">
        <v>0</v>
      </c>
      <c r="I2107" s="374">
        <f t="shared" si="53"/>
        <v>0</v>
      </c>
      <c r="J2107" s="144"/>
      <c r="K2107" s="355"/>
      <c r="L2107" s="145"/>
      <c r="M2107" s="146"/>
    </row>
    <row r="2108" spans="1:13" ht="22.5">
      <c r="A2108" s="185"/>
      <c r="B2108" s="186"/>
      <c r="C2108" s="185" t="s">
        <v>2222</v>
      </c>
      <c r="D2108" s="187" t="s">
        <v>281</v>
      </c>
      <c r="E2108" s="188" t="s">
        <v>2223</v>
      </c>
      <c r="F2108" s="189" t="s">
        <v>363</v>
      </c>
      <c r="G2108" s="190">
        <v>1000</v>
      </c>
      <c r="H2108" s="191">
        <v>0</v>
      </c>
      <c r="I2108" s="374">
        <f t="shared" si="53"/>
        <v>0</v>
      </c>
      <c r="J2108" s="144"/>
      <c r="K2108" s="355"/>
      <c r="L2108" s="145"/>
      <c r="M2108" s="146"/>
    </row>
    <row r="2109" spans="1:13" ht="33.75">
      <c r="A2109" s="185"/>
      <c r="B2109" s="186"/>
      <c r="C2109" s="185" t="s">
        <v>2224</v>
      </c>
      <c r="D2109" s="187" t="s">
        <v>283</v>
      </c>
      <c r="E2109" s="188" t="s">
        <v>2225</v>
      </c>
      <c r="F2109" s="189" t="s">
        <v>363</v>
      </c>
      <c r="G2109" s="190">
        <v>1060</v>
      </c>
      <c r="H2109" s="191">
        <v>0</v>
      </c>
      <c r="I2109" s="374">
        <f t="shared" si="53"/>
        <v>0</v>
      </c>
      <c r="J2109" s="144"/>
      <c r="K2109" s="355"/>
      <c r="L2109" s="145"/>
      <c r="M2109" s="146"/>
    </row>
    <row r="2110" spans="1:13" ht="33.75">
      <c r="A2110" s="185"/>
      <c r="B2110" s="186"/>
      <c r="C2110" s="185" t="s">
        <v>838</v>
      </c>
      <c r="D2110" s="187" t="s">
        <v>285</v>
      </c>
      <c r="E2110" s="188" t="s">
        <v>2226</v>
      </c>
      <c r="F2110" s="189" t="s">
        <v>7</v>
      </c>
      <c r="G2110" s="190">
        <v>250</v>
      </c>
      <c r="H2110" s="191">
        <v>0</v>
      </c>
      <c r="I2110" s="374">
        <f t="shared" si="53"/>
        <v>0</v>
      </c>
      <c r="J2110" s="144"/>
      <c r="K2110" s="355"/>
      <c r="L2110" s="145"/>
      <c r="M2110" s="146"/>
    </row>
    <row r="2111" spans="1:13" ht="56.25">
      <c r="A2111" s="185"/>
      <c r="B2111" s="186"/>
      <c r="C2111" s="185" t="s">
        <v>2227</v>
      </c>
      <c r="D2111" s="187" t="s">
        <v>287</v>
      </c>
      <c r="E2111" s="188" t="s">
        <v>2228</v>
      </c>
      <c r="F2111" s="189" t="s">
        <v>58</v>
      </c>
      <c r="G2111" s="190">
        <v>1050</v>
      </c>
      <c r="H2111" s="191">
        <v>0</v>
      </c>
      <c r="I2111" s="374">
        <f t="shared" si="53"/>
        <v>0</v>
      </c>
      <c r="J2111" s="144"/>
      <c r="K2111" s="355"/>
      <c r="L2111" s="145"/>
      <c r="M2111" s="146"/>
    </row>
    <row r="2112" spans="1:13" ht="67.5">
      <c r="A2112" s="185"/>
      <c r="B2112" s="186"/>
      <c r="C2112" s="185" t="s">
        <v>2227</v>
      </c>
      <c r="D2112" s="187" t="s">
        <v>289</v>
      </c>
      <c r="E2112" s="188" t="s">
        <v>2229</v>
      </c>
      <c r="F2112" s="189" t="s">
        <v>58</v>
      </c>
      <c r="G2112" s="190">
        <v>63</v>
      </c>
      <c r="H2112" s="191">
        <v>0</v>
      </c>
      <c r="I2112" s="374">
        <f t="shared" si="53"/>
        <v>0</v>
      </c>
      <c r="J2112" s="144"/>
      <c r="K2112" s="355"/>
      <c r="L2112" s="145"/>
      <c r="M2112" s="146"/>
    </row>
    <row r="2113" spans="1:13" ht="22.5">
      <c r="A2113" s="185"/>
      <c r="B2113" s="186"/>
      <c r="C2113" s="185" t="s">
        <v>2230</v>
      </c>
      <c r="D2113" s="187" t="s">
        <v>290</v>
      </c>
      <c r="E2113" s="188" t="s">
        <v>2231</v>
      </c>
      <c r="F2113" s="189" t="s">
        <v>58</v>
      </c>
      <c r="G2113" s="190">
        <v>67</v>
      </c>
      <c r="H2113" s="191">
        <v>0</v>
      </c>
      <c r="I2113" s="374">
        <f t="shared" si="53"/>
        <v>0</v>
      </c>
      <c r="J2113" s="144"/>
      <c r="K2113" s="355"/>
      <c r="L2113" s="145"/>
      <c r="M2113" s="146"/>
    </row>
    <row r="2114" spans="1:13">
      <c r="A2114" s="185"/>
      <c r="B2114" s="186"/>
      <c r="C2114" s="185" t="s">
        <v>2230</v>
      </c>
      <c r="D2114" s="187" t="s">
        <v>292</v>
      </c>
      <c r="E2114" s="188" t="s">
        <v>2150</v>
      </c>
      <c r="F2114" s="189" t="s">
        <v>7</v>
      </c>
      <c r="G2114" s="190">
        <v>3</v>
      </c>
      <c r="H2114" s="191">
        <v>0</v>
      </c>
      <c r="I2114" s="374">
        <f t="shared" si="53"/>
        <v>0</v>
      </c>
      <c r="J2114" s="144"/>
      <c r="K2114" s="355"/>
      <c r="L2114" s="145"/>
      <c r="M2114" s="146"/>
    </row>
    <row r="2115" spans="1:13" ht="22.5">
      <c r="A2115" s="185"/>
      <c r="B2115" s="186"/>
      <c r="C2115" s="185" t="s">
        <v>777</v>
      </c>
      <c r="D2115" s="187" t="s">
        <v>293</v>
      </c>
      <c r="E2115" s="188" t="s">
        <v>855</v>
      </c>
      <c r="F2115" s="189" t="s">
        <v>58</v>
      </c>
      <c r="G2115" s="190">
        <v>225</v>
      </c>
      <c r="H2115" s="191">
        <v>0</v>
      </c>
      <c r="I2115" s="374">
        <f t="shared" si="53"/>
        <v>0</v>
      </c>
      <c r="J2115" s="144"/>
      <c r="K2115" s="355"/>
      <c r="L2115" s="145"/>
      <c r="M2115" s="146"/>
    </row>
    <row r="2116" spans="1:13" ht="22.5">
      <c r="A2116" s="185"/>
      <c r="B2116" s="186"/>
      <c r="C2116" s="185" t="s">
        <v>601</v>
      </c>
      <c r="D2116" s="187" t="s">
        <v>295</v>
      </c>
      <c r="E2116" s="188" t="s">
        <v>856</v>
      </c>
      <c r="F2116" s="189" t="s">
        <v>7</v>
      </c>
      <c r="G2116" s="190">
        <v>36</v>
      </c>
      <c r="H2116" s="191">
        <v>0</v>
      </c>
      <c r="I2116" s="374">
        <f t="shared" si="53"/>
        <v>0</v>
      </c>
      <c r="J2116" s="144"/>
      <c r="K2116" s="355"/>
      <c r="L2116" s="145"/>
      <c r="M2116" s="146"/>
    </row>
    <row r="2117" spans="1:13" ht="22.5">
      <c r="A2117" s="185"/>
      <c r="B2117" s="186"/>
      <c r="C2117" s="185" t="s">
        <v>778</v>
      </c>
      <c r="D2117" s="187" t="s">
        <v>296</v>
      </c>
      <c r="E2117" s="188" t="s">
        <v>806</v>
      </c>
      <c r="F2117" s="189" t="s">
        <v>58</v>
      </c>
      <c r="G2117" s="190">
        <v>55</v>
      </c>
      <c r="H2117" s="191">
        <v>0</v>
      </c>
      <c r="I2117" s="374">
        <f t="shared" si="53"/>
        <v>0</v>
      </c>
      <c r="J2117" s="144"/>
      <c r="K2117" s="355"/>
      <c r="L2117" s="145"/>
      <c r="M2117" s="146"/>
    </row>
    <row r="2118" spans="1:13">
      <c r="A2118" s="378">
        <v>4</v>
      </c>
      <c r="B2118" s="378"/>
      <c r="C2118" s="378"/>
      <c r="D2118" s="379"/>
      <c r="E2118" s="380" t="s">
        <v>622</v>
      </c>
      <c r="F2118" s="380"/>
      <c r="G2118" s="380"/>
      <c r="H2118" s="383"/>
      <c r="I2118" s="384">
        <f>SUM(I2119:I2122)</f>
        <v>0</v>
      </c>
      <c r="J2118" s="144"/>
      <c r="K2118" s="355"/>
      <c r="L2118" s="145"/>
      <c r="M2118" s="146"/>
    </row>
    <row r="2119" spans="1:13" ht="22.5">
      <c r="A2119" s="185"/>
      <c r="B2119" s="186"/>
      <c r="C2119" s="185" t="s">
        <v>2232</v>
      </c>
      <c r="D2119" s="187" t="s">
        <v>14</v>
      </c>
      <c r="E2119" s="188" t="s">
        <v>2233</v>
      </c>
      <c r="F2119" s="189" t="s">
        <v>7</v>
      </c>
      <c r="G2119" s="190">
        <v>1</v>
      </c>
      <c r="H2119" s="191">
        <v>0</v>
      </c>
      <c r="I2119" s="374">
        <f t="shared" si="53"/>
        <v>0</v>
      </c>
      <c r="J2119" s="144"/>
      <c r="K2119" s="355"/>
      <c r="L2119" s="145"/>
      <c r="M2119" s="146"/>
    </row>
    <row r="2120" spans="1:13" ht="22.5">
      <c r="A2120" s="185"/>
      <c r="B2120" s="186"/>
      <c r="C2120" s="185" t="s">
        <v>2234</v>
      </c>
      <c r="D2120" s="187" t="s">
        <v>15</v>
      </c>
      <c r="E2120" s="188" t="s">
        <v>2235</v>
      </c>
      <c r="F2120" s="189" t="s">
        <v>7</v>
      </c>
      <c r="G2120" s="190">
        <v>6</v>
      </c>
      <c r="H2120" s="191">
        <v>0</v>
      </c>
      <c r="I2120" s="374">
        <f t="shared" si="53"/>
        <v>0</v>
      </c>
      <c r="J2120" s="144"/>
      <c r="K2120" s="355"/>
      <c r="L2120" s="145"/>
      <c r="M2120" s="146"/>
    </row>
    <row r="2121" spans="1:13" ht="22.5">
      <c r="A2121" s="185"/>
      <c r="B2121" s="186"/>
      <c r="C2121" s="185" t="s">
        <v>2236</v>
      </c>
      <c r="D2121" s="187" t="s">
        <v>16</v>
      </c>
      <c r="E2121" s="188" t="s">
        <v>2237</v>
      </c>
      <c r="F2121" s="189" t="s">
        <v>7</v>
      </c>
      <c r="G2121" s="190">
        <v>6</v>
      </c>
      <c r="H2121" s="191">
        <v>0</v>
      </c>
      <c r="I2121" s="374">
        <f t="shared" si="53"/>
        <v>0</v>
      </c>
      <c r="J2121" s="144"/>
      <c r="K2121" s="355"/>
      <c r="L2121" s="145"/>
      <c r="M2121" s="146"/>
    </row>
    <row r="2122" spans="1:13" ht="22.5">
      <c r="A2122" s="185"/>
      <c r="B2122" s="186"/>
      <c r="C2122" s="185" t="s">
        <v>2238</v>
      </c>
      <c r="D2122" s="187" t="s">
        <v>17</v>
      </c>
      <c r="E2122" s="188" t="s">
        <v>2239</v>
      </c>
      <c r="F2122" s="189" t="s">
        <v>7</v>
      </c>
      <c r="G2122" s="190">
        <v>6</v>
      </c>
      <c r="H2122" s="191">
        <v>0</v>
      </c>
      <c r="I2122" s="374">
        <f t="shared" si="53"/>
        <v>0</v>
      </c>
      <c r="J2122" s="144"/>
      <c r="K2122" s="355"/>
      <c r="L2122" s="145"/>
      <c r="M2122" s="146"/>
    </row>
    <row r="2123" spans="1:13">
      <c r="A2123" s="170">
        <v>2</v>
      </c>
      <c r="B2123" s="171" t="str">
        <f>IF(TRIM(H2123)&lt;&gt;"",COUNTA($H$8:H2123),"")</f>
        <v/>
      </c>
      <c r="C2123" s="170"/>
      <c r="D2123" s="172"/>
      <c r="E2123" s="24" t="s">
        <v>2240</v>
      </c>
      <c r="F2123" s="173"/>
      <c r="G2123" s="215"/>
      <c r="H2123" s="373"/>
      <c r="I2123" s="175">
        <f>I2124+I2150+I2153+I2160</f>
        <v>0</v>
      </c>
      <c r="J2123" s="144"/>
      <c r="K2123" s="355"/>
      <c r="L2123" s="145"/>
      <c r="M2123" s="146"/>
    </row>
    <row r="2124" spans="1:13">
      <c r="A2124" s="222">
        <v>3</v>
      </c>
      <c r="B2124" s="223"/>
      <c r="C2124" s="224"/>
      <c r="D2124" s="225"/>
      <c r="E2124" s="226" t="s">
        <v>820</v>
      </c>
      <c r="F2124" s="223"/>
      <c r="G2124" s="224"/>
      <c r="H2124" s="225"/>
      <c r="I2124" s="227">
        <f>I2125+I2128+I2135+I2137+I2148</f>
        <v>0</v>
      </c>
      <c r="J2124" s="144"/>
      <c r="K2124" s="355"/>
      <c r="L2124" s="145"/>
      <c r="M2124" s="146"/>
    </row>
    <row r="2125" spans="1:13">
      <c r="A2125" s="378">
        <v>4</v>
      </c>
      <c r="B2125" s="378"/>
      <c r="C2125" s="378"/>
      <c r="D2125" s="379"/>
      <c r="E2125" s="380" t="s">
        <v>501</v>
      </c>
      <c r="F2125" s="380"/>
      <c r="G2125" s="380"/>
      <c r="H2125" s="383"/>
      <c r="I2125" s="384">
        <f>SUM(I2126:I2127)</f>
        <v>0</v>
      </c>
      <c r="J2125" s="144"/>
      <c r="K2125" s="355"/>
      <c r="L2125" s="145"/>
      <c r="M2125" s="146"/>
    </row>
    <row r="2126" spans="1:13" ht="33.75">
      <c r="A2126" s="185"/>
      <c r="B2126" s="186"/>
      <c r="C2126" s="185" t="s">
        <v>522</v>
      </c>
      <c r="D2126" s="187" t="s">
        <v>14</v>
      </c>
      <c r="E2126" s="188" t="s">
        <v>786</v>
      </c>
      <c r="F2126" s="189" t="s">
        <v>7</v>
      </c>
      <c r="G2126" s="190">
        <v>1</v>
      </c>
      <c r="H2126" s="191">
        <v>0</v>
      </c>
      <c r="I2126" s="374">
        <f t="shared" ref="I2126:I2147" si="54">IF(ISNUMBER(G2126),ROUND(G2126*H2126,2),"")</f>
        <v>0</v>
      </c>
      <c r="J2126" s="144"/>
      <c r="K2126" s="355"/>
      <c r="L2126" s="145"/>
      <c r="M2126" s="146"/>
    </row>
    <row r="2127" spans="1:13" s="213" customFormat="1" ht="22.5">
      <c r="A2127" s="185"/>
      <c r="B2127" s="186"/>
      <c r="C2127" s="185" t="s">
        <v>536</v>
      </c>
      <c r="D2127" s="187" t="s">
        <v>15</v>
      </c>
      <c r="E2127" s="188" t="s">
        <v>788</v>
      </c>
      <c r="F2127" s="189" t="s">
        <v>58</v>
      </c>
      <c r="G2127" s="190">
        <v>80</v>
      </c>
      <c r="H2127" s="191">
        <v>0</v>
      </c>
      <c r="I2127" s="374">
        <f t="shared" si="54"/>
        <v>0</v>
      </c>
      <c r="J2127" s="144"/>
      <c r="K2127" s="355"/>
      <c r="L2127" s="145"/>
      <c r="M2127" s="146"/>
    </row>
    <row r="2128" spans="1:13">
      <c r="A2128" s="378">
        <v>4</v>
      </c>
      <c r="B2128" s="378"/>
      <c r="C2128" s="378"/>
      <c r="D2128" s="379"/>
      <c r="E2128" s="380" t="s">
        <v>232</v>
      </c>
      <c r="F2128" s="380"/>
      <c r="G2128" s="380"/>
      <c r="H2128" s="383"/>
      <c r="I2128" s="384">
        <f>SUM(I2129:I2134)</f>
        <v>0</v>
      </c>
      <c r="J2128" s="144"/>
      <c r="K2128" s="355"/>
      <c r="L2128" s="145"/>
      <c r="M2128" s="146"/>
    </row>
    <row r="2129" spans="1:13" ht="33.75">
      <c r="A2129" s="185"/>
      <c r="B2129" s="186"/>
      <c r="C2129" s="185" t="s">
        <v>544</v>
      </c>
      <c r="D2129" s="187" t="s">
        <v>14</v>
      </c>
      <c r="E2129" s="188" t="s">
        <v>789</v>
      </c>
      <c r="F2129" s="189" t="s">
        <v>76</v>
      </c>
      <c r="G2129" s="190">
        <v>28</v>
      </c>
      <c r="H2129" s="191">
        <v>0</v>
      </c>
      <c r="I2129" s="374">
        <f t="shared" si="54"/>
        <v>0</v>
      </c>
      <c r="J2129" s="144"/>
      <c r="K2129" s="355"/>
      <c r="L2129" s="145"/>
      <c r="M2129" s="146"/>
    </row>
    <row r="2130" spans="1:13" ht="22.5">
      <c r="A2130" s="185"/>
      <c r="B2130" s="186"/>
      <c r="C2130" s="185" t="s">
        <v>764</v>
      </c>
      <c r="D2130" s="187" t="s">
        <v>15</v>
      </c>
      <c r="E2130" s="188" t="s">
        <v>790</v>
      </c>
      <c r="F2130" s="189" t="s">
        <v>76</v>
      </c>
      <c r="G2130" s="190">
        <v>40</v>
      </c>
      <c r="H2130" s="191">
        <v>0</v>
      </c>
      <c r="I2130" s="374">
        <f t="shared" si="54"/>
        <v>0</v>
      </c>
      <c r="J2130" s="144"/>
      <c r="K2130" s="355"/>
      <c r="L2130" s="145"/>
      <c r="M2130" s="146"/>
    </row>
    <row r="2131" spans="1:13" ht="22.5">
      <c r="A2131" s="185"/>
      <c r="B2131" s="186"/>
      <c r="C2131" s="185" t="s">
        <v>550</v>
      </c>
      <c r="D2131" s="187" t="s">
        <v>16</v>
      </c>
      <c r="E2131" s="188" t="s">
        <v>791</v>
      </c>
      <c r="F2131" s="189" t="s">
        <v>56</v>
      </c>
      <c r="G2131" s="190">
        <v>125</v>
      </c>
      <c r="H2131" s="191">
        <v>0</v>
      </c>
      <c r="I2131" s="374">
        <f t="shared" si="54"/>
        <v>0</v>
      </c>
      <c r="J2131" s="144"/>
      <c r="K2131" s="355"/>
      <c r="L2131" s="145"/>
      <c r="M2131" s="146"/>
    </row>
    <row r="2132" spans="1:13">
      <c r="A2132" s="185"/>
      <c r="B2132" s="186"/>
      <c r="C2132" s="185" t="s">
        <v>765</v>
      </c>
      <c r="D2132" s="187" t="s">
        <v>17</v>
      </c>
      <c r="E2132" s="188" t="s">
        <v>844</v>
      </c>
      <c r="F2132" s="189" t="s">
        <v>76</v>
      </c>
      <c r="G2132" s="190">
        <v>18</v>
      </c>
      <c r="H2132" s="191">
        <v>0</v>
      </c>
      <c r="I2132" s="374">
        <f t="shared" si="54"/>
        <v>0</v>
      </c>
      <c r="J2132" s="144"/>
      <c r="K2132" s="355"/>
      <c r="L2132" s="145"/>
      <c r="M2132" s="146"/>
    </row>
    <row r="2133" spans="1:13">
      <c r="A2133" s="185"/>
      <c r="B2133" s="186"/>
      <c r="C2133" s="185" t="s">
        <v>556</v>
      </c>
      <c r="D2133" s="187" t="s">
        <v>179</v>
      </c>
      <c r="E2133" s="188" t="s">
        <v>557</v>
      </c>
      <c r="F2133" s="189" t="s">
        <v>56</v>
      </c>
      <c r="G2133" s="190">
        <v>280</v>
      </c>
      <c r="H2133" s="191">
        <v>0</v>
      </c>
      <c r="I2133" s="374">
        <f t="shared" si="54"/>
        <v>0</v>
      </c>
      <c r="J2133" s="144"/>
      <c r="K2133" s="355"/>
      <c r="L2133" s="145"/>
      <c r="M2133" s="146"/>
    </row>
    <row r="2134" spans="1:13">
      <c r="A2134" s="185"/>
      <c r="B2134" s="186"/>
      <c r="C2134" s="185" t="s">
        <v>766</v>
      </c>
      <c r="D2134" s="187" t="s">
        <v>198</v>
      </c>
      <c r="E2134" s="188" t="s">
        <v>559</v>
      </c>
      <c r="F2134" s="189" t="s">
        <v>56</v>
      </c>
      <c r="G2134" s="190">
        <v>280</v>
      </c>
      <c r="H2134" s="191">
        <v>0</v>
      </c>
      <c r="I2134" s="374">
        <f t="shared" si="54"/>
        <v>0</v>
      </c>
      <c r="J2134" s="144"/>
      <c r="K2134" s="355"/>
      <c r="L2134" s="145"/>
      <c r="M2134" s="146"/>
    </row>
    <row r="2135" spans="1:13">
      <c r="A2135" s="378">
        <v>4</v>
      </c>
      <c r="B2135" s="378"/>
      <c r="C2135" s="378"/>
      <c r="D2135" s="379"/>
      <c r="E2135" s="380" t="s">
        <v>234</v>
      </c>
      <c r="F2135" s="380"/>
      <c r="G2135" s="380"/>
      <c r="H2135" s="383"/>
      <c r="I2135" s="384">
        <f>SUM(I2136)</f>
        <v>0</v>
      </c>
      <c r="J2135" s="144"/>
      <c r="K2135" s="355"/>
      <c r="L2135" s="145"/>
      <c r="M2135" s="146"/>
    </row>
    <row r="2136" spans="1:13" ht="33.75">
      <c r="A2136" s="185"/>
      <c r="B2136" s="186"/>
      <c r="C2136" s="185" t="s">
        <v>767</v>
      </c>
      <c r="D2136" s="187" t="s">
        <v>14</v>
      </c>
      <c r="E2136" s="188" t="s">
        <v>793</v>
      </c>
      <c r="F2136" s="189" t="s">
        <v>58</v>
      </c>
      <c r="G2136" s="190">
        <v>56</v>
      </c>
      <c r="H2136" s="191">
        <v>0</v>
      </c>
      <c r="I2136" s="374">
        <f t="shared" si="54"/>
        <v>0</v>
      </c>
      <c r="J2136" s="144"/>
      <c r="K2136" s="355"/>
      <c r="L2136" s="145"/>
      <c r="M2136" s="146"/>
    </row>
    <row r="2137" spans="1:13">
      <c r="A2137" s="378">
        <v>4</v>
      </c>
      <c r="B2137" s="378"/>
      <c r="C2137" s="378"/>
      <c r="D2137" s="379"/>
      <c r="E2137" s="380" t="s">
        <v>236</v>
      </c>
      <c r="F2137" s="380"/>
      <c r="G2137" s="380"/>
      <c r="H2137" s="383"/>
      <c r="I2137" s="384">
        <f>SUM(I2138:I2147)</f>
        <v>0</v>
      </c>
      <c r="J2137" s="144"/>
      <c r="K2137" s="355"/>
      <c r="L2137" s="145"/>
      <c r="M2137" s="146"/>
    </row>
    <row r="2138" spans="1:13" ht="22.5">
      <c r="A2138" s="185"/>
      <c r="B2138" s="186"/>
      <c r="C2138" s="185" t="s">
        <v>768</v>
      </c>
      <c r="D2138" s="187" t="s">
        <v>14</v>
      </c>
      <c r="E2138" s="188" t="s">
        <v>794</v>
      </c>
      <c r="F2138" s="189" t="s">
        <v>819</v>
      </c>
      <c r="G2138" s="190">
        <v>1400</v>
      </c>
      <c r="H2138" s="191">
        <v>0</v>
      </c>
      <c r="I2138" s="374">
        <f t="shared" si="54"/>
        <v>0</v>
      </c>
      <c r="J2138" s="144"/>
      <c r="K2138" s="355"/>
      <c r="L2138" s="145"/>
      <c r="M2138" s="146"/>
    </row>
    <row r="2139" spans="1:13">
      <c r="A2139" s="185"/>
      <c r="B2139" s="186"/>
      <c r="C2139" s="185" t="s">
        <v>769</v>
      </c>
      <c r="D2139" s="187" t="s">
        <v>15</v>
      </c>
      <c r="E2139" s="188" t="s">
        <v>795</v>
      </c>
      <c r="F2139" s="189" t="s">
        <v>56</v>
      </c>
      <c r="G2139" s="190">
        <v>56</v>
      </c>
      <c r="H2139" s="191">
        <v>0</v>
      </c>
      <c r="I2139" s="374">
        <f t="shared" si="54"/>
        <v>0</v>
      </c>
      <c r="J2139" s="144"/>
      <c r="K2139" s="355"/>
      <c r="L2139" s="145"/>
      <c r="M2139" s="146"/>
    </row>
    <row r="2140" spans="1:13" ht="33.75">
      <c r="A2140" s="185"/>
      <c r="B2140" s="186"/>
      <c r="C2140" s="185" t="s">
        <v>770</v>
      </c>
      <c r="D2140" s="187" t="s">
        <v>16</v>
      </c>
      <c r="E2140" s="188" t="s">
        <v>796</v>
      </c>
      <c r="F2140" s="189" t="s">
        <v>56</v>
      </c>
      <c r="G2140" s="190">
        <v>45</v>
      </c>
      <c r="H2140" s="191">
        <v>0</v>
      </c>
      <c r="I2140" s="374">
        <f t="shared" si="54"/>
        <v>0</v>
      </c>
      <c r="J2140" s="144"/>
      <c r="K2140" s="355"/>
      <c r="L2140" s="145"/>
      <c r="M2140" s="146"/>
    </row>
    <row r="2141" spans="1:13" ht="33.75">
      <c r="A2141" s="185"/>
      <c r="B2141" s="186"/>
      <c r="C2141" s="185" t="s">
        <v>639</v>
      </c>
      <c r="D2141" s="187" t="s">
        <v>17</v>
      </c>
      <c r="E2141" s="188" t="s">
        <v>798</v>
      </c>
      <c r="F2141" s="189" t="s">
        <v>78</v>
      </c>
      <c r="G2141" s="190">
        <v>750</v>
      </c>
      <c r="H2141" s="191">
        <v>0</v>
      </c>
      <c r="I2141" s="374">
        <f t="shared" si="54"/>
        <v>0</v>
      </c>
      <c r="J2141" s="144"/>
      <c r="K2141" s="355"/>
      <c r="L2141" s="145"/>
      <c r="M2141" s="146"/>
    </row>
    <row r="2142" spans="1:13" ht="22.5">
      <c r="A2142" s="185"/>
      <c r="B2142" s="186"/>
      <c r="C2142" s="185" t="s">
        <v>772</v>
      </c>
      <c r="D2142" s="187" t="s">
        <v>179</v>
      </c>
      <c r="E2142" s="188" t="s">
        <v>799</v>
      </c>
      <c r="F2142" s="189" t="s">
        <v>76</v>
      </c>
      <c r="G2142" s="190">
        <v>5</v>
      </c>
      <c r="H2142" s="191">
        <v>0</v>
      </c>
      <c r="I2142" s="374">
        <f t="shared" si="54"/>
        <v>0</v>
      </c>
      <c r="J2142" s="144"/>
      <c r="K2142" s="355"/>
      <c r="L2142" s="145"/>
      <c r="M2142" s="146"/>
    </row>
    <row r="2143" spans="1:13" ht="33.75">
      <c r="A2143" s="185"/>
      <c r="B2143" s="186"/>
      <c r="C2143" s="185" t="s">
        <v>773</v>
      </c>
      <c r="D2143" s="187" t="s">
        <v>198</v>
      </c>
      <c r="E2143" s="188" t="s">
        <v>800</v>
      </c>
      <c r="F2143" s="189" t="s">
        <v>76</v>
      </c>
      <c r="G2143" s="190">
        <v>4</v>
      </c>
      <c r="H2143" s="191">
        <v>0</v>
      </c>
      <c r="I2143" s="374">
        <f t="shared" si="54"/>
        <v>0</v>
      </c>
      <c r="J2143" s="144"/>
      <c r="K2143" s="355"/>
      <c r="L2143" s="145"/>
      <c r="M2143" s="146"/>
    </row>
    <row r="2144" spans="1:13" ht="22.5">
      <c r="A2144" s="185"/>
      <c r="B2144" s="186"/>
      <c r="C2144" s="185" t="s">
        <v>774</v>
      </c>
      <c r="D2144" s="187" t="s">
        <v>214</v>
      </c>
      <c r="E2144" s="188" t="s">
        <v>801</v>
      </c>
      <c r="F2144" s="189" t="s">
        <v>76</v>
      </c>
      <c r="G2144" s="190">
        <v>34</v>
      </c>
      <c r="H2144" s="191">
        <v>0</v>
      </c>
      <c r="I2144" s="374">
        <f t="shared" si="54"/>
        <v>0</v>
      </c>
      <c r="J2144" s="144"/>
      <c r="K2144" s="355"/>
      <c r="L2144" s="145"/>
      <c r="M2144" s="146"/>
    </row>
    <row r="2145" spans="1:13" ht="22.5">
      <c r="A2145" s="185"/>
      <c r="B2145" s="186"/>
      <c r="C2145" s="185" t="s">
        <v>775</v>
      </c>
      <c r="D2145" s="187" t="s">
        <v>216</v>
      </c>
      <c r="E2145" s="188" t="s">
        <v>802</v>
      </c>
      <c r="F2145" s="189" t="s">
        <v>76</v>
      </c>
      <c r="G2145" s="190">
        <v>4</v>
      </c>
      <c r="H2145" s="191">
        <v>0</v>
      </c>
      <c r="I2145" s="374">
        <f t="shared" si="54"/>
        <v>0</v>
      </c>
      <c r="J2145" s="144"/>
      <c r="K2145" s="355"/>
      <c r="L2145" s="145"/>
      <c r="M2145" s="146"/>
    </row>
    <row r="2146" spans="1:13" ht="33.75">
      <c r="A2146" s="185"/>
      <c r="B2146" s="186"/>
      <c r="C2146" s="185" t="s">
        <v>776</v>
      </c>
      <c r="D2146" s="187" t="s">
        <v>231</v>
      </c>
      <c r="E2146" s="188" t="s">
        <v>803</v>
      </c>
      <c r="F2146" s="189" t="s">
        <v>76</v>
      </c>
      <c r="G2146" s="190">
        <v>40</v>
      </c>
      <c r="H2146" s="191">
        <v>0</v>
      </c>
      <c r="I2146" s="374">
        <f t="shared" si="54"/>
        <v>0</v>
      </c>
      <c r="J2146" s="144"/>
      <c r="K2146" s="355"/>
      <c r="L2146" s="145"/>
      <c r="M2146" s="146"/>
    </row>
    <row r="2147" spans="1:13" ht="22.5">
      <c r="A2147" s="185"/>
      <c r="B2147" s="186"/>
      <c r="C2147" s="185" t="s">
        <v>601</v>
      </c>
      <c r="D2147" s="187" t="s">
        <v>260</v>
      </c>
      <c r="E2147" s="188" t="s">
        <v>805</v>
      </c>
      <c r="F2147" s="189" t="s">
        <v>7</v>
      </c>
      <c r="G2147" s="190">
        <v>3</v>
      </c>
      <c r="H2147" s="191">
        <v>0</v>
      </c>
      <c r="I2147" s="374">
        <f t="shared" si="54"/>
        <v>0</v>
      </c>
      <c r="J2147" s="144"/>
      <c r="K2147" s="355"/>
      <c r="L2147" s="145"/>
      <c r="M2147" s="146"/>
    </row>
    <row r="2148" spans="1:13">
      <c r="A2148" s="378">
        <v>4</v>
      </c>
      <c r="B2148" s="378"/>
      <c r="C2148" s="378"/>
      <c r="D2148" s="379"/>
      <c r="E2148" s="380" t="s">
        <v>622</v>
      </c>
      <c r="F2148" s="380"/>
      <c r="G2148" s="380"/>
      <c r="H2148" s="383"/>
      <c r="I2148" s="384">
        <f>SUM(I2149:I2149)</f>
        <v>0</v>
      </c>
      <c r="J2148" s="144"/>
      <c r="K2148" s="355"/>
      <c r="L2148" s="145"/>
      <c r="M2148" s="146"/>
    </row>
    <row r="2149" spans="1:13" ht="33.75">
      <c r="A2149" s="185"/>
      <c r="B2149" s="186"/>
      <c r="C2149" s="185" t="s">
        <v>604</v>
      </c>
      <c r="D2149" s="187" t="s">
        <v>14</v>
      </c>
      <c r="E2149" s="188" t="s">
        <v>2167</v>
      </c>
      <c r="F2149" s="189" t="s">
        <v>7</v>
      </c>
      <c r="G2149" s="190">
        <v>1</v>
      </c>
      <c r="H2149" s="191">
        <v>0</v>
      </c>
      <c r="I2149" s="374">
        <f t="shared" ref="I2149:I2162" si="55">IF(ISNUMBER(G2149),ROUND(G2149*H2149,2),"")</f>
        <v>0</v>
      </c>
      <c r="J2149" s="144"/>
      <c r="K2149" s="355"/>
      <c r="L2149" s="145"/>
      <c r="M2149" s="146"/>
    </row>
    <row r="2150" spans="1:13">
      <c r="A2150" s="222">
        <v>3</v>
      </c>
      <c r="B2150" s="223"/>
      <c r="C2150" s="224"/>
      <c r="D2150" s="225"/>
      <c r="E2150" s="226" t="s">
        <v>2168</v>
      </c>
      <c r="F2150" s="223"/>
      <c r="G2150" s="224"/>
      <c r="H2150" s="225"/>
      <c r="I2150" s="227">
        <f>SUM(I2151:I2152)</f>
        <v>0</v>
      </c>
      <c r="J2150" s="144"/>
      <c r="K2150" s="355"/>
      <c r="L2150" s="145"/>
      <c r="M2150" s="146"/>
    </row>
    <row r="2151" spans="1:13" ht="33.75">
      <c r="A2151" s="185"/>
      <c r="B2151" s="186"/>
      <c r="C2151" s="185" t="s">
        <v>779</v>
      </c>
      <c r="D2151" s="187" t="s">
        <v>14</v>
      </c>
      <c r="E2151" s="188" t="s">
        <v>808</v>
      </c>
      <c r="F2151" s="189" t="s">
        <v>56</v>
      </c>
      <c r="G2151" s="190">
        <v>60</v>
      </c>
      <c r="H2151" s="191">
        <v>0</v>
      </c>
      <c r="I2151" s="374">
        <f t="shared" si="55"/>
        <v>0</v>
      </c>
      <c r="J2151" s="144"/>
      <c r="K2151" s="355"/>
      <c r="L2151" s="145"/>
      <c r="M2151" s="146"/>
    </row>
    <row r="2152" spans="1:13" ht="33.75">
      <c r="A2152" s="185"/>
      <c r="B2152" s="186"/>
      <c r="C2152" s="185" t="s">
        <v>780</v>
      </c>
      <c r="D2152" s="187" t="s">
        <v>15</v>
      </c>
      <c r="E2152" s="188" t="s">
        <v>809</v>
      </c>
      <c r="F2152" s="189" t="s">
        <v>56</v>
      </c>
      <c r="G2152" s="190">
        <v>35</v>
      </c>
      <c r="H2152" s="191">
        <v>0</v>
      </c>
      <c r="I2152" s="374">
        <f t="shared" si="55"/>
        <v>0</v>
      </c>
      <c r="J2152" s="144"/>
      <c r="K2152" s="355"/>
      <c r="L2152" s="145"/>
      <c r="M2152" s="146"/>
    </row>
    <row r="2153" spans="1:13">
      <c r="A2153" s="222">
        <v>3</v>
      </c>
      <c r="B2153" s="223"/>
      <c r="C2153" s="224"/>
      <c r="D2153" s="225"/>
      <c r="E2153" s="226" t="s">
        <v>2169</v>
      </c>
      <c r="F2153" s="223"/>
      <c r="G2153" s="224"/>
      <c r="H2153" s="225"/>
      <c r="I2153" s="227">
        <f>SUM(I2154:I2159)</f>
        <v>0</v>
      </c>
      <c r="J2153" s="144"/>
      <c r="K2153" s="355"/>
      <c r="L2153" s="145"/>
      <c r="M2153" s="146"/>
    </row>
    <row r="2154" spans="1:13" ht="45">
      <c r="A2154" s="185"/>
      <c r="B2154" s="186"/>
      <c r="C2154" s="185" t="s">
        <v>781</v>
      </c>
      <c r="D2154" s="187" t="s">
        <v>14</v>
      </c>
      <c r="E2154" s="188" t="s">
        <v>810</v>
      </c>
      <c r="F2154" s="189" t="s">
        <v>76</v>
      </c>
      <c r="G2154" s="190">
        <v>2</v>
      </c>
      <c r="H2154" s="191">
        <v>0</v>
      </c>
      <c r="I2154" s="374">
        <f t="shared" si="55"/>
        <v>0</v>
      </c>
      <c r="J2154" s="144"/>
      <c r="K2154" s="355"/>
      <c r="L2154" s="145"/>
      <c r="M2154" s="146"/>
    </row>
    <row r="2155" spans="1:13" ht="22.5">
      <c r="A2155" s="185"/>
      <c r="B2155" s="186"/>
      <c r="C2155" s="185" t="s">
        <v>782</v>
      </c>
      <c r="D2155" s="187" t="s">
        <v>15</v>
      </c>
      <c r="E2155" s="188" t="s">
        <v>812</v>
      </c>
      <c r="F2155" s="189" t="s">
        <v>7</v>
      </c>
      <c r="G2155" s="190">
        <v>1</v>
      </c>
      <c r="H2155" s="191">
        <v>0</v>
      </c>
      <c r="I2155" s="374">
        <f t="shared" si="55"/>
        <v>0</v>
      </c>
      <c r="J2155" s="144"/>
      <c r="K2155" s="355"/>
      <c r="L2155" s="145"/>
      <c r="M2155" s="146"/>
    </row>
    <row r="2156" spans="1:13" ht="22.5">
      <c r="A2156" s="185"/>
      <c r="B2156" s="186"/>
      <c r="C2156" s="185" t="s">
        <v>783</v>
      </c>
      <c r="D2156" s="187" t="s">
        <v>16</v>
      </c>
      <c r="E2156" s="188" t="s">
        <v>813</v>
      </c>
      <c r="F2156" s="189" t="s">
        <v>76</v>
      </c>
      <c r="G2156" s="190">
        <v>2</v>
      </c>
      <c r="H2156" s="191">
        <v>0</v>
      </c>
      <c r="I2156" s="374">
        <f t="shared" si="55"/>
        <v>0</v>
      </c>
      <c r="J2156" s="144"/>
      <c r="K2156" s="355"/>
      <c r="L2156" s="145"/>
      <c r="M2156" s="146"/>
    </row>
    <row r="2157" spans="1:13" ht="22.5">
      <c r="A2157" s="185"/>
      <c r="B2157" s="186"/>
      <c r="C2157" s="185" t="s">
        <v>581</v>
      </c>
      <c r="D2157" s="187" t="s">
        <v>17</v>
      </c>
      <c r="E2157" s="188" t="s">
        <v>634</v>
      </c>
      <c r="F2157" s="189" t="s">
        <v>76</v>
      </c>
      <c r="G2157" s="190">
        <v>1</v>
      </c>
      <c r="H2157" s="191">
        <v>0</v>
      </c>
      <c r="I2157" s="374">
        <f t="shared" si="55"/>
        <v>0</v>
      </c>
      <c r="J2157" s="144"/>
      <c r="K2157" s="355"/>
      <c r="L2157" s="145"/>
      <c r="M2157" s="146"/>
    </row>
    <row r="2158" spans="1:13" ht="33.75">
      <c r="A2158" s="185"/>
      <c r="B2158" s="186"/>
      <c r="C2158" s="185" t="s">
        <v>784</v>
      </c>
      <c r="D2158" s="187" t="s">
        <v>179</v>
      </c>
      <c r="E2158" s="188" t="s">
        <v>814</v>
      </c>
      <c r="F2158" s="189" t="s">
        <v>76</v>
      </c>
      <c r="G2158" s="190">
        <v>4</v>
      </c>
      <c r="H2158" s="191">
        <v>0</v>
      </c>
      <c r="I2158" s="374">
        <f t="shared" si="55"/>
        <v>0</v>
      </c>
      <c r="J2158" s="144"/>
      <c r="K2158" s="355"/>
      <c r="L2158" s="145"/>
      <c r="M2158" s="146"/>
    </row>
    <row r="2159" spans="1:13" ht="33.75">
      <c r="A2159" s="185"/>
      <c r="B2159" s="186"/>
      <c r="C2159" s="185" t="s">
        <v>776</v>
      </c>
      <c r="D2159" s="187" t="s">
        <v>198</v>
      </c>
      <c r="E2159" s="188" t="s">
        <v>815</v>
      </c>
      <c r="F2159" s="189" t="s">
        <v>76</v>
      </c>
      <c r="G2159" s="190">
        <v>1</v>
      </c>
      <c r="H2159" s="191">
        <v>0</v>
      </c>
      <c r="I2159" s="374">
        <f t="shared" si="55"/>
        <v>0</v>
      </c>
      <c r="J2159" s="144"/>
      <c r="K2159" s="355"/>
      <c r="L2159" s="145"/>
      <c r="M2159" s="146"/>
    </row>
    <row r="2160" spans="1:13">
      <c r="A2160" s="222">
        <v>3</v>
      </c>
      <c r="B2160" s="223"/>
      <c r="C2160" s="224"/>
      <c r="D2160" s="225"/>
      <c r="E2160" s="226" t="s">
        <v>2241</v>
      </c>
      <c r="F2160" s="223"/>
      <c r="G2160" s="224"/>
      <c r="H2160" s="225"/>
      <c r="I2160" s="227">
        <f>SUM(I2161:I2162)</f>
        <v>0</v>
      </c>
      <c r="J2160" s="144"/>
      <c r="K2160" s="355"/>
      <c r="L2160" s="145"/>
      <c r="M2160" s="146"/>
    </row>
    <row r="2161" spans="1:13" ht="33.75">
      <c r="A2161" s="185"/>
      <c r="B2161" s="186"/>
      <c r="C2161" s="185" t="s">
        <v>781</v>
      </c>
      <c r="D2161" s="187" t="s">
        <v>14</v>
      </c>
      <c r="E2161" s="188" t="s">
        <v>816</v>
      </c>
      <c r="F2161" s="189" t="s">
        <v>56</v>
      </c>
      <c r="G2161" s="190">
        <v>4</v>
      </c>
      <c r="H2161" s="191">
        <v>0</v>
      </c>
      <c r="I2161" s="374">
        <f t="shared" si="55"/>
        <v>0</v>
      </c>
      <c r="J2161" s="144"/>
      <c r="K2161" s="355"/>
      <c r="L2161" s="145"/>
      <c r="M2161" s="146"/>
    </row>
    <row r="2162" spans="1:13" ht="45">
      <c r="A2162" s="185"/>
      <c r="B2162" s="186"/>
      <c r="C2162" s="185" t="s">
        <v>783</v>
      </c>
      <c r="D2162" s="187" t="s">
        <v>15</v>
      </c>
      <c r="E2162" s="188" t="s">
        <v>817</v>
      </c>
      <c r="F2162" s="189" t="s">
        <v>56</v>
      </c>
      <c r="G2162" s="190">
        <v>4</v>
      </c>
      <c r="H2162" s="191">
        <v>0</v>
      </c>
      <c r="I2162" s="374">
        <f t="shared" si="55"/>
        <v>0</v>
      </c>
      <c r="J2162" s="144"/>
      <c r="K2162" s="355"/>
      <c r="L2162" s="145"/>
      <c r="M2162" s="146"/>
    </row>
    <row r="2163" spans="1:13">
      <c r="A2163" s="170">
        <v>2</v>
      </c>
      <c r="B2163" s="171" t="str">
        <f>IF(TRIM(H2163)&lt;&gt;"",COUNTA($H$8:H2163),"")</f>
        <v/>
      </c>
      <c r="C2163" s="170"/>
      <c r="D2163" s="172"/>
      <c r="E2163" s="24" t="s">
        <v>2242</v>
      </c>
      <c r="F2163" s="173"/>
      <c r="G2163" s="215"/>
      <c r="H2163" s="373"/>
      <c r="I2163" s="175">
        <f>I2164+I2192+I2195</f>
        <v>0</v>
      </c>
      <c r="J2163" s="144"/>
      <c r="K2163" s="355"/>
      <c r="L2163" s="145"/>
      <c r="M2163" s="146"/>
    </row>
    <row r="2164" spans="1:13">
      <c r="A2164" s="222">
        <v>3</v>
      </c>
      <c r="B2164" s="223"/>
      <c r="C2164" s="224"/>
      <c r="D2164" s="225"/>
      <c r="E2164" s="226" t="s">
        <v>820</v>
      </c>
      <c r="F2164" s="223"/>
      <c r="G2164" s="224"/>
      <c r="H2164" s="225"/>
      <c r="I2164" s="227">
        <f>I2165+I2168+I2175+I2177+I2190</f>
        <v>0</v>
      </c>
      <c r="J2164" s="144"/>
      <c r="K2164" s="355"/>
      <c r="L2164" s="145"/>
      <c r="M2164" s="146"/>
    </row>
    <row r="2165" spans="1:13">
      <c r="A2165" s="378">
        <v>4</v>
      </c>
      <c r="B2165" s="378"/>
      <c r="C2165" s="378"/>
      <c r="D2165" s="379"/>
      <c r="E2165" s="380" t="s">
        <v>501</v>
      </c>
      <c r="F2165" s="380"/>
      <c r="G2165" s="380"/>
      <c r="H2165" s="383"/>
      <c r="I2165" s="384">
        <f>SUM(I2166:I2167)</f>
        <v>0</v>
      </c>
      <c r="J2165" s="144"/>
      <c r="K2165" s="355"/>
      <c r="L2165" s="145"/>
      <c r="M2165" s="146"/>
    </row>
    <row r="2166" spans="1:13" ht="33.75">
      <c r="A2166" s="185"/>
      <c r="B2166" s="186"/>
      <c r="C2166" s="185" t="s">
        <v>522</v>
      </c>
      <c r="D2166" s="187" t="s">
        <v>14</v>
      </c>
      <c r="E2166" s="188" t="s">
        <v>786</v>
      </c>
      <c r="F2166" s="189" t="s">
        <v>7</v>
      </c>
      <c r="G2166" s="190">
        <v>1</v>
      </c>
      <c r="H2166" s="191">
        <v>0</v>
      </c>
      <c r="I2166" s="374">
        <f t="shared" ref="I2166:I2189" si="56">IF(ISNUMBER(G2166),ROUND(G2166*H2166,2),"")</f>
        <v>0</v>
      </c>
      <c r="J2166" s="144"/>
      <c r="K2166" s="355"/>
      <c r="L2166" s="145"/>
      <c r="M2166" s="146"/>
    </row>
    <row r="2167" spans="1:13" ht="22.5">
      <c r="A2167" s="185"/>
      <c r="B2167" s="186"/>
      <c r="C2167" s="185" t="s">
        <v>536</v>
      </c>
      <c r="D2167" s="187" t="s">
        <v>15</v>
      </c>
      <c r="E2167" s="188" t="s">
        <v>788</v>
      </c>
      <c r="F2167" s="189" t="s">
        <v>58</v>
      </c>
      <c r="G2167" s="190">
        <v>150</v>
      </c>
      <c r="H2167" s="191">
        <v>0</v>
      </c>
      <c r="I2167" s="374">
        <f t="shared" si="56"/>
        <v>0</v>
      </c>
      <c r="J2167" s="144"/>
      <c r="K2167" s="355"/>
      <c r="L2167" s="145"/>
      <c r="M2167" s="146"/>
    </row>
    <row r="2168" spans="1:13">
      <c r="A2168" s="378">
        <v>4</v>
      </c>
      <c r="B2168" s="378"/>
      <c r="C2168" s="378"/>
      <c r="D2168" s="379"/>
      <c r="E2168" s="380" t="s">
        <v>232</v>
      </c>
      <c r="F2168" s="380"/>
      <c r="G2168" s="380"/>
      <c r="H2168" s="383"/>
      <c r="I2168" s="384">
        <f>SUM(I2169:I2174)</f>
        <v>0</v>
      </c>
      <c r="J2168" s="144"/>
      <c r="K2168" s="355"/>
      <c r="L2168" s="145"/>
      <c r="M2168" s="146"/>
    </row>
    <row r="2169" spans="1:13" ht="33.75">
      <c r="A2169" s="185"/>
      <c r="B2169" s="186"/>
      <c r="C2169" s="185" t="s">
        <v>544</v>
      </c>
      <c r="D2169" s="187" t="s">
        <v>14</v>
      </c>
      <c r="E2169" s="188" t="s">
        <v>789</v>
      </c>
      <c r="F2169" s="189" t="s">
        <v>76</v>
      </c>
      <c r="G2169" s="190">
        <v>65</v>
      </c>
      <c r="H2169" s="191">
        <v>0</v>
      </c>
      <c r="I2169" s="374">
        <f t="shared" si="56"/>
        <v>0</v>
      </c>
      <c r="J2169" s="144"/>
      <c r="K2169" s="355"/>
      <c r="L2169" s="145"/>
      <c r="M2169" s="146"/>
    </row>
    <row r="2170" spans="1:13" ht="22.5">
      <c r="A2170" s="185"/>
      <c r="B2170" s="186"/>
      <c r="C2170" s="185" t="s">
        <v>764</v>
      </c>
      <c r="D2170" s="187" t="s">
        <v>15</v>
      </c>
      <c r="E2170" s="188" t="s">
        <v>790</v>
      </c>
      <c r="F2170" s="189" t="s">
        <v>76</v>
      </c>
      <c r="G2170" s="190">
        <v>94</v>
      </c>
      <c r="H2170" s="191">
        <v>0</v>
      </c>
      <c r="I2170" s="374">
        <f t="shared" si="56"/>
        <v>0</v>
      </c>
      <c r="J2170" s="144"/>
      <c r="K2170" s="355"/>
      <c r="L2170" s="145"/>
      <c r="M2170" s="146"/>
    </row>
    <row r="2171" spans="1:13" ht="22.5">
      <c r="A2171" s="185"/>
      <c r="B2171" s="186"/>
      <c r="C2171" s="185" t="s">
        <v>550</v>
      </c>
      <c r="D2171" s="187" t="s">
        <v>16</v>
      </c>
      <c r="E2171" s="188" t="s">
        <v>791</v>
      </c>
      <c r="F2171" s="189" t="s">
        <v>56</v>
      </c>
      <c r="G2171" s="190">
        <v>290</v>
      </c>
      <c r="H2171" s="191">
        <v>0</v>
      </c>
      <c r="I2171" s="374">
        <f t="shared" si="56"/>
        <v>0</v>
      </c>
      <c r="J2171" s="144"/>
      <c r="K2171" s="355"/>
      <c r="L2171" s="145"/>
      <c r="M2171" s="146"/>
    </row>
    <row r="2172" spans="1:13">
      <c r="A2172" s="185"/>
      <c r="B2172" s="186"/>
      <c r="C2172" s="185" t="s">
        <v>765</v>
      </c>
      <c r="D2172" s="187" t="s">
        <v>17</v>
      </c>
      <c r="E2172" s="188" t="s">
        <v>844</v>
      </c>
      <c r="F2172" s="189" t="s">
        <v>76</v>
      </c>
      <c r="G2172" s="190">
        <v>42</v>
      </c>
      <c r="H2172" s="191">
        <v>0</v>
      </c>
      <c r="I2172" s="374">
        <f t="shared" si="56"/>
        <v>0</v>
      </c>
      <c r="J2172" s="144"/>
      <c r="K2172" s="355"/>
      <c r="L2172" s="145"/>
      <c r="M2172" s="146"/>
    </row>
    <row r="2173" spans="1:13">
      <c r="A2173" s="185"/>
      <c r="B2173" s="186"/>
      <c r="C2173" s="185" t="s">
        <v>556</v>
      </c>
      <c r="D2173" s="187" t="s">
        <v>179</v>
      </c>
      <c r="E2173" s="188" t="s">
        <v>557</v>
      </c>
      <c r="F2173" s="189" t="s">
        <v>56</v>
      </c>
      <c r="G2173" s="190">
        <v>650</v>
      </c>
      <c r="H2173" s="191">
        <v>0</v>
      </c>
      <c r="I2173" s="374">
        <f t="shared" si="56"/>
        <v>0</v>
      </c>
      <c r="J2173" s="144"/>
      <c r="K2173" s="355"/>
      <c r="L2173" s="145"/>
      <c r="M2173" s="146"/>
    </row>
    <row r="2174" spans="1:13">
      <c r="A2174" s="185"/>
      <c r="B2174" s="186"/>
      <c r="C2174" s="185" t="s">
        <v>766</v>
      </c>
      <c r="D2174" s="187" t="s">
        <v>198</v>
      </c>
      <c r="E2174" s="188" t="s">
        <v>559</v>
      </c>
      <c r="F2174" s="189" t="s">
        <v>56</v>
      </c>
      <c r="G2174" s="190">
        <v>650</v>
      </c>
      <c r="H2174" s="191">
        <v>0</v>
      </c>
      <c r="I2174" s="374">
        <f t="shared" si="56"/>
        <v>0</v>
      </c>
      <c r="J2174" s="144"/>
      <c r="K2174" s="355"/>
      <c r="L2174" s="145"/>
      <c r="M2174" s="146"/>
    </row>
    <row r="2175" spans="1:13">
      <c r="A2175" s="378">
        <v>4</v>
      </c>
      <c r="B2175" s="378"/>
      <c r="C2175" s="378"/>
      <c r="D2175" s="379"/>
      <c r="E2175" s="380" t="s">
        <v>234</v>
      </c>
      <c r="F2175" s="380"/>
      <c r="G2175" s="380"/>
      <c r="H2175" s="383"/>
      <c r="I2175" s="384">
        <f>SUM(I2176)</f>
        <v>0</v>
      </c>
      <c r="J2175" s="144"/>
      <c r="K2175" s="355"/>
      <c r="L2175" s="145"/>
      <c r="M2175" s="146"/>
    </row>
    <row r="2176" spans="1:13" ht="33.75">
      <c r="A2176" s="185"/>
      <c r="B2176" s="186"/>
      <c r="C2176" s="185" t="s">
        <v>767</v>
      </c>
      <c r="D2176" s="187" t="s">
        <v>14</v>
      </c>
      <c r="E2176" s="188" t="s">
        <v>793</v>
      </c>
      <c r="F2176" s="189" t="s">
        <v>58</v>
      </c>
      <c r="G2176" s="190">
        <v>131</v>
      </c>
      <c r="H2176" s="191">
        <v>0</v>
      </c>
      <c r="I2176" s="374">
        <f t="shared" si="56"/>
        <v>0</v>
      </c>
      <c r="J2176" s="144"/>
      <c r="K2176" s="355"/>
      <c r="L2176" s="145"/>
      <c r="M2176" s="146"/>
    </row>
    <row r="2177" spans="1:13">
      <c r="A2177" s="378">
        <v>4</v>
      </c>
      <c r="B2177" s="378"/>
      <c r="C2177" s="378"/>
      <c r="D2177" s="379"/>
      <c r="E2177" s="380" t="s">
        <v>236</v>
      </c>
      <c r="F2177" s="380"/>
      <c r="G2177" s="380"/>
      <c r="H2177" s="383"/>
      <c r="I2177" s="384">
        <f>SUM(I2178:I2189)</f>
        <v>0</v>
      </c>
      <c r="J2177" s="144"/>
      <c r="K2177" s="355"/>
      <c r="L2177" s="145"/>
      <c r="M2177" s="146"/>
    </row>
    <row r="2178" spans="1:13" ht="22.5">
      <c r="A2178" s="185"/>
      <c r="B2178" s="186"/>
      <c r="C2178" s="185" t="s">
        <v>768</v>
      </c>
      <c r="D2178" s="187" t="s">
        <v>14</v>
      </c>
      <c r="E2178" s="188" t="s">
        <v>794</v>
      </c>
      <c r="F2178" s="189" t="s">
        <v>819</v>
      </c>
      <c r="G2178" s="190">
        <v>325</v>
      </c>
      <c r="H2178" s="191">
        <v>0</v>
      </c>
      <c r="I2178" s="374">
        <f t="shared" si="56"/>
        <v>0</v>
      </c>
      <c r="J2178" s="144"/>
      <c r="K2178" s="355"/>
      <c r="L2178" s="145"/>
      <c r="M2178" s="146"/>
    </row>
    <row r="2179" spans="1:13">
      <c r="A2179" s="185"/>
      <c r="B2179" s="186"/>
      <c r="C2179" s="185" t="s">
        <v>769</v>
      </c>
      <c r="D2179" s="187" t="s">
        <v>15</v>
      </c>
      <c r="E2179" s="188" t="s">
        <v>795</v>
      </c>
      <c r="F2179" s="189" t="s">
        <v>56</v>
      </c>
      <c r="G2179" s="190">
        <v>131</v>
      </c>
      <c r="H2179" s="191">
        <v>0</v>
      </c>
      <c r="I2179" s="374">
        <f t="shared" si="56"/>
        <v>0</v>
      </c>
      <c r="J2179" s="144"/>
      <c r="K2179" s="355"/>
      <c r="L2179" s="145"/>
      <c r="M2179" s="146"/>
    </row>
    <row r="2180" spans="1:13" ht="33.75">
      <c r="A2180" s="185"/>
      <c r="B2180" s="186"/>
      <c r="C2180" s="185" t="s">
        <v>770</v>
      </c>
      <c r="D2180" s="187" t="s">
        <v>16</v>
      </c>
      <c r="E2180" s="188" t="s">
        <v>796</v>
      </c>
      <c r="F2180" s="189" t="s">
        <v>56</v>
      </c>
      <c r="G2180" s="190">
        <v>105</v>
      </c>
      <c r="H2180" s="191">
        <v>0</v>
      </c>
      <c r="I2180" s="374">
        <f t="shared" si="56"/>
        <v>0</v>
      </c>
      <c r="J2180" s="144"/>
      <c r="K2180" s="355"/>
      <c r="L2180" s="145"/>
      <c r="M2180" s="146"/>
    </row>
    <row r="2181" spans="1:13">
      <c r="A2181" s="185"/>
      <c r="B2181" s="186"/>
      <c r="C2181" s="185" t="s">
        <v>771</v>
      </c>
      <c r="D2181" s="187" t="s">
        <v>17</v>
      </c>
      <c r="E2181" s="188" t="s">
        <v>797</v>
      </c>
      <c r="F2181" s="189" t="s">
        <v>255</v>
      </c>
      <c r="G2181" s="190">
        <v>4.8</v>
      </c>
      <c r="H2181" s="191">
        <v>0</v>
      </c>
      <c r="I2181" s="374">
        <f t="shared" si="56"/>
        <v>0</v>
      </c>
      <c r="J2181" s="144"/>
      <c r="K2181" s="355"/>
      <c r="L2181" s="145"/>
      <c r="M2181" s="146"/>
    </row>
    <row r="2182" spans="1:13" ht="33.75">
      <c r="A2182" s="185"/>
      <c r="B2182" s="186"/>
      <c r="C2182" s="185" t="s">
        <v>639</v>
      </c>
      <c r="D2182" s="187" t="s">
        <v>179</v>
      </c>
      <c r="E2182" s="188" t="s">
        <v>798</v>
      </c>
      <c r="F2182" s="189" t="s">
        <v>78</v>
      </c>
      <c r="G2182" s="190">
        <v>1700</v>
      </c>
      <c r="H2182" s="191">
        <v>0</v>
      </c>
      <c r="I2182" s="374">
        <f t="shared" si="56"/>
        <v>0</v>
      </c>
      <c r="J2182" s="144"/>
      <c r="K2182" s="355"/>
      <c r="L2182" s="145"/>
      <c r="M2182" s="146"/>
    </row>
    <row r="2183" spans="1:13" ht="22.5">
      <c r="A2183" s="185"/>
      <c r="B2183" s="186"/>
      <c r="C2183" s="185" t="s">
        <v>772</v>
      </c>
      <c r="D2183" s="187" t="s">
        <v>198</v>
      </c>
      <c r="E2183" s="188" t="s">
        <v>799</v>
      </c>
      <c r="F2183" s="189" t="s">
        <v>76</v>
      </c>
      <c r="G2183" s="190">
        <v>10</v>
      </c>
      <c r="H2183" s="191">
        <v>0</v>
      </c>
      <c r="I2183" s="374">
        <f t="shared" si="56"/>
        <v>0</v>
      </c>
      <c r="J2183" s="144"/>
      <c r="K2183" s="355"/>
      <c r="L2183" s="145"/>
      <c r="M2183" s="146"/>
    </row>
    <row r="2184" spans="1:13" ht="33.75">
      <c r="A2184" s="185"/>
      <c r="B2184" s="186"/>
      <c r="C2184" s="185" t="s">
        <v>773</v>
      </c>
      <c r="D2184" s="187" t="s">
        <v>214</v>
      </c>
      <c r="E2184" s="188" t="s">
        <v>800</v>
      </c>
      <c r="F2184" s="189" t="s">
        <v>76</v>
      </c>
      <c r="G2184" s="190">
        <v>10</v>
      </c>
      <c r="H2184" s="191">
        <v>0</v>
      </c>
      <c r="I2184" s="374">
        <f t="shared" si="56"/>
        <v>0</v>
      </c>
      <c r="J2184" s="144"/>
      <c r="K2184" s="355"/>
      <c r="L2184" s="145"/>
      <c r="M2184" s="146"/>
    </row>
    <row r="2185" spans="1:13" ht="22.5">
      <c r="A2185" s="185"/>
      <c r="B2185" s="186"/>
      <c r="C2185" s="185" t="s">
        <v>774</v>
      </c>
      <c r="D2185" s="187" t="s">
        <v>216</v>
      </c>
      <c r="E2185" s="188" t="s">
        <v>801</v>
      </c>
      <c r="F2185" s="189" t="s">
        <v>76</v>
      </c>
      <c r="G2185" s="190">
        <v>79</v>
      </c>
      <c r="H2185" s="191">
        <v>0</v>
      </c>
      <c r="I2185" s="374">
        <f t="shared" si="56"/>
        <v>0</v>
      </c>
      <c r="J2185" s="144"/>
      <c r="K2185" s="355"/>
      <c r="L2185" s="145"/>
      <c r="M2185" s="146"/>
    </row>
    <row r="2186" spans="1:13" ht="22.5">
      <c r="A2186" s="185"/>
      <c r="B2186" s="186"/>
      <c r="C2186" s="185" t="s">
        <v>775</v>
      </c>
      <c r="D2186" s="187" t="s">
        <v>231</v>
      </c>
      <c r="E2186" s="188" t="s">
        <v>802</v>
      </c>
      <c r="F2186" s="189" t="s">
        <v>76</v>
      </c>
      <c r="G2186" s="190">
        <v>10</v>
      </c>
      <c r="H2186" s="191">
        <v>0</v>
      </c>
      <c r="I2186" s="374">
        <f t="shared" si="56"/>
        <v>0</v>
      </c>
      <c r="J2186" s="144"/>
      <c r="K2186" s="355"/>
      <c r="L2186" s="145"/>
      <c r="M2186" s="146"/>
    </row>
    <row r="2187" spans="1:13" ht="33.75">
      <c r="A2187" s="185"/>
      <c r="B2187" s="186"/>
      <c r="C2187" s="185" t="s">
        <v>776</v>
      </c>
      <c r="D2187" s="187" t="s">
        <v>260</v>
      </c>
      <c r="E2187" s="188" t="s">
        <v>803</v>
      </c>
      <c r="F2187" s="189" t="s">
        <v>76</v>
      </c>
      <c r="G2187" s="190">
        <v>165</v>
      </c>
      <c r="H2187" s="191">
        <v>0</v>
      </c>
      <c r="I2187" s="374">
        <f t="shared" si="56"/>
        <v>0</v>
      </c>
      <c r="J2187" s="144"/>
      <c r="K2187" s="355"/>
      <c r="L2187" s="145"/>
      <c r="M2187" s="146"/>
    </row>
    <row r="2188" spans="1:13" ht="22.5">
      <c r="A2188" s="185"/>
      <c r="B2188" s="186"/>
      <c r="C2188" s="185" t="s">
        <v>601</v>
      </c>
      <c r="D2188" s="187" t="s">
        <v>261</v>
      </c>
      <c r="E2188" s="188" t="s">
        <v>805</v>
      </c>
      <c r="F2188" s="189" t="s">
        <v>7</v>
      </c>
      <c r="G2188" s="190">
        <v>3</v>
      </c>
      <c r="H2188" s="191">
        <v>0</v>
      </c>
      <c r="I2188" s="374">
        <f t="shared" si="56"/>
        <v>0</v>
      </c>
      <c r="J2188" s="144"/>
      <c r="K2188" s="355"/>
      <c r="L2188" s="145"/>
      <c r="M2188" s="146"/>
    </row>
    <row r="2189" spans="1:13" ht="22.5">
      <c r="A2189" s="185"/>
      <c r="B2189" s="186"/>
      <c r="C2189" s="185" t="s">
        <v>778</v>
      </c>
      <c r="D2189" s="187" t="s">
        <v>272</v>
      </c>
      <c r="E2189" s="188" t="s">
        <v>806</v>
      </c>
      <c r="F2189" s="189" t="s">
        <v>58</v>
      </c>
      <c r="G2189" s="190">
        <v>4.8</v>
      </c>
      <c r="H2189" s="191">
        <v>0</v>
      </c>
      <c r="I2189" s="374">
        <f t="shared" si="56"/>
        <v>0</v>
      </c>
      <c r="J2189" s="144"/>
      <c r="K2189" s="355"/>
      <c r="L2189" s="145"/>
      <c r="M2189" s="146"/>
    </row>
    <row r="2190" spans="1:13">
      <c r="A2190" s="378">
        <v>4</v>
      </c>
      <c r="B2190" s="378"/>
      <c r="C2190" s="378"/>
      <c r="D2190" s="379"/>
      <c r="E2190" s="380" t="s">
        <v>622</v>
      </c>
      <c r="F2190" s="380"/>
      <c r="G2190" s="380"/>
      <c r="H2190" s="383"/>
      <c r="I2190" s="384">
        <f>SUM(I2191:I2191)</f>
        <v>0</v>
      </c>
      <c r="J2190" s="144"/>
      <c r="K2190" s="355"/>
      <c r="L2190" s="145"/>
      <c r="M2190" s="146"/>
    </row>
    <row r="2191" spans="1:13" s="229" customFormat="1" ht="33.75">
      <c r="A2191" s="185"/>
      <c r="B2191" s="186"/>
      <c r="C2191" s="185" t="s">
        <v>604</v>
      </c>
      <c r="D2191" s="187" t="s">
        <v>14</v>
      </c>
      <c r="E2191" s="188" t="s">
        <v>2167</v>
      </c>
      <c r="F2191" s="189" t="s">
        <v>7</v>
      </c>
      <c r="G2191" s="190">
        <v>1</v>
      </c>
      <c r="H2191" s="191">
        <v>0</v>
      </c>
      <c r="I2191" s="374">
        <f t="shared" ref="I2191:I2201" si="57">IF(ISNUMBER(G2191),ROUND(G2191*H2191,2),"")</f>
        <v>0</v>
      </c>
      <c r="J2191" s="230"/>
      <c r="K2191" s="355"/>
      <c r="L2191" s="231"/>
      <c r="M2191" s="232"/>
    </row>
    <row r="2192" spans="1:13">
      <c r="A2192" s="222">
        <v>3</v>
      </c>
      <c r="B2192" s="223"/>
      <c r="C2192" s="224"/>
      <c r="D2192" s="225"/>
      <c r="E2192" s="226" t="s">
        <v>2168</v>
      </c>
      <c r="F2192" s="223"/>
      <c r="G2192" s="224"/>
      <c r="H2192" s="225"/>
      <c r="I2192" s="227">
        <f>SUM(I2193:I2194)</f>
        <v>0</v>
      </c>
      <c r="J2192" s="144"/>
      <c r="K2192" s="355"/>
      <c r="L2192" s="145"/>
      <c r="M2192" s="146"/>
    </row>
    <row r="2193" spans="1:13" ht="33.75">
      <c r="A2193" s="185"/>
      <c r="B2193" s="186"/>
      <c r="C2193" s="185" t="s">
        <v>779</v>
      </c>
      <c r="D2193" s="187" t="s">
        <v>14</v>
      </c>
      <c r="E2193" s="188" t="s">
        <v>808</v>
      </c>
      <c r="F2193" s="189" t="s">
        <v>56</v>
      </c>
      <c r="G2193" s="190">
        <v>210</v>
      </c>
      <c r="H2193" s="191">
        <v>0</v>
      </c>
      <c r="I2193" s="374">
        <f t="shared" si="57"/>
        <v>0</v>
      </c>
      <c r="J2193" s="144"/>
      <c r="K2193" s="355"/>
      <c r="L2193" s="145"/>
      <c r="M2193" s="146"/>
    </row>
    <row r="2194" spans="1:13" ht="33.75">
      <c r="A2194" s="185"/>
      <c r="B2194" s="186"/>
      <c r="C2194" s="185" t="s">
        <v>780</v>
      </c>
      <c r="D2194" s="187" t="s">
        <v>15</v>
      </c>
      <c r="E2194" s="188" t="s">
        <v>809</v>
      </c>
      <c r="F2194" s="189" t="s">
        <v>56</v>
      </c>
      <c r="G2194" s="190">
        <v>130</v>
      </c>
      <c r="H2194" s="191">
        <v>0</v>
      </c>
      <c r="I2194" s="374">
        <f t="shared" si="57"/>
        <v>0</v>
      </c>
      <c r="J2194" s="144"/>
      <c r="K2194" s="355"/>
      <c r="L2194" s="145"/>
      <c r="M2194" s="146"/>
    </row>
    <row r="2195" spans="1:13">
      <c r="A2195" s="222">
        <v>3</v>
      </c>
      <c r="B2195" s="223"/>
      <c r="C2195" s="224"/>
      <c r="D2195" s="225"/>
      <c r="E2195" s="226" t="s">
        <v>2169</v>
      </c>
      <c r="F2195" s="223"/>
      <c r="G2195" s="224"/>
      <c r="H2195" s="225"/>
      <c r="I2195" s="227">
        <f>SUM(I2196:I2201)</f>
        <v>0</v>
      </c>
      <c r="J2195" s="144"/>
      <c r="K2195" s="355"/>
      <c r="L2195" s="145"/>
      <c r="M2195" s="146"/>
    </row>
    <row r="2196" spans="1:13" ht="45">
      <c r="A2196" s="185"/>
      <c r="B2196" s="186"/>
      <c r="C2196" s="185" t="s">
        <v>781</v>
      </c>
      <c r="D2196" s="187" t="s">
        <v>14</v>
      </c>
      <c r="E2196" s="188" t="s">
        <v>810</v>
      </c>
      <c r="F2196" s="189" t="s">
        <v>76</v>
      </c>
      <c r="G2196" s="190">
        <v>25</v>
      </c>
      <c r="H2196" s="191">
        <v>0</v>
      </c>
      <c r="I2196" s="374">
        <f t="shared" si="57"/>
        <v>0</v>
      </c>
      <c r="J2196" s="144"/>
      <c r="K2196" s="355"/>
      <c r="L2196" s="145"/>
      <c r="M2196" s="146"/>
    </row>
    <row r="2197" spans="1:13" ht="22.5">
      <c r="A2197" s="185"/>
      <c r="B2197" s="186"/>
      <c r="C2197" s="185" t="s">
        <v>782</v>
      </c>
      <c r="D2197" s="187" t="s">
        <v>15</v>
      </c>
      <c r="E2197" s="188" t="s">
        <v>812</v>
      </c>
      <c r="F2197" s="189" t="s">
        <v>7</v>
      </c>
      <c r="G2197" s="190">
        <v>4</v>
      </c>
      <c r="H2197" s="191">
        <v>0</v>
      </c>
      <c r="I2197" s="374">
        <f t="shared" si="57"/>
        <v>0</v>
      </c>
      <c r="J2197" s="144"/>
      <c r="K2197" s="355"/>
      <c r="L2197" s="145"/>
      <c r="M2197" s="146"/>
    </row>
    <row r="2198" spans="1:13" ht="22.5">
      <c r="A2198" s="185"/>
      <c r="B2198" s="186"/>
      <c r="C2198" s="185" t="s">
        <v>783</v>
      </c>
      <c r="D2198" s="187" t="s">
        <v>16</v>
      </c>
      <c r="E2198" s="188" t="s">
        <v>813</v>
      </c>
      <c r="F2198" s="189" t="s">
        <v>76</v>
      </c>
      <c r="G2198" s="190">
        <v>25</v>
      </c>
      <c r="H2198" s="191">
        <v>0</v>
      </c>
      <c r="I2198" s="374">
        <f t="shared" si="57"/>
        <v>0</v>
      </c>
      <c r="J2198" s="144"/>
      <c r="K2198" s="355"/>
      <c r="L2198" s="145"/>
      <c r="M2198" s="146"/>
    </row>
    <row r="2199" spans="1:13" ht="22.5">
      <c r="A2199" s="185"/>
      <c r="B2199" s="186"/>
      <c r="C2199" s="185" t="s">
        <v>581</v>
      </c>
      <c r="D2199" s="187" t="s">
        <v>17</v>
      </c>
      <c r="E2199" s="188" t="s">
        <v>634</v>
      </c>
      <c r="F2199" s="189" t="s">
        <v>76</v>
      </c>
      <c r="G2199" s="190">
        <v>1</v>
      </c>
      <c r="H2199" s="191">
        <v>0</v>
      </c>
      <c r="I2199" s="374">
        <f t="shared" si="57"/>
        <v>0</v>
      </c>
      <c r="J2199" s="144"/>
      <c r="K2199" s="355"/>
      <c r="L2199" s="145"/>
      <c r="M2199" s="146"/>
    </row>
    <row r="2200" spans="1:13" ht="33.75">
      <c r="A2200" s="185"/>
      <c r="B2200" s="186"/>
      <c r="C2200" s="185" t="s">
        <v>784</v>
      </c>
      <c r="D2200" s="187" t="s">
        <v>179</v>
      </c>
      <c r="E2200" s="188" t="s">
        <v>814</v>
      </c>
      <c r="F2200" s="189" t="s">
        <v>76</v>
      </c>
      <c r="G2200" s="190">
        <v>5</v>
      </c>
      <c r="H2200" s="191">
        <v>0</v>
      </c>
      <c r="I2200" s="374">
        <f t="shared" si="57"/>
        <v>0</v>
      </c>
      <c r="J2200" s="144"/>
      <c r="K2200" s="355"/>
      <c r="L2200" s="145"/>
      <c r="M2200" s="146"/>
    </row>
    <row r="2201" spans="1:13" ht="33.75">
      <c r="A2201" s="185"/>
      <c r="B2201" s="186"/>
      <c r="C2201" s="185" t="s">
        <v>776</v>
      </c>
      <c r="D2201" s="187" t="s">
        <v>198</v>
      </c>
      <c r="E2201" s="188" t="s">
        <v>815</v>
      </c>
      <c r="F2201" s="189" t="s">
        <v>76</v>
      </c>
      <c r="G2201" s="190">
        <v>9</v>
      </c>
      <c r="H2201" s="191">
        <v>0</v>
      </c>
      <c r="I2201" s="374">
        <f t="shared" si="57"/>
        <v>0</v>
      </c>
      <c r="J2201" s="144"/>
      <c r="K2201" s="355"/>
      <c r="L2201" s="145"/>
      <c r="M2201" s="146"/>
    </row>
    <row r="2202" spans="1:13">
      <c r="A2202" s="170">
        <v>2</v>
      </c>
      <c r="B2202" s="171" t="str">
        <f>IF(TRIM(H2202)&lt;&gt;"",COUNTA($H$8:H2202),"")</f>
        <v/>
      </c>
      <c r="C2202" s="170"/>
      <c r="D2202" s="172"/>
      <c r="E2202" s="24" t="s">
        <v>2243</v>
      </c>
      <c r="F2202" s="173"/>
      <c r="G2202" s="215"/>
      <c r="H2202" s="373"/>
      <c r="I2202" s="175">
        <f>I2203+I2215</f>
        <v>0</v>
      </c>
      <c r="J2202" s="144"/>
      <c r="K2202" s="355"/>
      <c r="L2202" s="145"/>
      <c r="M2202" s="146"/>
    </row>
    <row r="2203" spans="1:13">
      <c r="A2203" s="222">
        <v>3</v>
      </c>
      <c r="B2203" s="223"/>
      <c r="C2203" s="224"/>
      <c r="D2203" s="225"/>
      <c r="E2203" s="226" t="s">
        <v>820</v>
      </c>
      <c r="F2203" s="223"/>
      <c r="G2203" s="224"/>
      <c r="H2203" s="225"/>
      <c r="I2203" s="227">
        <f>I2204+I2207+I2213</f>
        <v>0</v>
      </c>
      <c r="J2203" s="144"/>
      <c r="K2203" s="355"/>
      <c r="L2203" s="145"/>
      <c r="M2203" s="146"/>
    </row>
    <row r="2204" spans="1:13">
      <c r="A2204" s="378">
        <v>4</v>
      </c>
      <c r="B2204" s="378"/>
      <c r="C2204" s="378"/>
      <c r="D2204" s="379"/>
      <c r="E2204" s="380" t="s">
        <v>501</v>
      </c>
      <c r="F2204" s="380"/>
      <c r="G2204" s="380"/>
      <c r="H2204" s="383"/>
      <c r="I2204" s="384">
        <f>SUM(I2205:I2206)</f>
        <v>0</v>
      </c>
      <c r="J2204" s="144"/>
      <c r="K2204" s="355"/>
      <c r="L2204" s="145"/>
      <c r="M2204" s="146"/>
    </row>
    <row r="2205" spans="1:13" ht="33.75">
      <c r="A2205" s="185"/>
      <c r="B2205" s="186"/>
      <c r="C2205" s="185" t="s">
        <v>522</v>
      </c>
      <c r="D2205" s="187" t="s">
        <v>14</v>
      </c>
      <c r="E2205" s="188" t="s">
        <v>786</v>
      </c>
      <c r="F2205" s="189" t="s">
        <v>7</v>
      </c>
      <c r="G2205" s="190">
        <v>1</v>
      </c>
      <c r="H2205" s="191">
        <v>0</v>
      </c>
      <c r="I2205" s="374">
        <f t="shared" ref="I2205:I2214" si="58">IF(ISNUMBER(G2205),ROUND(G2205*H2205,2),"")</f>
        <v>0</v>
      </c>
      <c r="J2205" s="144"/>
      <c r="K2205" s="355"/>
      <c r="L2205" s="145"/>
      <c r="M2205" s="146"/>
    </row>
    <row r="2206" spans="1:13" s="213" customFormat="1" ht="22.5">
      <c r="A2206" s="185"/>
      <c r="B2206" s="186"/>
      <c r="C2206" s="185" t="s">
        <v>536</v>
      </c>
      <c r="D2206" s="187" t="s">
        <v>15</v>
      </c>
      <c r="E2206" s="188" t="s">
        <v>788</v>
      </c>
      <c r="F2206" s="189" t="s">
        <v>58</v>
      </c>
      <c r="G2206" s="190">
        <v>40</v>
      </c>
      <c r="H2206" s="191">
        <v>0</v>
      </c>
      <c r="I2206" s="374">
        <f t="shared" si="58"/>
        <v>0</v>
      </c>
      <c r="J2206" s="144"/>
      <c r="K2206" s="355"/>
      <c r="L2206" s="145"/>
      <c r="M2206" s="146"/>
    </row>
    <row r="2207" spans="1:13">
      <c r="A2207" s="378">
        <v>4</v>
      </c>
      <c r="B2207" s="378"/>
      <c r="C2207" s="378"/>
      <c r="D2207" s="379"/>
      <c r="E2207" s="380" t="s">
        <v>232</v>
      </c>
      <c r="F2207" s="380"/>
      <c r="G2207" s="380"/>
      <c r="H2207" s="383"/>
      <c r="I2207" s="384">
        <f>SUM(I2208:I2212)</f>
        <v>0</v>
      </c>
      <c r="J2207" s="144"/>
      <c r="K2207" s="355"/>
      <c r="L2207" s="145"/>
      <c r="M2207" s="146"/>
    </row>
    <row r="2208" spans="1:13" ht="22.5">
      <c r="A2208" s="185"/>
      <c r="B2208" s="186"/>
      <c r="C2208" s="185" t="s">
        <v>544</v>
      </c>
      <c r="D2208" s="187" t="s">
        <v>14</v>
      </c>
      <c r="E2208" s="188" t="s">
        <v>2244</v>
      </c>
      <c r="F2208" s="189" t="s">
        <v>76</v>
      </c>
      <c r="G2208" s="190">
        <v>7</v>
      </c>
      <c r="H2208" s="191">
        <v>0</v>
      </c>
      <c r="I2208" s="374">
        <f t="shared" si="58"/>
        <v>0</v>
      </c>
      <c r="J2208" s="144"/>
      <c r="K2208" s="355"/>
      <c r="L2208" s="145"/>
      <c r="M2208" s="146"/>
    </row>
    <row r="2209" spans="1:13" ht="22.5">
      <c r="A2209" s="185"/>
      <c r="B2209" s="186"/>
      <c r="C2209" s="185" t="s">
        <v>764</v>
      </c>
      <c r="D2209" s="187" t="s">
        <v>15</v>
      </c>
      <c r="E2209" s="188" t="s">
        <v>790</v>
      </c>
      <c r="F2209" s="189" t="s">
        <v>76</v>
      </c>
      <c r="G2209" s="190">
        <v>130</v>
      </c>
      <c r="H2209" s="191">
        <v>0</v>
      </c>
      <c r="I2209" s="374">
        <f t="shared" si="58"/>
        <v>0</v>
      </c>
      <c r="J2209" s="144"/>
      <c r="K2209" s="355"/>
      <c r="L2209" s="145"/>
      <c r="M2209" s="146"/>
    </row>
    <row r="2210" spans="1:13">
      <c r="A2210" s="185"/>
      <c r="B2210" s="186"/>
      <c r="C2210" s="185" t="s">
        <v>765</v>
      </c>
      <c r="D2210" s="187" t="s">
        <v>16</v>
      </c>
      <c r="E2210" s="188" t="s">
        <v>844</v>
      </c>
      <c r="F2210" s="189" t="s">
        <v>76</v>
      </c>
      <c r="G2210" s="190">
        <v>55</v>
      </c>
      <c r="H2210" s="191">
        <v>0</v>
      </c>
      <c r="I2210" s="374">
        <f t="shared" si="58"/>
        <v>0</v>
      </c>
      <c r="J2210" s="144"/>
      <c r="K2210" s="355"/>
      <c r="L2210" s="145"/>
      <c r="M2210" s="146"/>
    </row>
    <row r="2211" spans="1:13">
      <c r="A2211" s="185"/>
      <c r="B2211" s="186"/>
      <c r="C2211" s="185" t="s">
        <v>556</v>
      </c>
      <c r="D2211" s="187" t="s">
        <v>17</v>
      </c>
      <c r="E2211" s="188" t="s">
        <v>557</v>
      </c>
      <c r="F2211" s="189" t="s">
        <v>56</v>
      </c>
      <c r="G2211" s="190">
        <v>100</v>
      </c>
      <c r="H2211" s="191">
        <v>0</v>
      </c>
      <c r="I2211" s="374">
        <f t="shared" si="58"/>
        <v>0</v>
      </c>
      <c r="J2211" s="144"/>
      <c r="K2211" s="355"/>
      <c r="L2211" s="145"/>
      <c r="M2211" s="146"/>
    </row>
    <row r="2212" spans="1:13">
      <c r="A2212" s="185"/>
      <c r="B2212" s="186"/>
      <c r="C2212" s="185" t="s">
        <v>766</v>
      </c>
      <c r="D2212" s="187" t="s">
        <v>179</v>
      </c>
      <c r="E2212" s="188" t="s">
        <v>559</v>
      </c>
      <c r="F2212" s="189" t="s">
        <v>56</v>
      </c>
      <c r="G2212" s="190">
        <v>100</v>
      </c>
      <c r="H2212" s="191">
        <v>0</v>
      </c>
      <c r="I2212" s="374">
        <f t="shared" si="58"/>
        <v>0</v>
      </c>
      <c r="J2212" s="144"/>
      <c r="K2212" s="355"/>
      <c r="L2212" s="145"/>
      <c r="M2212" s="146"/>
    </row>
    <row r="2213" spans="1:13">
      <c r="A2213" s="378">
        <v>4</v>
      </c>
      <c r="B2213" s="378"/>
      <c r="C2213" s="378"/>
      <c r="D2213" s="379"/>
      <c r="E2213" s="380" t="s">
        <v>236</v>
      </c>
      <c r="F2213" s="380"/>
      <c r="G2213" s="380"/>
      <c r="H2213" s="383"/>
      <c r="I2213" s="384">
        <f>SUM(I2214:I2214)</f>
        <v>0</v>
      </c>
      <c r="J2213" s="144"/>
      <c r="K2213" s="355"/>
      <c r="L2213" s="145"/>
      <c r="M2213" s="146"/>
    </row>
    <row r="2214" spans="1:13" ht="22.5">
      <c r="A2214" s="185"/>
      <c r="B2214" s="186"/>
      <c r="C2214" s="185" t="s">
        <v>768</v>
      </c>
      <c r="D2214" s="187" t="s">
        <v>14</v>
      </c>
      <c r="E2214" s="188" t="s">
        <v>794</v>
      </c>
      <c r="F2214" s="189" t="s">
        <v>819</v>
      </c>
      <c r="G2214" s="190">
        <v>50</v>
      </c>
      <c r="H2214" s="191">
        <v>0</v>
      </c>
      <c r="I2214" s="374">
        <f t="shared" si="58"/>
        <v>0</v>
      </c>
      <c r="J2214" s="144"/>
      <c r="K2214" s="355"/>
      <c r="L2214" s="145"/>
      <c r="M2214" s="146"/>
    </row>
    <row r="2215" spans="1:13">
      <c r="A2215" s="222">
        <v>3</v>
      </c>
      <c r="B2215" s="223"/>
      <c r="C2215" s="224"/>
      <c r="D2215" s="225"/>
      <c r="E2215" s="226" t="s">
        <v>2169</v>
      </c>
      <c r="F2215" s="223"/>
      <c r="G2215" s="224"/>
      <c r="H2215" s="225"/>
      <c r="I2215" s="227">
        <f>SUM(I2216:I2219)</f>
        <v>0</v>
      </c>
      <c r="J2215" s="144"/>
      <c r="K2215" s="355"/>
      <c r="L2215" s="145"/>
      <c r="M2215" s="146"/>
    </row>
    <row r="2216" spans="1:13" ht="22.5">
      <c r="A2216" s="185"/>
      <c r="B2216" s="186"/>
      <c r="C2216" s="185" t="s">
        <v>781</v>
      </c>
      <c r="D2216" s="187" t="s">
        <v>14</v>
      </c>
      <c r="E2216" s="188" t="s">
        <v>2245</v>
      </c>
      <c r="F2216" s="189" t="s">
        <v>76</v>
      </c>
      <c r="G2216" s="190">
        <v>12</v>
      </c>
      <c r="H2216" s="191">
        <v>0</v>
      </c>
      <c r="I2216" s="374">
        <f t="shared" ref="I2216:I2219" si="59">IF(ISNUMBER(G2216),ROUND(G2216*H2216,2),"")</f>
        <v>0</v>
      </c>
      <c r="J2216" s="144"/>
      <c r="K2216" s="355"/>
      <c r="L2216" s="145"/>
      <c r="M2216" s="146"/>
    </row>
    <row r="2217" spans="1:13" ht="33.75">
      <c r="A2217" s="185"/>
      <c r="B2217" s="186"/>
      <c r="C2217" s="185" t="s">
        <v>783</v>
      </c>
      <c r="D2217" s="187" t="s">
        <v>15</v>
      </c>
      <c r="E2217" s="188" t="s">
        <v>2246</v>
      </c>
      <c r="F2217" s="189" t="s">
        <v>76</v>
      </c>
      <c r="G2217" s="190">
        <v>12</v>
      </c>
      <c r="H2217" s="191">
        <v>0</v>
      </c>
      <c r="I2217" s="374">
        <f t="shared" si="59"/>
        <v>0</v>
      </c>
      <c r="J2217" s="144"/>
      <c r="K2217" s="355"/>
      <c r="L2217" s="145"/>
      <c r="M2217" s="146"/>
    </row>
    <row r="2218" spans="1:13" ht="22.5">
      <c r="A2218" s="185"/>
      <c r="B2218" s="186"/>
      <c r="C2218" s="185" t="s">
        <v>581</v>
      </c>
      <c r="D2218" s="187" t="s">
        <v>16</v>
      </c>
      <c r="E2218" s="188" t="s">
        <v>634</v>
      </c>
      <c r="F2218" s="189" t="s">
        <v>76</v>
      </c>
      <c r="G2218" s="190">
        <v>4</v>
      </c>
      <c r="H2218" s="191">
        <v>0</v>
      </c>
      <c r="I2218" s="374">
        <f t="shared" si="59"/>
        <v>0</v>
      </c>
      <c r="J2218" s="144"/>
      <c r="K2218" s="355"/>
      <c r="L2218" s="145"/>
      <c r="M2218" s="146"/>
    </row>
    <row r="2219" spans="1:13" ht="33.75">
      <c r="A2219" s="185"/>
      <c r="B2219" s="186"/>
      <c r="C2219" s="185" t="s">
        <v>784</v>
      </c>
      <c r="D2219" s="187" t="s">
        <v>17</v>
      </c>
      <c r="E2219" s="188" t="s">
        <v>814</v>
      </c>
      <c r="F2219" s="189" t="s">
        <v>76</v>
      </c>
      <c r="G2219" s="190">
        <v>93</v>
      </c>
      <c r="H2219" s="191">
        <v>0</v>
      </c>
      <c r="I2219" s="374">
        <f t="shared" si="59"/>
        <v>0</v>
      </c>
      <c r="J2219" s="144"/>
      <c r="K2219" s="355"/>
      <c r="L2219" s="145"/>
      <c r="M2219" s="146"/>
    </row>
    <row r="2220" spans="1:13">
      <c r="A2220" s="170">
        <v>2</v>
      </c>
      <c r="B2220" s="171" t="str">
        <f>IF(TRIM(H2220)&lt;&gt;"",COUNTA($H$8:H2220),"")</f>
        <v/>
      </c>
      <c r="C2220" s="170"/>
      <c r="D2220" s="172"/>
      <c r="E2220" s="24" t="s">
        <v>2247</v>
      </c>
      <c r="F2220" s="173"/>
      <c r="G2220" s="215"/>
      <c r="H2220" s="373"/>
      <c r="I2220" s="175">
        <f>I2221+I2227</f>
        <v>0</v>
      </c>
      <c r="J2220" s="144"/>
      <c r="K2220" s="355"/>
      <c r="L2220" s="145"/>
      <c r="M2220" s="146"/>
    </row>
    <row r="2221" spans="1:13">
      <c r="A2221" s="222">
        <v>3</v>
      </c>
      <c r="B2221" s="223"/>
      <c r="C2221" s="224"/>
      <c r="D2221" s="225"/>
      <c r="E2221" s="226" t="s">
        <v>820</v>
      </c>
      <c r="F2221" s="223"/>
      <c r="G2221" s="224"/>
      <c r="H2221" s="225"/>
      <c r="I2221" s="227">
        <f>I2222+I2225</f>
        <v>0</v>
      </c>
      <c r="J2221" s="144"/>
      <c r="K2221" s="355"/>
      <c r="L2221" s="145"/>
      <c r="M2221" s="146"/>
    </row>
    <row r="2222" spans="1:13">
      <c r="A2222" s="378">
        <v>4</v>
      </c>
      <c r="B2222" s="378"/>
      <c r="C2222" s="378"/>
      <c r="D2222" s="379"/>
      <c r="E2222" s="380" t="s">
        <v>501</v>
      </c>
      <c r="F2222" s="380"/>
      <c r="G2222" s="380"/>
      <c r="H2222" s="383"/>
      <c r="I2222" s="384">
        <f>SUM(I2223:I2224)</f>
        <v>0</v>
      </c>
      <c r="J2222" s="144"/>
      <c r="K2222" s="355"/>
      <c r="L2222" s="145"/>
      <c r="M2222" s="146"/>
    </row>
    <row r="2223" spans="1:13" ht="22.5">
      <c r="A2223" s="185"/>
      <c r="B2223" s="186"/>
      <c r="C2223" s="185" t="s">
        <v>524</v>
      </c>
      <c r="D2223" s="187" t="s">
        <v>14</v>
      </c>
      <c r="E2223" s="188" t="s">
        <v>787</v>
      </c>
      <c r="F2223" s="189" t="s">
        <v>56</v>
      </c>
      <c r="G2223" s="190">
        <v>200</v>
      </c>
      <c r="H2223" s="191">
        <v>0</v>
      </c>
      <c r="I2223" s="374">
        <f t="shared" ref="I2223:I2226" si="60">IF(ISNUMBER(G2223),ROUND(G2223*H2223,2),"")</f>
        <v>0</v>
      </c>
      <c r="J2223" s="144"/>
      <c r="K2223" s="355"/>
      <c r="L2223" s="145"/>
      <c r="M2223" s="146"/>
    </row>
    <row r="2224" spans="1:13" s="213" customFormat="1" ht="22.5">
      <c r="A2224" s="185"/>
      <c r="B2224" s="186"/>
      <c r="C2224" s="185" t="s">
        <v>536</v>
      </c>
      <c r="D2224" s="187" t="s">
        <v>15</v>
      </c>
      <c r="E2224" s="188" t="s">
        <v>788</v>
      </c>
      <c r="F2224" s="189" t="s">
        <v>58</v>
      </c>
      <c r="G2224" s="190">
        <v>60</v>
      </c>
      <c r="H2224" s="191">
        <v>0</v>
      </c>
      <c r="I2224" s="374">
        <f t="shared" si="60"/>
        <v>0</v>
      </c>
      <c r="J2224" s="144"/>
      <c r="K2224" s="355"/>
      <c r="L2224" s="145"/>
      <c r="M2224" s="146"/>
    </row>
    <row r="2225" spans="1:13">
      <c r="A2225" s="378">
        <v>4</v>
      </c>
      <c r="B2225" s="378"/>
      <c r="C2225" s="378"/>
      <c r="D2225" s="379"/>
      <c r="E2225" s="380" t="s">
        <v>236</v>
      </c>
      <c r="F2225" s="380"/>
      <c r="G2225" s="380"/>
      <c r="H2225" s="383"/>
      <c r="I2225" s="384">
        <f>SUM(I2226:I2226)</f>
        <v>0</v>
      </c>
      <c r="J2225" s="144"/>
      <c r="K2225" s="355"/>
      <c r="L2225" s="145"/>
      <c r="M2225" s="146"/>
    </row>
    <row r="2226" spans="1:13" ht="22.5">
      <c r="A2226" s="185"/>
      <c r="B2226" s="186"/>
      <c r="C2226" s="185" t="s">
        <v>768</v>
      </c>
      <c r="D2226" s="187" t="s">
        <v>14</v>
      </c>
      <c r="E2226" s="188" t="s">
        <v>794</v>
      </c>
      <c r="F2226" s="189" t="s">
        <v>819</v>
      </c>
      <c r="G2226" s="190">
        <v>140</v>
      </c>
      <c r="H2226" s="191">
        <v>0</v>
      </c>
      <c r="I2226" s="374">
        <f t="shared" si="60"/>
        <v>0</v>
      </c>
      <c r="J2226" s="144"/>
      <c r="K2226" s="355"/>
      <c r="L2226" s="145"/>
      <c r="M2226" s="146"/>
    </row>
    <row r="2227" spans="1:13">
      <c r="A2227" s="222">
        <v>3</v>
      </c>
      <c r="B2227" s="223"/>
      <c r="C2227" s="224"/>
      <c r="D2227" s="225"/>
      <c r="E2227" s="226" t="s">
        <v>2174</v>
      </c>
      <c r="F2227" s="223"/>
      <c r="G2227" s="224"/>
      <c r="H2227" s="225"/>
      <c r="I2227" s="227">
        <f>SUM(I2228)</f>
        <v>0</v>
      </c>
      <c r="J2227" s="144"/>
      <c r="K2227" s="355"/>
      <c r="L2227" s="145"/>
      <c r="M2227" s="146"/>
    </row>
    <row r="2228" spans="1:13" ht="22.5">
      <c r="A2228" s="185"/>
      <c r="B2228" s="186"/>
      <c r="C2228" s="185" t="s">
        <v>785</v>
      </c>
      <c r="D2228" s="187" t="s">
        <v>14</v>
      </c>
      <c r="E2228" s="188" t="s">
        <v>818</v>
      </c>
      <c r="F2228" s="189" t="s">
        <v>56</v>
      </c>
      <c r="G2228" s="190">
        <v>200</v>
      </c>
      <c r="H2228" s="191">
        <v>0</v>
      </c>
      <c r="I2228" s="374">
        <f t="shared" ref="I2228" si="61">IF(ISNUMBER(G2228),ROUND(G2228*H2228,2),"")</f>
        <v>0</v>
      </c>
      <c r="J2228" s="144"/>
      <c r="K2228" s="355"/>
      <c r="L2228" s="145"/>
      <c r="M2228" s="146"/>
    </row>
    <row r="2229" spans="1:13">
      <c r="A2229" s="170">
        <v>2</v>
      </c>
      <c r="B2229" s="171" t="str">
        <f>IF(TRIM(H2229)&lt;&gt;"",COUNTA($H$8:H2229),"")</f>
        <v/>
      </c>
      <c r="C2229" s="170"/>
      <c r="D2229" s="172"/>
      <c r="E2229" s="24" t="s">
        <v>2248</v>
      </c>
      <c r="F2229" s="173"/>
      <c r="G2229" s="215"/>
      <c r="H2229" s="373"/>
      <c r="I2229" s="175">
        <f>I2230+I2235+I2238+I2240</f>
        <v>0</v>
      </c>
      <c r="J2229" s="144"/>
      <c r="K2229" s="355"/>
      <c r="L2229" s="145"/>
      <c r="M2229" s="146"/>
    </row>
    <row r="2230" spans="1:13">
      <c r="A2230" s="222">
        <v>3</v>
      </c>
      <c r="B2230" s="223"/>
      <c r="C2230" s="224"/>
      <c r="D2230" s="225"/>
      <c r="E2230" s="226" t="s">
        <v>820</v>
      </c>
      <c r="F2230" s="223"/>
      <c r="G2230" s="224"/>
      <c r="H2230" s="225"/>
      <c r="I2230" s="227">
        <f>I2231+I2233</f>
        <v>0</v>
      </c>
      <c r="J2230" s="144"/>
      <c r="K2230" s="355"/>
      <c r="L2230" s="145"/>
      <c r="M2230" s="146"/>
    </row>
    <row r="2231" spans="1:13">
      <c r="A2231" s="378">
        <v>4</v>
      </c>
      <c r="B2231" s="378"/>
      <c r="C2231" s="378"/>
      <c r="D2231" s="379"/>
      <c r="E2231" s="380" t="s">
        <v>501</v>
      </c>
      <c r="F2231" s="380"/>
      <c r="G2231" s="380"/>
      <c r="H2231" s="383"/>
      <c r="I2231" s="384">
        <f>SUM(I2232:I2232)</f>
        <v>0</v>
      </c>
      <c r="J2231" s="144"/>
      <c r="K2231" s="355"/>
      <c r="L2231" s="145"/>
      <c r="M2231" s="146"/>
    </row>
    <row r="2232" spans="1:13" s="213" customFormat="1" ht="22.5">
      <c r="A2232" s="185"/>
      <c r="B2232" s="186"/>
      <c r="C2232" s="185" t="s">
        <v>536</v>
      </c>
      <c r="D2232" s="187" t="s">
        <v>14</v>
      </c>
      <c r="E2232" s="188" t="s">
        <v>788</v>
      </c>
      <c r="F2232" s="189" t="s">
        <v>58</v>
      </c>
      <c r="G2232" s="190">
        <v>115</v>
      </c>
      <c r="H2232" s="191">
        <v>0</v>
      </c>
      <c r="I2232" s="374">
        <f t="shared" ref="I2232:I2234" si="62">IF(ISNUMBER(G2232),ROUND(G2232*H2232,2),"")</f>
        <v>0</v>
      </c>
      <c r="J2232" s="144"/>
      <c r="K2232" s="355"/>
      <c r="L2232" s="145"/>
      <c r="M2232" s="146"/>
    </row>
    <row r="2233" spans="1:13">
      <c r="A2233" s="378">
        <v>4</v>
      </c>
      <c r="B2233" s="378"/>
      <c r="C2233" s="378"/>
      <c r="D2233" s="379"/>
      <c r="E2233" s="380" t="s">
        <v>236</v>
      </c>
      <c r="F2233" s="380"/>
      <c r="G2233" s="380"/>
      <c r="H2233" s="383"/>
      <c r="I2233" s="384">
        <f>SUM(I2234:I2234)</f>
        <v>0</v>
      </c>
      <c r="J2233" s="144"/>
      <c r="K2233" s="355"/>
      <c r="L2233" s="145"/>
      <c r="M2233" s="146"/>
    </row>
    <row r="2234" spans="1:13" ht="22.5">
      <c r="A2234" s="185"/>
      <c r="B2234" s="186"/>
      <c r="C2234" s="185" t="s">
        <v>768</v>
      </c>
      <c r="D2234" s="187" t="s">
        <v>14</v>
      </c>
      <c r="E2234" s="188" t="s">
        <v>2249</v>
      </c>
      <c r="F2234" s="189" t="s">
        <v>819</v>
      </c>
      <c r="G2234" s="190">
        <v>160</v>
      </c>
      <c r="H2234" s="191">
        <v>0</v>
      </c>
      <c r="I2234" s="374">
        <f t="shared" si="62"/>
        <v>0</v>
      </c>
      <c r="J2234" s="144"/>
      <c r="K2234" s="355"/>
      <c r="L2234" s="145"/>
      <c r="M2234" s="146"/>
    </row>
    <row r="2235" spans="1:13">
      <c r="A2235" s="222">
        <v>3</v>
      </c>
      <c r="B2235" s="223"/>
      <c r="C2235" s="224"/>
      <c r="D2235" s="225"/>
      <c r="E2235" s="226" t="s">
        <v>2168</v>
      </c>
      <c r="F2235" s="223"/>
      <c r="G2235" s="224"/>
      <c r="H2235" s="225"/>
      <c r="I2235" s="227">
        <f>SUM(I2236:I2237)</f>
        <v>0</v>
      </c>
      <c r="J2235" s="144"/>
      <c r="K2235" s="355"/>
      <c r="L2235" s="145"/>
      <c r="M2235" s="146"/>
    </row>
    <row r="2236" spans="1:13" ht="33.75">
      <c r="A2236" s="185"/>
      <c r="B2236" s="186"/>
      <c r="C2236" s="185" t="s">
        <v>779</v>
      </c>
      <c r="D2236" s="187" t="s">
        <v>14</v>
      </c>
      <c r="E2236" s="188" t="s">
        <v>808</v>
      </c>
      <c r="F2236" s="189" t="s">
        <v>56</v>
      </c>
      <c r="G2236" s="190">
        <v>450</v>
      </c>
      <c r="H2236" s="191">
        <v>0</v>
      </c>
      <c r="I2236" s="374">
        <f t="shared" ref="I2236:I2241" si="63">IF(ISNUMBER(G2236),ROUND(G2236*H2236,2),"")</f>
        <v>0</v>
      </c>
      <c r="J2236" s="144"/>
      <c r="K2236" s="355"/>
      <c r="L2236" s="145"/>
      <c r="M2236" s="146"/>
    </row>
    <row r="2237" spans="1:13" ht="33.75">
      <c r="A2237" s="185"/>
      <c r="B2237" s="186"/>
      <c r="C2237" s="185" t="s">
        <v>780</v>
      </c>
      <c r="D2237" s="187" t="s">
        <v>15</v>
      </c>
      <c r="E2237" s="188" t="s">
        <v>809</v>
      </c>
      <c r="F2237" s="189" t="s">
        <v>56</v>
      </c>
      <c r="G2237" s="190">
        <v>95</v>
      </c>
      <c r="H2237" s="191">
        <v>0</v>
      </c>
      <c r="I2237" s="374">
        <f t="shared" si="63"/>
        <v>0</v>
      </c>
      <c r="J2237" s="144"/>
      <c r="K2237" s="355"/>
      <c r="L2237" s="145"/>
      <c r="M2237" s="146"/>
    </row>
    <row r="2238" spans="1:13">
      <c r="A2238" s="222">
        <v>3</v>
      </c>
      <c r="B2238" s="223"/>
      <c r="C2238" s="224"/>
      <c r="D2238" s="225"/>
      <c r="E2238" s="226" t="s">
        <v>2169</v>
      </c>
      <c r="F2238" s="223"/>
      <c r="G2238" s="224"/>
      <c r="H2238" s="225"/>
      <c r="I2238" s="227">
        <f>SUM(I2239:I2239)</f>
        <v>0</v>
      </c>
      <c r="J2238" s="144"/>
      <c r="K2238" s="355"/>
      <c r="L2238" s="145"/>
      <c r="M2238" s="146"/>
    </row>
    <row r="2239" spans="1:13" ht="33.75">
      <c r="A2239" s="185"/>
      <c r="B2239" s="186"/>
      <c r="C2239" s="185" t="s">
        <v>784</v>
      </c>
      <c r="D2239" s="187" t="s">
        <v>14</v>
      </c>
      <c r="E2239" s="188" t="s">
        <v>814</v>
      </c>
      <c r="F2239" s="189" t="s">
        <v>76</v>
      </c>
      <c r="G2239" s="190">
        <v>10</v>
      </c>
      <c r="H2239" s="191">
        <v>0</v>
      </c>
      <c r="I2239" s="374">
        <f t="shared" si="63"/>
        <v>0</v>
      </c>
      <c r="J2239" s="144"/>
      <c r="K2239" s="355"/>
      <c r="L2239" s="145"/>
      <c r="M2239" s="146"/>
    </row>
    <row r="2240" spans="1:13">
      <c r="A2240" s="222">
        <v>3</v>
      </c>
      <c r="B2240" s="223"/>
      <c r="C2240" s="224"/>
      <c r="D2240" s="225"/>
      <c r="E2240" s="226" t="s">
        <v>2174</v>
      </c>
      <c r="F2240" s="223"/>
      <c r="G2240" s="224"/>
      <c r="H2240" s="225"/>
      <c r="I2240" s="227">
        <f>SUM(I2241)</f>
        <v>0</v>
      </c>
      <c r="J2240" s="144"/>
      <c r="K2240" s="355"/>
      <c r="L2240" s="145"/>
      <c r="M2240" s="146"/>
    </row>
    <row r="2241" spans="1:13" ht="22.5">
      <c r="A2241" s="185"/>
      <c r="B2241" s="186"/>
      <c r="C2241" s="185" t="s">
        <v>785</v>
      </c>
      <c r="D2241" s="187" t="s">
        <v>14</v>
      </c>
      <c r="E2241" s="188" t="s">
        <v>818</v>
      </c>
      <c r="F2241" s="189" t="s">
        <v>56</v>
      </c>
      <c r="G2241" s="190">
        <v>60</v>
      </c>
      <c r="H2241" s="191">
        <v>0</v>
      </c>
      <c r="I2241" s="374">
        <f t="shared" si="63"/>
        <v>0</v>
      </c>
      <c r="J2241" s="144"/>
      <c r="K2241" s="355"/>
      <c r="L2241" s="145"/>
      <c r="M2241" s="146"/>
    </row>
    <row r="2242" spans="1:13">
      <c r="A2242" s="170">
        <v>2</v>
      </c>
      <c r="B2242" s="171" t="str">
        <f>IF(TRIM(H2242)&lt;&gt;"",COUNTA($H$8:H2242),"")</f>
        <v/>
      </c>
      <c r="C2242" s="170"/>
      <c r="D2242" s="172"/>
      <c r="E2242" s="24" t="s">
        <v>4562</v>
      </c>
      <c r="F2242" s="173"/>
      <c r="G2242" s="215"/>
      <c r="H2242" s="373"/>
      <c r="I2242" s="175">
        <f>I2243+I2279+I2281</f>
        <v>0</v>
      </c>
      <c r="J2242" s="144"/>
      <c r="K2242" s="355"/>
      <c r="L2242" s="145"/>
      <c r="M2242" s="146"/>
    </row>
    <row r="2243" spans="1:13">
      <c r="A2243" s="222">
        <v>3</v>
      </c>
      <c r="B2243" s="223"/>
      <c r="C2243" s="224"/>
      <c r="D2243" s="225"/>
      <c r="E2243" s="226" t="s">
        <v>820</v>
      </c>
      <c r="F2243" s="223"/>
      <c r="G2243" s="224"/>
      <c r="H2243" s="225"/>
      <c r="I2243" s="227">
        <f>I2244+I2249+I2255+I2258+I2277</f>
        <v>0</v>
      </c>
      <c r="J2243" s="144"/>
      <c r="K2243" s="355"/>
      <c r="L2243" s="145"/>
      <c r="M2243" s="146"/>
    </row>
    <row r="2244" spans="1:13">
      <c r="A2244" s="378">
        <v>4</v>
      </c>
      <c r="B2244" s="378"/>
      <c r="C2244" s="378"/>
      <c r="D2244" s="379"/>
      <c r="E2244" s="380" t="s">
        <v>501</v>
      </c>
      <c r="F2244" s="380"/>
      <c r="G2244" s="380"/>
      <c r="H2244" s="383"/>
      <c r="I2244" s="384">
        <f>SUM(I2245:I2248)</f>
        <v>0</v>
      </c>
      <c r="J2244" s="144"/>
      <c r="K2244" s="355"/>
      <c r="L2244" s="145"/>
      <c r="M2244" s="146"/>
    </row>
    <row r="2245" spans="1:13" ht="33.75">
      <c r="A2245" s="185"/>
      <c r="B2245" s="186"/>
      <c r="C2245" s="185" t="s">
        <v>522</v>
      </c>
      <c r="D2245" s="187" t="s">
        <v>14</v>
      </c>
      <c r="E2245" s="188" t="s">
        <v>786</v>
      </c>
      <c r="F2245" s="189" t="s">
        <v>7</v>
      </c>
      <c r="G2245" s="190">
        <v>1</v>
      </c>
      <c r="H2245" s="191">
        <v>0</v>
      </c>
      <c r="I2245" s="374">
        <f t="shared" ref="I2245:I2282" si="64">IF(ISNUMBER(G2245),ROUND(G2245*H2245,2),"")</f>
        <v>0</v>
      </c>
      <c r="J2245" s="144"/>
      <c r="K2245" s="355"/>
      <c r="L2245" s="145"/>
      <c r="M2245" s="146"/>
    </row>
    <row r="2246" spans="1:13" ht="22.5">
      <c r="A2246" s="185"/>
      <c r="B2246" s="186"/>
      <c r="C2246" s="185" t="s">
        <v>524</v>
      </c>
      <c r="D2246" s="187" t="s">
        <v>15</v>
      </c>
      <c r="E2246" s="188" t="s">
        <v>787</v>
      </c>
      <c r="F2246" s="189" t="s">
        <v>56</v>
      </c>
      <c r="G2246" s="190">
        <v>120</v>
      </c>
      <c r="H2246" s="191">
        <v>0</v>
      </c>
      <c r="I2246" s="374">
        <f t="shared" si="64"/>
        <v>0</v>
      </c>
      <c r="J2246" s="144"/>
      <c r="K2246" s="355"/>
      <c r="L2246" s="145"/>
      <c r="M2246" s="146"/>
    </row>
    <row r="2247" spans="1:13" ht="22.5">
      <c r="A2247" s="185"/>
      <c r="B2247" s="186"/>
      <c r="C2247" s="185" t="s">
        <v>781</v>
      </c>
      <c r="D2247" s="187" t="s">
        <v>16</v>
      </c>
      <c r="E2247" s="188" t="s">
        <v>2250</v>
      </c>
      <c r="F2247" s="189" t="s">
        <v>76</v>
      </c>
      <c r="G2247" s="190">
        <v>63</v>
      </c>
      <c r="H2247" s="191">
        <v>0</v>
      </c>
      <c r="I2247" s="374">
        <f t="shared" si="64"/>
        <v>0</v>
      </c>
      <c r="J2247" s="144"/>
      <c r="K2247" s="355"/>
      <c r="L2247" s="145"/>
      <c r="M2247" s="146"/>
    </row>
    <row r="2248" spans="1:13" s="213" customFormat="1" ht="22.5">
      <c r="A2248" s="185"/>
      <c r="B2248" s="186"/>
      <c r="C2248" s="185" t="s">
        <v>536</v>
      </c>
      <c r="D2248" s="187" t="s">
        <v>17</v>
      </c>
      <c r="E2248" s="188" t="s">
        <v>788</v>
      </c>
      <c r="F2248" s="189" t="s">
        <v>58</v>
      </c>
      <c r="G2248" s="190">
        <v>80</v>
      </c>
      <c r="H2248" s="191">
        <v>0</v>
      </c>
      <c r="I2248" s="374">
        <f t="shared" si="64"/>
        <v>0</v>
      </c>
      <c r="J2248" s="144"/>
      <c r="K2248" s="355"/>
      <c r="L2248" s="145"/>
      <c r="M2248" s="146"/>
    </row>
    <row r="2249" spans="1:13">
      <c r="A2249" s="378">
        <v>4</v>
      </c>
      <c r="B2249" s="378"/>
      <c r="C2249" s="378"/>
      <c r="D2249" s="379"/>
      <c r="E2249" s="380" t="s">
        <v>232</v>
      </c>
      <c r="F2249" s="380"/>
      <c r="G2249" s="380"/>
      <c r="H2249" s="383"/>
      <c r="I2249" s="384">
        <f>SUM(I2250:I2254)</f>
        <v>0</v>
      </c>
      <c r="J2249" s="144"/>
      <c r="K2249" s="355"/>
      <c r="L2249" s="145"/>
      <c r="M2249" s="146"/>
    </row>
    <row r="2250" spans="1:13" ht="33.75">
      <c r="A2250" s="185"/>
      <c r="B2250" s="186"/>
      <c r="C2250" s="185" t="s">
        <v>544</v>
      </c>
      <c r="D2250" s="187" t="s">
        <v>14</v>
      </c>
      <c r="E2250" s="188" t="s">
        <v>789</v>
      </c>
      <c r="F2250" s="189" t="s">
        <v>76</v>
      </c>
      <c r="G2250" s="190">
        <v>30</v>
      </c>
      <c r="H2250" s="191">
        <v>0</v>
      </c>
      <c r="I2250" s="374">
        <f t="shared" si="64"/>
        <v>0</v>
      </c>
      <c r="J2250" s="144"/>
      <c r="K2250" s="355"/>
      <c r="L2250" s="145"/>
      <c r="M2250" s="146"/>
    </row>
    <row r="2251" spans="1:13" ht="22.5">
      <c r="A2251" s="185"/>
      <c r="B2251" s="186"/>
      <c r="C2251" s="185" t="s">
        <v>764</v>
      </c>
      <c r="D2251" s="187" t="s">
        <v>15</v>
      </c>
      <c r="E2251" s="188" t="s">
        <v>2251</v>
      </c>
      <c r="F2251" s="189" t="s">
        <v>76</v>
      </c>
      <c r="G2251" s="190">
        <v>160</v>
      </c>
      <c r="H2251" s="191">
        <v>0</v>
      </c>
      <c r="I2251" s="374">
        <f t="shared" si="64"/>
        <v>0</v>
      </c>
      <c r="J2251" s="144"/>
      <c r="K2251" s="355"/>
      <c r="L2251" s="145"/>
      <c r="M2251" s="146"/>
    </row>
    <row r="2252" spans="1:13">
      <c r="A2252" s="185"/>
      <c r="B2252" s="186"/>
      <c r="C2252" s="185" t="s">
        <v>765</v>
      </c>
      <c r="D2252" s="187" t="s">
        <v>16</v>
      </c>
      <c r="E2252" s="188" t="s">
        <v>844</v>
      </c>
      <c r="F2252" s="189" t="s">
        <v>76</v>
      </c>
      <c r="G2252" s="190">
        <v>160</v>
      </c>
      <c r="H2252" s="191">
        <v>0</v>
      </c>
      <c r="I2252" s="374">
        <f t="shared" si="64"/>
        <v>0</v>
      </c>
      <c r="J2252" s="144"/>
      <c r="K2252" s="355"/>
      <c r="L2252" s="145"/>
      <c r="M2252" s="146"/>
    </row>
    <row r="2253" spans="1:13">
      <c r="A2253" s="185"/>
      <c r="B2253" s="186"/>
      <c r="C2253" s="185" t="s">
        <v>556</v>
      </c>
      <c r="D2253" s="187" t="s">
        <v>17</v>
      </c>
      <c r="E2253" s="188" t="s">
        <v>557</v>
      </c>
      <c r="F2253" s="189" t="s">
        <v>56</v>
      </c>
      <c r="G2253" s="190">
        <v>300</v>
      </c>
      <c r="H2253" s="191">
        <v>0</v>
      </c>
      <c r="I2253" s="374">
        <f t="shared" si="64"/>
        <v>0</v>
      </c>
      <c r="J2253" s="144"/>
      <c r="K2253" s="355"/>
      <c r="L2253" s="145"/>
      <c r="M2253" s="146"/>
    </row>
    <row r="2254" spans="1:13">
      <c r="A2254" s="185"/>
      <c r="B2254" s="186"/>
      <c r="C2254" s="185" t="s">
        <v>766</v>
      </c>
      <c r="D2254" s="187" t="s">
        <v>179</v>
      </c>
      <c r="E2254" s="188" t="s">
        <v>559</v>
      </c>
      <c r="F2254" s="189" t="s">
        <v>56</v>
      </c>
      <c r="G2254" s="190">
        <v>300</v>
      </c>
      <c r="H2254" s="191">
        <v>0</v>
      </c>
      <c r="I2254" s="374">
        <f t="shared" si="64"/>
        <v>0</v>
      </c>
      <c r="J2254" s="144"/>
      <c r="K2254" s="355"/>
      <c r="L2254" s="145"/>
      <c r="M2254" s="146"/>
    </row>
    <row r="2255" spans="1:13">
      <c r="A2255" s="378">
        <v>4</v>
      </c>
      <c r="B2255" s="378"/>
      <c r="C2255" s="378"/>
      <c r="D2255" s="379"/>
      <c r="E2255" s="380" t="s">
        <v>234</v>
      </c>
      <c r="F2255" s="380"/>
      <c r="G2255" s="380"/>
      <c r="H2255" s="383"/>
      <c r="I2255" s="384">
        <f>SUM(I2256:I2257)</f>
        <v>0</v>
      </c>
      <c r="J2255" s="144"/>
      <c r="K2255" s="355"/>
      <c r="L2255" s="145"/>
      <c r="M2255" s="146"/>
    </row>
    <row r="2256" spans="1:13" ht="22.5">
      <c r="A2256" s="185"/>
      <c r="B2256" s="186"/>
      <c r="C2256" s="185" t="s">
        <v>782</v>
      </c>
      <c r="D2256" s="187" t="s">
        <v>14</v>
      </c>
      <c r="E2256" s="188" t="s">
        <v>2252</v>
      </c>
      <c r="F2256" s="189" t="s">
        <v>7</v>
      </c>
      <c r="G2256" s="190">
        <v>50</v>
      </c>
      <c r="H2256" s="191">
        <v>0</v>
      </c>
      <c r="I2256" s="374">
        <f t="shared" si="64"/>
        <v>0</v>
      </c>
      <c r="J2256" s="144"/>
      <c r="K2256" s="355"/>
      <c r="L2256" s="145"/>
      <c r="M2256" s="146"/>
    </row>
    <row r="2257" spans="1:13" ht="22.5">
      <c r="A2257" s="185"/>
      <c r="B2257" s="186"/>
      <c r="C2257" s="185" t="s">
        <v>2253</v>
      </c>
      <c r="D2257" s="187" t="s">
        <v>15</v>
      </c>
      <c r="E2257" s="188" t="s">
        <v>2254</v>
      </c>
      <c r="F2257" s="189" t="s">
        <v>7</v>
      </c>
      <c r="G2257" s="190">
        <v>14</v>
      </c>
      <c r="H2257" s="191">
        <v>0</v>
      </c>
      <c r="I2257" s="374">
        <f t="shared" si="64"/>
        <v>0</v>
      </c>
      <c r="J2257" s="144"/>
      <c r="K2257" s="355"/>
      <c r="L2257" s="145"/>
      <c r="M2257" s="146"/>
    </row>
    <row r="2258" spans="1:13">
      <c r="A2258" s="378">
        <v>4</v>
      </c>
      <c r="B2258" s="378"/>
      <c r="C2258" s="378"/>
      <c r="D2258" s="379"/>
      <c r="E2258" s="380" t="s">
        <v>236</v>
      </c>
      <c r="F2258" s="380"/>
      <c r="G2258" s="380"/>
      <c r="H2258" s="383"/>
      <c r="I2258" s="384">
        <f>SUM(I2259:I2276)</f>
        <v>0</v>
      </c>
      <c r="J2258" s="144"/>
      <c r="K2258" s="355"/>
      <c r="L2258" s="145"/>
      <c r="M2258" s="146"/>
    </row>
    <row r="2259" spans="1:13" ht="22.5">
      <c r="A2259" s="185"/>
      <c r="B2259" s="186"/>
      <c r="C2259" s="185" t="s">
        <v>768</v>
      </c>
      <c r="D2259" s="187" t="s">
        <v>14</v>
      </c>
      <c r="E2259" s="188" t="s">
        <v>794</v>
      </c>
      <c r="F2259" s="189" t="s">
        <v>819</v>
      </c>
      <c r="G2259" s="190">
        <v>180</v>
      </c>
      <c r="H2259" s="191">
        <v>0</v>
      </c>
      <c r="I2259" s="374">
        <f t="shared" si="64"/>
        <v>0</v>
      </c>
      <c r="J2259" s="144"/>
      <c r="K2259" s="355"/>
      <c r="L2259" s="145"/>
      <c r="M2259" s="146"/>
    </row>
    <row r="2260" spans="1:13" ht="22.5">
      <c r="A2260" s="185"/>
      <c r="B2260" s="186"/>
      <c r="C2260" s="185" t="s">
        <v>769</v>
      </c>
      <c r="D2260" s="187" t="s">
        <v>15</v>
      </c>
      <c r="E2260" s="188" t="s">
        <v>2255</v>
      </c>
      <c r="F2260" s="189" t="s">
        <v>56</v>
      </c>
      <c r="G2260" s="190">
        <v>18</v>
      </c>
      <c r="H2260" s="191">
        <v>0</v>
      </c>
      <c r="I2260" s="374">
        <f t="shared" si="64"/>
        <v>0</v>
      </c>
      <c r="J2260" s="144"/>
      <c r="K2260" s="355"/>
      <c r="L2260" s="145"/>
      <c r="M2260" s="146"/>
    </row>
    <row r="2261" spans="1:13" ht="22.5">
      <c r="A2261" s="185"/>
      <c r="B2261" s="186"/>
      <c r="C2261" s="185" t="s">
        <v>770</v>
      </c>
      <c r="D2261" s="187" t="s">
        <v>16</v>
      </c>
      <c r="E2261" s="188" t="s">
        <v>2256</v>
      </c>
      <c r="F2261" s="189" t="s">
        <v>56</v>
      </c>
      <c r="G2261" s="190">
        <v>42</v>
      </c>
      <c r="H2261" s="191">
        <v>0</v>
      </c>
      <c r="I2261" s="374">
        <f t="shared" si="64"/>
        <v>0</v>
      </c>
      <c r="J2261" s="144"/>
      <c r="K2261" s="355"/>
      <c r="L2261" s="145"/>
      <c r="M2261" s="146"/>
    </row>
    <row r="2262" spans="1:13" ht="22.5">
      <c r="A2262" s="185"/>
      <c r="B2262" s="186"/>
      <c r="C2262" s="185" t="s">
        <v>770</v>
      </c>
      <c r="D2262" s="187" t="s">
        <v>17</v>
      </c>
      <c r="E2262" s="188" t="s">
        <v>2257</v>
      </c>
      <c r="F2262" s="189" t="s">
        <v>56</v>
      </c>
      <c r="G2262" s="190">
        <v>25</v>
      </c>
      <c r="H2262" s="191">
        <v>0</v>
      </c>
      <c r="I2262" s="374">
        <f t="shared" si="64"/>
        <v>0</v>
      </c>
      <c r="J2262" s="144"/>
      <c r="K2262" s="355"/>
      <c r="L2262" s="145"/>
      <c r="M2262" s="146"/>
    </row>
    <row r="2263" spans="1:13">
      <c r="A2263" s="185"/>
      <c r="B2263" s="186"/>
      <c r="C2263" s="185" t="s">
        <v>771</v>
      </c>
      <c r="D2263" s="187" t="s">
        <v>179</v>
      </c>
      <c r="E2263" s="188" t="s">
        <v>2258</v>
      </c>
      <c r="F2263" s="189" t="s">
        <v>255</v>
      </c>
      <c r="G2263" s="190">
        <v>120</v>
      </c>
      <c r="H2263" s="191">
        <v>0</v>
      </c>
      <c r="I2263" s="374">
        <f t="shared" si="64"/>
        <v>0</v>
      </c>
      <c r="J2263" s="144"/>
      <c r="K2263" s="355"/>
      <c r="L2263" s="145"/>
      <c r="M2263" s="146"/>
    </row>
    <row r="2264" spans="1:13" ht="33.75">
      <c r="A2264" s="185"/>
      <c r="B2264" s="186"/>
      <c r="C2264" s="185" t="s">
        <v>639</v>
      </c>
      <c r="D2264" s="187" t="s">
        <v>198</v>
      </c>
      <c r="E2264" s="188" t="s">
        <v>798</v>
      </c>
      <c r="F2264" s="189" t="s">
        <v>78</v>
      </c>
      <c r="G2264" s="190">
        <v>1600</v>
      </c>
      <c r="H2264" s="191">
        <v>0</v>
      </c>
      <c r="I2264" s="374">
        <f t="shared" si="64"/>
        <v>0</v>
      </c>
      <c r="J2264" s="144"/>
      <c r="K2264" s="355"/>
      <c r="L2264" s="145"/>
      <c r="M2264" s="146"/>
    </row>
    <row r="2265" spans="1:13" ht="33.75">
      <c r="A2265" s="185"/>
      <c r="B2265" s="186"/>
      <c r="C2265" s="185" t="s">
        <v>2259</v>
      </c>
      <c r="D2265" s="187" t="s">
        <v>214</v>
      </c>
      <c r="E2265" s="188" t="s">
        <v>2260</v>
      </c>
      <c r="F2265" s="189" t="s">
        <v>78</v>
      </c>
      <c r="G2265" s="190">
        <v>3200</v>
      </c>
      <c r="H2265" s="191">
        <v>0</v>
      </c>
      <c r="I2265" s="374">
        <f t="shared" si="64"/>
        <v>0</v>
      </c>
      <c r="J2265" s="144"/>
      <c r="K2265" s="355"/>
      <c r="L2265" s="145"/>
      <c r="M2265" s="146"/>
    </row>
    <row r="2266" spans="1:13" ht="33.75">
      <c r="A2266" s="185"/>
      <c r="B2266" s="186"/>
      <c r="C2266" s="185" t="s">
        <v>772</v>
      </c>
      <c r="D2266" s="187" t="s">
        <v>216</v>
      </c>
      <c r="E2266" s="188" t="s">
        <v>2261</v>
      </c>
      <c r="F2266" s="189" t="s">
        <v>76</v>
      </c>
      <c r="G2266" s="190">
        <v>38</v>
      </c>
      <c r="H2266" s="191">
        <v>0</v>
      </c>
      <c r="I2266" s="374">
        <f t="shared" si="64"/>
        <v>0</v>
      </c>
      <c r="J2266" s="144"/>
      <c r="K2266" s="355"/>
      <c r="L2266" s="145"/>
      <c r="M2266" s="146"/>
    </row>
    <row r="2267" spans="1:13" ht="45">
      <c r="A2267" s="185"/>
      <c r="B2267" s="186"/>
      <c r="C2267" s="185" t="s">
        <v>773</v>
      </c>
      <c r="D2267" s="187" t="s">
        <v>231</v>
      </c>
      <c r="E2267" s="188" t="s">
        <v>2262</v>
      </c>
      <c r="F2267" s="189" t="s">
        <v>76</v>
      </c>
      <c r="G2267" s="190">
        <v>5</v>
      </c>
      <c r="H2267" s="191">
        <v>0</v>
      </c>
      <c r="I2267" s="374">
        <f t="shared" si="64"/>
        <v>0</v>
      </c>
      <c r="J2267" s="144"/>
      <c r="K2267" s="355"/>
      <c r="L2267" s="145"/>
      <c r="M2267" s="146"/>
    </row>
    <row r="2268" spans="1:13" ht="45">
      <c r="A2268" s="185"/>
      <c r="B2268" s="186"/>
      <c r="C2268" s="185" t="s">
        <v>774</v>
      </c>
      <c r="D2268" s="187" t="s">
        <v>260</v>
      </c>
      <c r="E2268" s="188" t="s">
        <v>2263</v>
      </c>
      <c r="F2268" s="189" t="s">
        <v>7</v>
      </c>
      <c r="G2268" s="190">
        <v>1</v>
      </c>
      <c r="H2268" s="191">
        <v>0</v>
      </c>
      <c r="I2268" s="374">
        <f t="shared" si="64"/>
        <v>0</v>
      </c>
      <c r="J2268" s="144"/>
      <c r="K2268" s="355"/>
      <c r="L2268" s="145"/>
      <c r="M2268" s="146"/>
    </row>
    <row r="2269" spans="1:13" ht="22.5">
      <c r="A2269" s="185"/>
      <c r="B2269" s="186"/>
      <c r="C2269" s="185" t="s">
        <v>775</v>
      </c>
      <c r="D2269" s="187" t="s">
        <v>261</v>
      </c>
      <c r="E2269" s="188" t="s">
        <v>2264</v>
      </c>
      <c r="F2269" s="189" t="s">
        <v>76</v>
      </c>
      <c r="G2269" s="190">
        <v>43</v>
      </c>
      <c r="H2269" s="191">
        <v>0</v>
      </c>
      <c r="I2269" s="374">
        <f t="shared" si="64"/>
        <v>0</v>
      </c>
      <c r="J2269" s="144"/>
      <c r="K2269" s="355"/>
      <c r="L2269" s="145"/>
      <c r="M2269" s="146"/>
    </row>
    <row r="2270" spans="1:13" ht="22.5">
      <c r="A2270" s="185"/>
      <c r="B2270" s="186"/>
      <c r="C2270" s="185" t="s">
        <v>776</v>
      </c>
      <c r="D2270" s="187" t="s">
        <v>272</v>
      </c>
      <c r="E2270" s="188" t="s">
        <v>2265</v>
      </c>
      <c r="F2270" s="189" t="s">
        <v>58</v>
      </c>
      <c r="G2270" s="190">
        <v>60</v>
      </c>
      <c r="H2270" s="191">
        <v>0</v>
      </c>
      <c r="I2270" s="374">
        <f t="shared" si="64"/>
        <v>0</v>
      </c>
      <c r="J2270" s="144"/>
      <c r="K2270" s="355"/>
      <c r="L2270" s="145"/>
      <c r="M2270" s="146"/>
    </row>
    <row r="2271" spans="1:13" ht="22.5">
      <c r="A2271" s="185"/>
      <c r="B2271" s="186"/>
      <c r="C2271" s="185" t="s">
        <v>776</v>
      </c>
      <c r="D2271" s="187" t="s">
        <v>274</v>
      </c>
      <c r="E2271" s="188" t="s">
        <v>2266</v>
      </c>
      <c r="F2271" s="189" t="s">
        <v>58</v>
      </c>
      <c r="G2271" s="190">
        <v>57</v>
      </c>
      <c r="H2271" s="191">
        <v>0</v>
      </c>
      <c r="I2271" s="374">
        <f t="shared" si="64"/>
        <v>0</v>
      </c>
      <c r="J2271" s="144"/>
      <c r="K2271" s="355"/>
      <c r="L2271" s="145"/>
      <c r="M2271" s="146"/>
    </row>
    <row r="2272" spans="1:13" ht="22.5">
      <c r="A2272" s="185"/>
      <c r="B2272" s="186"/>
      <c r="C2272" s="185" t="s">
        <v>581</v>
      </c>
      <c r="D2272" s="187" t="s">
        <v>276</v>
      </c>
      <c r="E2272" s="188" t="s">
        <v>634</v>
      </c>
      <c r="F2272" s="189" t="s">
        <v>76</v>
      </c>
      <c r="G2272" s="190">
        <v>10</v>
      </c>
      <c r="H2272" s="191">
        <v>0</v>
      </c>
      <c r="I2272" s="374">
        <f t="shared" si="64"/>
        <v>0</v>
      </c>
      <c r="J2272" s="144"/>
      <c r="K2272" s="355"/>
      <c r="L2272" s="145"/>
      <c r="M2272" s="146"/>
    </row>
    <row r="2273" spans="1:13" ht="22.5">
      <c r="A2273" s="185"/>
      <c r="B2273" s="186"/>
      <c r="C2273" s="185" t="s">
        <v>784</v>
      </c>
      <c r="D2273" s="187" t="s">
        <v>278</v>
      </c>
      <c r="E2273" s="188" t="s">
        <v>2267</v>
      </c>
      <c r="F2273" s="189" t="s">
        <v>76</v>
      </c>
      <c r="G2273" s="190">
        <v>180</v>
      </c>
      <c r="H2273" s="191">
        <v>0</v>
      </c>
      <c r="I2273" s="374">
        <f t="shared" si="64"/>
        <v>0</v>
      </c>
      <c r="J2273" s="144"/>
      <c r="K2273" s="355"/>
      <c r="L2273" s="145"/>
      <c r="M2273" s="146"/>
    </row>
    <row r="2274" spans="1:13" ht="22.5">
      <c r="A2274" s="185"/>
      <c r="B2274" s="186"/>
      <c r="C2274" s="185" t="s">
        <v>777</v>
      </c>
      <c r="D2274" s="187" t="s">
        <v>281</v>
      </c>
      <c r="E2274" s="188" t="s">
        <v>855</v>
      </c>
      <c r="F2274" s="189" t="s">
        <v>58</v>
      </c>
      <c r="G2274" s="190">
        <v>59</v>
      </c>
      <c r="H2274" s="191">
        <v>0</v>
      </c>
      <c r="I2274" s="374">
        <f t="shared" si="64"/>
        <v>0</v>
      </c>
      <c r="J2274" s="144"/>
      <c r="K2274" s="355"/>
      <c r="L2274" s="145"/>
      <c r="M2274" s="146"/>
    </row>
    <row r="2275" spans="1:13" ht="22.5">
      <c r="A2275" s="185"/>
      <c r="B2275" s="186"/>
      <c r="C2275" s="185" t="s">
        <v>601</v>
      </c>
      <c r="D2275" s="187" t="s">
        <v>283</v>
      </c>
      <c r="E2275" s="188" t="s">
        <v>805</v>
      </c>
      <c r="F2275" s="189" t="s">
        <v>7</v>
      </c>
      <c r="G2275" s="190">
        <v>3</v>
      </c>
      <c r="H2275" s="191">
        <v>0</v>
      </c>
      <c r="I2275" s="374">
        <f t="shared" si="64"/>
        <v>0</v>
      </c>
      <c r="J2275" s="144"/>
      <c r="K2275" s="355"/>
      <c r="L2275" s="145"/>
      <c r="M2275" s="146"/>
    </row>
    <row r="2276" spans="1:13">
      <c r="A2276" s="185"/>
      <c r="B2276" s="186"/>
      <c r="C2276" s="185" t="s">
        <v>778</v>
      </c>
      <c r="D2276" s="187" t="s">
        <v>285</v>
      </c>
      <c r="E2276" s="188" t="s">
        <v>2268</v>
      </c>
      <c r="F2276" s="189" t="s">
        <v>58</v>
      </c>
      <c r="G2276" s="190">
        <v>120</v>
      </c>
      <c r="H2276" s="191">
        <v>0</v>
      </c>
      <c r="I2276" s="374">
        <f t="shared" si="64"/>
        <v>0</v>
      </c>
      <c r="J2276" s="144"/>
      <c r="K2276" s="355"/>
      <c r="L2276" s="145"/>
      <c r="M2276" s="146"/>
    </row>
    <row r="2277" spans="1:13">
      <c r="A2277" s="378">
        <v>4</v>
      </c>
      <c r="B2277" s="378"/>
      <c r="C2277" s="378"/>
      <c r="D2277" s="379"/>
      <c r="E2277" s="380" t="s">
        <v>622</v>
      </c>
      <c r="F2277" s="380"/>
      <c r="G2277" s="380"/>
      <c r="H2277" s="383"/>
      <c r="I2277" s="384">
        <f>SUM(I2278:I2278)</f>
        <v>0</v>
      </c>
      <c r="J2277" s="144"/>
      <c r="K2277" s="355"/>
      <c r="L2277" s="145"/>
      <c r="M2277" s="146"/>
    </row>
    <row r="2278" spans="1:13" ht="33.75">
      <c r="A2278" s="185"/>
      <c r="B2278" s="186"/>
      <c r="C2278" s="185" t="s">
        <v>604</v>
      </c>
      <c r="D2278" s="187" t="s">
        <v>14</v>
      </c>
      <c r="E2278" s="188" t="s">
        <v>2167</v>
      </c>
      <c r="F2278" s="189" t="s">
        <v>7</v>
      </c>
      <c r="G2278" s="190">
        <v>1</v>
      </c>
      <c r="H2278" s="191">
        <v>0</v>
      </c>
      <c r="I2278" s="374">
        <f t="shared" si="64"/>
        <v>0</v>
      </c>
      <c r="J2278" s="144"/>
      <c r="K2278" s="355"/>
      <c r="L2278" s="145"/>
      <c r="M2278" s="146"/>
    </row>
    <row r="2279" spans="1:13">
      <c r="A2279" s="222">
        <v>3</v>
      </c>
      <c r="B2279" s="223"/>
      <c r="C2279" s="224"/>
      <c r="D2279" s="225"/>
      <c r="E2279" s="226" t="s">
        <v>2168</v>
      </c>
      <c r="F2279" s="223"/>
      <c r="G2279" s="224"/>
      <c r="H2279" s="225"/>
      <c r="I2279" s="227">
        <f>SUM(I2280)</f>
        <v>0</v>
      </c>
      <c r="J2279" s="144"/>
      <c r="K2279" s="355"/>
      <c r="L2279" s="145"/>
      <c r="M2279" s="146"/>
    </row>
    <row r="2280" spans="1:13" ht="33.75">
      <c r="A2280" s="185"/>
      <c r="B2280" s="186"/>
      <c r="C2280" s="185" t="s">
        <v>779</v>
      </c>
      <c r="D2280" s="187" t="s">
        <v>14</v>
      </c>
      <c r="E2280" s="188" t="s">
        <v>808</v>
      </c>
      <c r="F2280" s="189" t="s">
        <v>56</v>
      </c>
      <c r="G2280" s="190">
        <v>200</v>
      </c>
      <c r="H2280" s="191">
        <v>0</v>
      </c>
      <c r="I2280" s="374">
        <f t="shared" si="64"/>
        <v>0</v>
      </c>
      <c r="J2280" s="144"/>
      <c r="K2280" s="355"/>
      <c r="L2280" s="145"/>
      <c r="M2280" s="146"/>
    </row>
    <row r="2281" spans="1:13">
      <c r="A2281" s="222">
        <v>3</v>
      </c>
      <c r="B2281" s="223"/>
      <c r="C2281" s="224"/>
      <c r="D2281" s="225"/>
      <c r="E2281" s="226" t="s">
        <v>2174</v>
      </c>
      <c r="F2281" s="223"/>
      <c r="G2281" s="224"/>
      <c r="H2281" s="225"/>
      <c r="I2281" s="227">
        <f>SUM(I2282)</f>
        <v>0</v>
      </c>
      <c r="J2281" s="144"/>
      <c r="K2281" s="355"/>
      <c r="L2281" s="145"/>
      <c r="M2281" s="146"/>
    </row>
    <row r="2282" spans="1:13" ht="22.5">
      <c r="A2282" s="185"/>
      <c r="B2282" s="186"/>
      <c r="C2282" s="185" t="s">
        <v>785</v>
      </c>
      <c r="D2282" s="187" t="s">
        <v>14</v>
      </c>
      <c r="E2282" s="188" t="s">
        <v>2269</v>
      </c>
      <c r="F2282" s="189" t="s">
        <v>56</v>
      </c>
      <c r="G2282" s="190">
        <v>200</v>
      </c>
      <c r="H2282" s="191">
        <v>0</v>
      </c>
      <c r="I2282" s="374">
        <f t="shared" si="64"/>
        <v>0</v>
      </c>
      <c r="J2282" s="144"/>
      <c r="K2282" s="355"/>
      <c r="L2282" s="145"/>
      <c r="M2282" s="146"/>
    </row>
    <row r="2283" spans="1:13">
      <c r="A2283" s="170">
        <v>2</v>
      </c>
      <c r="B2283" s="171" t="str">
        <f>IF(TRIM(H2283)&lt;&gt;"",COUNTA($H$8:H2283),"")</f>
        <v/>
      </c>
      <c r="C2283" s="170"/>
      <c r="D2283" s="172"/>
      <c r="E2283" s="24" t="s">
        <v>2270</v>
      </c>
      <c r="F2283" s="173"/>
      <c r="G2283" s="215"/>
      <c r="H2283" s="373"/>
      <c r="I2283" s="175">
        <f>I2284+I2320+I2322</f>
        <v>0</v>
      </c>
      <c r="J2283" s="144"/>
      <c r="K2283" s="355"/>
      <c r="L2283" s="145"/>
      <c r="M2283" s="146"/>
    </row>
    <row r="2284" spans="1:13">
      <c r="A2284" s="222">
        <v>3</v>
      </c>
      <c r="B2284" s="223"/>
      <c r="C2284" s="224"/>
      <c r="D2284" s="225"/>
      <c r="E2284" s="226" t="s">
        <v>820</v>
      </c>
      <c r="F2284" s="223"/>
      <c r="G2284" s="224"/>
      <c r="H2284" s="225"/>
      <c r="I2284" s="227">
        <f>I2285+I2290+I2296+I2299+I2318</f>
        <v>0</v>
      </c>
      <c r="J2284" s="144"/>
      <c r="K2284" s="355"/>
      <c r="L2284" s="145"/>
      <c r="M2284" s="146"/>
    </row>
    <row r="2285" spans="1:13">
      <c r="A2285" s="378">
        <v>4</v>
      </c>
      <c r="B2285" s="378"/>
      <c r="C2285" s="378"/>
      <c r="D2285" s="379"/>
      <c r="E2285" s="380" t="s">
        <v>501</v>
      </c>
      <c r="F2285" s="380"/>
      <c r="G2285" s="380"/>
      <c r="H2285" s="383"/>
      <c r="I2285" s="384">
        <f>SUM(I2286:I2289)</f>
        <v>0</v>
      </c>
      <c r="J2285" s="144"/>
      <c r="K2285" s="355"/>
      <c r="L2285" s="145"/>
      <c r="M2285" s="146"/>
    </row>
    <row r="2286" spans="1:13" ht="33.75">
      <c r="A2286" s="185"/>
      <c r="B2286" s="186"/>
      <c r="C2286" s="185" t="s">
        <v>522</v>
      </c>
      <c r="D2286" s="187" t="s">
        <v>14</v>
      </c>
      <c r="E2286" s="188" t="s">
        <v>786</v>
      </c>
      <c r="F2286" s="189" t="s">
        <v>7</v>
      </c>
      <c r="G2286" s="190">
        <v>1</v>
      </c>
      <c r="H2286" s="191">
        <v>0</v>
      </c>
      <c r="I2286" s="374">
        <f t="shared" ref="I2286:I2321" si="65">IF(ISNUMBER(G2286),ROUND(G2286*H2286,2),"")</f>
        <v>0</v>
      </c>
      <c r="J2286" s="144"/>
      <c r="K2286" s="355"/>
      <c r="L2286" s="145"/>
      <c r="M2286" s="146"/>
    </row>
    <row r="2287" spans="1:13" ht="22.5">
      <c r="A2287" s="185"/>
      <c r="B2287" s="186"/>
      <c r="C2287" s="185" t="s">
        <v>524</v>
      </c>
      <c r="D2287" s="187" t="s">
        <v>15</v>
      </c>
      <c r="E2287" s="188" t="s">
        <v>787</v>
      </c>
      <c r="F2287" s="189" t="s">
        <v>56</v>
      </c>
      <c r="G2287" s="190">
        <v>85</v>
      </c>
      <c r="H2287" s="191">
        <v>0</v>
      </c>
      <c r="I2287" s="374">
        <f t="shared" si="65"/>
        <v>0</v>
      </c>
      <c r="J2287" s="144"/>
      <c r="K2287" s="355"/>
      <c r="L2287" s="145"/>
      <c r="M2287" s="146"/>
    </row>
    <row r="2288" spans="1:13" ht="22.5">
      <c r="A2288" s="185"/>
      <c r="B2288" s="186"/>
      <c r="C2288" s="185" t="s">
        <v>781</v>
      </c>
      <c r="D2288" s="187" t="s">
        <v>16</v>
      </c>
      <c r="E2288" s="188" t="s">
        <v>2250</v>
      </c>
      <c r="F2288" s="189" t="s">
        <v>76</v>
      </c>
      <c r="G2288" s="190">
        <v>60</v>
      </c>
      <c r="H2288" s="191">
        <v>0</v>
      </c>
      <c r="I2288" s="374">
        <f t="shared" si="65"/>
        <v>0</v>
      </c>
      <c r="J2288" s="144"/>
      <c r="K2288" s="355"/>
      <c r="L2288" s="145"/>
      <c r="M2288" s="146"/>
    </row>
    <row r="2289" spans="1:13" s="213" customFormat="1" ht="22.5">
      <c r="A2289" s="185"/>
      <c r="B2289" s="186"/>
      <c r="C2289" s="185" t="s">
        <v>536</v>
      </c>
      <c r="D2289" s="187" t="s">
        <v>17</v>
      </c>
      <c r="E2289" s="188" t="s">
        <v>788</v>
      </c>
      <c r="F2289" s="189" t="s">
        <v>58</v>
      </c>
      <c r="G2289" s="190">
        <v>130</v>
      </c>
      <c r="H2289" s="191">
        <v>0</v>
      </c>
      <c r="I2289" s="374">
        <f t="shared" si="65"/>
        <v>0</v>
      </c>
      <c r="J2289" s="144"/>
      <c r="K2289" s="355"/>
      <c r="L2289" s="145"/>
      <c r="M2289" s="146"/>
    </row>
    <row r="2290" spans="1:13">
      <c r="A2290" s="378">
        <v>4</v>
      </c>
      <c r="B2290" s="378"/>
      <c r="C2290" s="378"/>
      <c r="D2290" s="379"/>
      <c r="E2290" s="380" t="s">
        <v>232</v>
      </c>
      <c r="F2290" s="380"/>
      <c r="G2290" s="380"/>
      <c r="H2290" s="383"/>
      <c r="I2290" s="384">
        <f>SUM(I2291:I2295)</f>
        <v>0</v>
      </c>
      <c r="J2290" s="144"/>
      <c r="K2290" s="355"/>
      <c r="L2290" s="145"/>
      <c r="M2290" s="146"/>
    </row>
    <row r="2291" spans="1:13" ht="33.75">
      <c r="A2291" s="185"/>
      <c r="B2291" s="186"/>
      <c r="C2291" s="185" t="s">
        <v>544</v>
      </c>
      <c r="D2291" s="187" t="s">
        <v>14</v>
      </c>
      <c r="E2291" s="188" t="s">
        <v>789</v>
      </c>
      <c r="F2291" s="189" t="s">
        <v>76</v>
      </c>
      <c r="G2291" s="190">
        <v>30</v>
      </c>
      <c r="H2291" s="191">
        <v>0</v>
      </c>
      <c r="I2291" s="374">
        <f t="shared" si="65"/>
        <v>0</v>
      </c>
      <c r="J2291" s="144"/>
      <c r="K2291" s="355"/>
      <c r="L2291" s="145"/>
      <c r="M2291" s="146"/>
    </row>
    <row r="2292" spans="1:13" ht="22.5">
      <c r="A2292" s="185"/>
      <c r="B2292" s="186"/>
      <c r="C2292" s="185" t="s">
        <v>764</v>
      </c>
      <c r="D2292" s="187" t="s">
        <v>15</v>
      </c>
      <c r="E2292" s="188" t="s">
        <v>2251</v>
      </c>
      <c r="F2292" s="189" t="s">
        <v>76</v>
      </c>
      <c r="G2292" s="190">
        <v>360</v>
      </c>
      <c r="H2292" s="191">
        <v>0</v>
      </c>
      <c r="I2292" s="374">
        <f t="shared" si="65"/>
        <v>0</v>
      </c>
      <c r="J2292" s="144"/>
      <c r="K2292" s="355"/>
      <c r="L2292" s="145"/>
      <c r="M2292" s="146"/>
    </row>
    <row r="2293" spans="1:13">
      <c r="A2293" s="185"/>
      <c r="B2293" s="186"/>
      <c r="C2293" s="185" t="s">
        <v>765</v>
      </c>
      <c r="D2293" s="187" t="s">
        <v>16</v>
      </c>
      <c r="E2293" s="188" t="s">
        <v>844</v>
      </c>
      <c r="F2293" s="189" t="s">
        <v>76</v>
      </c>
      <c r="G2293" s="190">
        <v>360</v>
      </c>
      <c r="H2293" s="191">
        <v>0</v>
      </c>
      <c r="I2293" s="374">
        <f t="shared" si="65"/>
        <v>0</v>
      </c>
      <c r="J2293" s="144"/>
      <c r="K2293" s="355"/>
      <c r="L2293" s="145"/>
      <c r="M2293" s="146"/>
    </row>
    <row r="2294" spans="1:13">
      <c r="A2294" s="185"/>
      <c r="B2294" s="186"/>
      <c r="C2294" s="185" t="s">
        <v>556</v>
      </c>
      <c r="D2294" s="187" t="s">
        <v>17</v>
      </c>
      <c r="E2294" s="188" t="s">
        <v>557</v>
      </c>
      <c r="F2294" s="189" t="s">
        <v>56</v>
      </c>
      <c r="G2294" s="190">
        <v>410</v>
      </c>
      <c r="H2294" s="191">
        <v>0</v>
      </c>
      <c r="I2294" s="374">
        <f t="shared" si="65"/>
        <v>0</v>
      </c>
      <c r="J2294" s="144"/>
      <c r="K2294" s="355"/>
      <c r="L2294" s="145"/>
      <c r="M2294" s="146"/>
    </row>
    <row r="2295" spans="1:13">
      <c r="A2295" s="185"/>
      <c r="B2295" s="186"/>
      <c r="C2295" s="185" t="s">
        <v>766</v>
      </c>
      <c r="D2295" s="187" t="s">
        <v>179</v>
      </c>
      <c r="E2295" s="188" t="s">
        <v>559</v>
      </c>
      <c r="F2295" s="189" t="s">
        <v>56</v>
      </c>
      <c r="G2295" s="190">
        <v>410</v>
      </c>
      <c r="H2295" s="191">
        <v>0</v>
      </c>
      <c r="I2295" s="374">
        <f t="shared" si="65"/>
        <v>0</v>
      </c>
      <c r="J2295" s="144"/>
      <c r="K2295" s="355"/>
      <c r="L2295" s="145"/>
      <c r="M2295" s="146"/>
    </row>
    <row r="2296" spans="1:13">
      <c r="A2296" s="378">
        <v>4</v>
      </c>
      <c r="B2296" s="378"/>
      <c r="C2296" s="378"/>
      <c r="D2296" s="379"/>
      <c r="E2296" s="380" t="s">
        <v>234</v>
      </c>
      <c r="F2296" s="380"/>
      <c r="G2296" s="380"/>
      <c r="H2296" s="383"/>
      <c r="I2296" s="384">
        <f>SUM(I2297:I2298)</f>
        <v>0</v>
      </c>
      <c r="J2296" s="144"/>
      <c r="K2296" s="355"/>
      <c r="L2296" s="145"/>
      <c r="M2296" s="146"/>
    </row>
    <row r="2297" spans="1:13" ht="22.5">
      <c r="A2297" s="185"/>
      <c r="B2297" s="186"/>
      <c r="C2297" s="185" t="s">
        <v>782</v>
      </c>
      <c r="D2297" s="187" t="s">
        <v>14</v>
      </c>
      <c r="E2297" s="188" t="s">
        <v>2252</v>
      </c>
      <c r="F2297" s="189" t="s">
        <v>7</v>
      </c>
      <c r="G2297" s="190">
        <v>35</v>
      </c>
      <c r="H2297" s="191">
        <v>0</v>
      </c>
      <c r="I2297" s="374">
        <f t="shared" si="65"/>
        <v>0</v>
      </c>
      <c r="J2297" s="144"/>
      <c r="K2297" s="355"/>
      <c r="L2297" s="145"/>
      <c r="M2297" s="146"/>
    </row>
    <row r="2298" spans="1:13" ht="22.5">
      <c r="A2298" s="185"/>
      <c r="B2298" s="186"/>
      <c r="C2298" s="185" t="s">
        <v>2253</v>
      </c>
      <c r="D2298" s="187" t="s">
        <v>15</v>
      </c>
      <c r="E2298" s="188" t="s">
        <v>2254</v>
      </c>
      <c r="F2298" s="189" t="s">
        <v>7</v>
      </c>
      <c r="G2298" s="190">
        <v>19</v>
      </c>
      <c r="H2298" s="191">
        <v>0</v>
      </c>
      <c r="I2298" s="374">
        <f t="shared" si="65"/>
        <v>0</v>
      </c>
      <c r="J2298" s="144"/>
      <c r="K2298" s="355"/>
      <c r="L2298" s="145"/>
      <c r="M2298" s="146"/>
    </row>
    <row r="2299" spans="1:13">
      <c r="A2299" s="378">
        <v>4</v>
      </c>
      <c r="B2299" s="378"/>
      <c r="C2299" s="378"/>
      <c r="D2299" s="379"/>
      <c r="E2299" s="380" t="s">
        <v>236</v>
      </c>
      <c r="F2299" s="380"/>
      <c r="G2299" s="380"/>
      <c r="H2299" s="383"/>
      <c r="I2299" s="384">
        <f>SUM(I2300:I2317)</f>
        <v>0</v>
      </c>
      <c r="J2299" s="144"/>
      <c r="K2299" s="355"/>
      <c r="L2299" s="145"/>
      <c r="M2299" s="146"/>
    </row>
    <row r="2300" spans="1:13" ht="22.5">
      <c r="A2300" s="185"/>
      <c r="B2300" s="186"/>
      <c r="C2300" s="185" t="s">
        <v>768</v>
      </c>
      <c r="D2300" s="187" t="s">
        <v>14</v>
      </c>
      <c r="E2300" s="188" t="s">
        <v>794</v>
      </c>
      <c r="F2300" s="189" t="s">
        <v>819</v>
      </c>
      <c r="G2300" s="190">
        <v>170</v>
      </c>
      <c r="H2300" s="191">
        <v>0</v>
      </c>
      <c r="I2300" s="374">
        <f t="shared" si="65"/>
        <v>0</v>
      </c>
      <c r="J2300" s="144"/>
      <c r="K2300" s="355"/>
      <c r="L2300" s="145"/>
      <c r="M2300" s="146"/>
    </row>
    <row r="2301" spans="1:13" ht="22.5">
      <c r="A2301" s="185"/>
      <c r="B2301" s="186"/>
      <c r="C2301" s="185" t="s">
        <v>769</v>
      </c>
      <c r="D2301" s="187" t="s">
        <v>15</v>
      </c>
      <c r="E2301" s="188" t="s">
        <v>2255</v>
      </c>
      <c r="F2301" s="189" t="s">
        <v>56</v>
      </c>
      <c r="G2301" s="190">
        <v>25</v>
      </c>
      <c r="H2301" s="191">
        <v>0</v>
      </c>
      <c r="I2301" s="374">
        <f t="shared" si="65"/>
        <v>0</v>
      </c>
      <c r="J2301" s="144"/>
      <c r="K2301" s="355"/>
      <c r="L2301" s="145"/>
      <c r="M2301" s="146"/>
    </row>
    <row r="2302" spans="1:13" ht="22.5">
      <c r="A2302" s="185"/>
      <c r="B2302" s="186"/>
      <c r="C2302" s="185" t="s">
        <v>770</v>
      </c>
      <c r="D2302" s="187" t="s">
        <v>16</v>
      </c>
      <c r="E2302" s="188" t="s">
        <v>2256</v>
      </c>
      <c r="F2302" s="189" t="s">
        <v>56</v>
      </c>
      <c r="G2302" s="190">
        <v>55</v>
      </c>
      <c r="H2302" s="191">
        <v>0</v>
      </c>
      <c r="I2302" s="374">
        <f t="shared" si="65"/>
        <v>0</v>
      </c>
      <c r="J2302" s="144"/>
      <c r="K2302" s="355"/>
      <c r="L2302" s="145"/>
      <c r="M2302" s="146"/>
    </row>
    <row r="2303" spans="1:13" ht="22.5">
      <c r="A2303" s="185"/>
      <c r="B2303" s="186"/>
      <c r="C2303" s="185" t="s">
        <v>770</v>
      </c>
      <c r="D2303" s="187" t="s">
        <v>17</v>
      </c>
      <c r="E2303" s="188" t="s">
        <v>2257</v>
      </c>
      <c r="F2303" s="189" t="s">
        <v>56</v>
      </c>
      <c r="G2303" s="190">
        <v>33</v>
      </c>
      <c r="H2303" s="191">
        <v>0</v>
      </c>
      <c r="I2303" s="374">
        <f t="shared" si="65"/>
        <v>0</v>
      </c>
      <c r="J2303" s="144"/>
      <c r="K2303" s="355"/>
      <c r="L2303" s="145"/>
      <c r="M2303" s="146"/>
    </row>
    <row r="2304" spans="1:13">
      <c r="A2304" s="185"/>
      <c r="B2304" s="186"/>
      <c r="C2304" s="185" t="s">
        <v>771</v>
      </c>
      <c r="D2304" s="187" t="s">
        <v>179</v>
      </c>
      <c r="E2304" s="188" t="s">
        <v>2258</v>
      </c>
      <c r="F2304" s="189" t="s">
        <v>255</v>
      </c>
      <c r="G2304" s="190">
        <v>156</v>
      </c>
      <c r="H2304" s="191">
        <v>0</v>
      </c>
      <c r="I2304" s="374">
        <f t="shared" si="65"/>
        <v>0</v>
      </c>
      <c r="J2304" s="144"/>
      <c r="K2304" s="355"/>
      <c r="L2304" s="145"/>
      <c r="M2304" s="146"/>
    </row>
    <row r="2305" spans="1:13" ht="33.75">
      <c r="A2305" s="185"/>
      <c r="B2305" s="186"/>
      <c r="C2305" s="185" t="s">
        <v>639</v>
      </c>
      <c r="D2305" s="187" t="s">
        <v>198</v>
      </c>
      <c r="E2305" s="188" t="s">
        <v>798</v>
      </c>
      <c r="F2305" s="189" t="s">
        <v>78</v>
      </c>
      <c r="G2305" s="190">
        <v>2400</v>
      </c>
      <c r="H2305" s="191">
        <v>0</v>
      </c>
      <c r="I2305" s="374">
        <f t="shared" si="65"/>
        <v>0</v>
      </c>
      <c r="J2305" s="144"/>
      <c r="K2305" s="355"/>
      <c r="L2305" s="145"/>
      <c r="M2305" s="146"/>
    </row>
    <row r="2306" spans="1:13" ht="33.75">
      <c r="A2306" s="185"/>
      <c r="B2306" s="186"/>
      <c r="C2306" s="185" t="s">
        <v>2259</v>
      </c>
      <c r="D2306" s="187" t="s">
        <v>214</v>
      </c>
      <c r="E2306" s="188" t="s">
        <v>2260</v>
      </c>
      <c r="F2306" s="189" t="s">
        <v>78</v>
      </c>
      <c r="G2306" s="190">
        <v>4800</v>
      </c>
      <c r="H2306" s="191">
        <v>0</v>
      </c>
      <c r="I2306" s="374">
        <f t="shared" si="65"/>
        <v>0</v>
      </c>
      <c r="J2306" s="144"/>
      <c r="K2306" s="355"/>
      <c r="L2306" s="145"/>
      <c r="M2306" s="146"/>
    </row>
    <row r="2307" spans="1:13" ht="33.75">
      <c r="A2307" s="185"/>
      <c r="B2307" s="186"/>
      <c r="C2307" s="185" t="s">
        <v>772</v>
      </c>
      <c r="D2307" s="187" t="s">
        <v>216</v>
      </c>
      <c r="E2307" s="188" t="s">
        <v>2261</v>
      </c>
      <c r="F2307" s="189" t="s">
        <v>76</v>
      </c>
      <c r="G2307" s="190">
        <v>47</v>
      </c>
      <c r="H2307" s="191">
        <v>0</v>
      </c>
      <c r="I2307" s="374">
        <f t="shared" si="65"/>
        <v>0</v>
      </c>
      <c r="J2307" s="144"/>
      <c r="K2307" s="355"/>
      <c r="L2307" s="145"/>
      <c r="M2307" s="146"/>
    </row>
    <row r="2308" spans="1:13" ht="45">
      <c r="A2308" s="185"/>
      <c r="B2308" s="186"/>
      <c r="C2308" s="185" t="s">
        <v>773</v>
      </c>
      <c r="D2308" s="187" t="s">
        <v>231</v>
      </c>
      <c r="E2308" s="188" t="s">
        <v>2262</v>
      </c>
      <c r="F2308" s="189" t="s">
        <v>76</v>
      </c>
      <c r="G2308" s="190">
        <v>6</v>
      </c>
      <c r="H2308" s="191">
        <v>0</v>
      </c>
      <c r="I2308" s="374">
        <f t="shared" si="65"/>
        <v>0</v>
      </c>
      <c r="J2308" s="144"/>
      <c r="K2308" s="355"/>
      <c r="L2308" s="145"/>
      <c r="M2308" s="146"/>
    </row>
    <row r="2309" spans="1:13" ht="45">
      <c r="A2309" s="185"/>
      <c r="B2309" s="186"/>
      <c r="C2309" s="185" t="s">
        <v>774</v>
      </c>
      <c r="D2309" s="187" t="s">
        <v>260</v>
      </c>
      <c r="E2309" s="188" t="s">
        <v>2263</v>
      </c>
      <c r="F2309" s="189" t="s">
        <v>7</v>
      </c>
      <c r="G2309" s="190">
        <v>2</v>
      </c>
      <c r="H2309" s="191">
        <v>0</v>
      </c>
      <c r="I2309" s="374">
        <f t="shared" si="65"/>
        <v>0</v>
      </c>
      <c r="J2309" s="144"/>
      <c r="K2309" s="355"/>
      <c r="L2309" s="145"/>
      <c r="M2309" s="146"/>
    </row>
    <row r="2310" spans="1:13" ht="22.5">
      <c r="A2310" s="185"/>
      <c r="B2310" s="186"/>
      <c r="C2310" s="185" t="s">
        <v>775</v>
      </c>
      <c r="D2310" s="187" t="s">
        <v>261</v>
      </c>
      <c r="E2310" s="188" t="s">
        <v>2264</v>
      </c>
      <c r="F2310" s="189" t="s">
        <v>76</v>
      </c>
      <c r="G2310" s="190">
        <v>53</v>
      </c>
      <c r="H2310" s="191">
        <v>0</v>
      </c>
      <c r="I2310" s="374">
        <f t="shared" si="65"/>
        <v>0</v>
      </c>
      <c r="J2310" s="144"/>
      <c r="K2310" s="355"/>
      <c r="L2310" s="145"/>
      <c r="M2310" s="146"/>
    </row>
    <row r="2311" spans="1:13" ht="22.5">
      <c r="A2311" s="185"/>
      <c r="B2311" s="186"/>
      <c r="C2311" s="185" t="s">
        <v>776</v>
      </c>
      <c r="D2311" s="187" t="s">
        <v>272</v>
      </c>
      <c r="E2311" s="188" t="s">
        <v>2265</v>
      </c>
      <c r="F2311" s="189" t="s">
        <v>58</v>
      </c>
      <c r="G2311" s="190">
        <v>78</v>
      </c>
      <c r="H2311" s="191">
        <v>0</v>
      </c>
      <c r="I2311" s="374">
        <f t="shared" si="65"/>
        <v>0</v>
      </c>
      <c r="J2311" s="144"/>
      <c r="K2311" s="355"/>
      <c r="L2311" s="145"/>
      <c r="M2311" s="146"/>
    </row>
    <row r="2312" spans="1:13" ht="22.5">
      <c r="A2312" s="185"/>
      <c r="B2312" s="186"/>
      <c r="C2312" s="185" t="s">
        <v>776</v>
      </c>
      <c r="D2312" s="187" t="s">
        <v>274</v>
      </c>
      <c r="E2312" s="188" t="s">
        <v>2266</v>
      </c>
      <c r="F2312" s="189" t="s">
        <v>58</v>
      </c>
      <c r="G2312" s="190">
        <v>75.8</v>
      </c>
      <c r="H2312" s="191">
        <v>0</v>
      </c>
      <c r="I2312" s="374">
        <f t="shared" si="65"/>
        <v>0</v>
      </c>
      <c r="J2312" s="144"/>
      <c r="K2312" s="355"/>
      <c r="L2312" s="145"/>
      <c r="M2312" s="146"/>
    </row>
    <row r="2313" spans="1:13" ht="22.5">
      <c r="A2313" s="185"/>
      <c r="B2313" s="186"/>
      <c r="C2313" s="185" t="s">
        <v>581</v>
      </c>
      <c r="D2313" s="187" t="s">
        <v>276</v>
      </c>
      <c r="E2313" s="188" t="s">
        <v>634</v>
      </c>
      <c r="F2313" s="189" t="s">
        <v>76</v>
      </c>
      <c r="G2313" s="190">
        <v>23</v>
      </c>
      <c r="H2313" s="191">
        <v>0</v>
      </c>
      <c r="I2313" s="374">
        <f t="shared" si="65"/>
        <v>0</v>
      </c>
      <c r="J2313" s="144"/>
      <c r="K2313" s="355"/>
      <c r="L2313" s="145"/>
      <c r="M2313" s="146"/>
    </row>
    <row r="2314" spans="1:13" ht="22.5">
      <c r="A2314" s="185"/>
      <c r="B2314" s="186"/>
      <c r="C2314" s="185" t="s">
        <v>784</v>
      </c>
      <c r="D2314" s="187" t="s">
        <v>278</v>
      </c>
      <c r="E2314" s="188" t="s">
        <v>2267</v>
      </c>
      <c r="F2314" s="189" t="s">
        <v>76</v>
      </c>
      <c r="G2314" s="190">
        <v>450</v>
      </c>
      <c r="H2314" s="191">
        <v>0</v>
      </c>
      <c r="I2314" s="374">
        <f t="shared" si="65"/>
        <v>0</v>
      </c>
      <c r="J2314" s="144"/>
      <c r="K2314" s="355"/>
      <c r="L2314" s="145"/>
      <c r="M2314" s="146"/>
    </row>
    <row r="2315" spans="1:13" ht="22.5">
      <c r="A2315" s="185"/>
      <c r="B2315" s="186"/>
      <c r="C2315" s="185" t="s">
        <v>777</v>
      </c>
      <c r="D2315" s="187" t="s">
        <v>281</v>
      </c>
      <c r="E2315" s="188" t="s">
        <v>855</v>
      </c>
      <c r="F2315" s="189" t="s">
        <v>58</v>
      </c>
      <c r="G2315" s="190">
        <v>78</v>
      </c>
      <c r="H2315" s="191">
        <v>0</v>
      </c>
      <c r="I2315" s="374">
        <f t="shared" si="65"/>
        <v>0</v>
      </c>
      <c r="J2315" s="144"/>
      <c r="K2315" s="355"/>
      <c r="L2315" s="145"/>
      <c r="M2315" s="146"/>
    </row>
    <row r="2316" spans="1:13" ht="22.5">
      <c r="A2316" s="185"/>
      <c r="B2316" s="186"/>
      <c r="C2316" s="185" t="s">
        <v>601</v>
      </c>
      <c r="D2316" s="187" t="s">
        <v>283</v>
      </c>
      <c r="E2316" s="188" t="s">
        <v>805</v>
      </c>
      <c r="F2316" s="189" t="s">
        <v>7</v>
      </c>
      <c r="G2316" s="190">
        <v>3</v>
      </c>
      <c r="H2316" s="191">
        <v>0</v>
      </c>
      <c r="I2316" s="374">
        <f t="shared" si="65"/>
        <v>0</v>
      </c>
      <c r="J2316" s="144"/>
      <c r="K2316" s="355"/>
      <c r="L2316" s="145"/>
      <c r="M2316" s="146"/>
    </row>
    <row r="2317" spans="1:13">
      <c r="A2317" s="185"/>
      <c r="B2317" s="186"/>
      <c r="C2317" s="185" t="s">
        <v>778</v>
      </c>
      <c r="D2317" s="187" t="s">
        <v>285</v>
      </c>
      <c r="E2317" s="188" t="s">
        <v>2268</v>
      </c>
      <c r="F2317" s="189" t="s">
        <v>58</v>
      </c>
      <c r="G2317" s="190">
        <v>156</v>
      </c>
      <c r="H2317" s="191">
        <v>0</v>
      </c>
      <c r="I2317" s="374">
        <f t="shared" si="65"/>
        <v>0</v>
      </c>
      <c r="J2317" s="144"/>
      <c r="K2317" s="355"/>
      <c r="L2317" s="145"/>
      <c r="M2317" s="146"/>
    </row>
    <row r="2318" spans="1:13">
      <c r="A2318" s="378">
        <v>4</v>
      </c>
      <c r="B2318" s="378"/>
      <c r="C2318" s="378"/>
      <c r="D2318" s="379"/>
      <c r="E2318" s="380" t="s">
        <v>622</v>
      </c>
      <c r="F2318" s="380"/>
      <c r="G2318" s="380"/>
      <c r="H2318" s="383"/>
      <c r="I2318" s="384">
        <f>SUM(I2319:I2319)</f>
        <v>0</v>
      </c>
      <c r="J2318" s="144"/>
      <c r="K2318" s="355"/>
      <c r="L2318" s="145"/>
      <c r="M2318" s="146"/>
    </row>
    <row r="2319" spans="1:13" ht="33.75">
      <c r="A2319" s="185"/>
      <c r="B2319" s="186"/>
      <c r="C2319" s="185" t="s">
        <v>604</v>
      </c>
      <c r="D2319" s="187" t="s">
        <v>14</v>
      </c>
      <c r="E2319" s="188" t="s">
        <v>2167</v>
      </c>
      <c r="F2319" s="189" t="s">
        <v>7</v>
      </c>
      <c r="G2319" s="190">
        <v>1</v>
      </c>
      <c r="H2319" s="191">
        <v>0</v>
      </c>
      <c r="I2319" s="374">
        <f t="shared" si="65"/>
        <v>0</v>
      </c>
      <c r="J2319" s="144"/>
      <c r="K2319" s="355"/>
      <c r="L2319" s="145"/>
      <c r="M2319" s="146"/>
    </row>
    <row r="2320" spans="1:13">
      <c r="A2320" s="222">
        <v>3</v>
      </c>
      <c r="B2320" s="223"/>
      <c r="C2320" s="224"/>
      <c r="D2320" s="225"/>
      <c r="E2320" s="226" t="s">
        <v>2168</v>
      </c>
      <c r="F2320" s="223"/>
      <c r="G2320" s="224"/>
      <c r="H2320" s="225"/>
      <c r="I2320" s="227">
        <f>SUM(I2321:I2321)</f>
        <v>0</v>
      </c>
      <c r="J2320" s="144"/>
      <c r="K2320" s="355"/>
      <c r="L2320" s="145"/>
      <c r="M2320" s="146"/>
    </row>
    <row r="2321" spans="1:13" ht="33.75">
      <c r="A2321" s="185"/>
      <c r="B2321" s="186"/>
      <c r="C2321" s="185" t="s">
        <v>779</v>
      </c>
      <c r="D2321" s="187" t="s">
        <v>14</v>
      </c>
      <c r="E2321" s="188" t="s">
        <v>808</v>
      </c>
      <c r="F2321" s="189" t="s">
        <v>56</v>
      </c>
      <c r="G2321" s="190">
        <v>150</v>
      </c>
      <c r="H2321" s="191">
        <v>0</v>
      </c>
      <c r="I2321" s="374">
        <f t="shared" si="65"/>
        <v>0</v>
      </c>
      <c r="J2321" s="144"/>
      <c r="K2321" s="355"/>
      <c r="L2321" s="145"/>
      <c r="M2321" s="146"/>
    </row>
    <row r="2322" spans="1:13">
      <c r="A2322" s="222">
        <v>3</v>
      </c>
      <c r="B2322" s="223"/>
      <c r="C2322" s="224"/>
      <c r="D2322" s="225"/>
      <c r="E2322" s="226" t="s">
        <v>2174</v>
      </c>
      <c r="F2322" s="223"/>
      <c r="G2322" s="224"/>
      <c r="H2322" s="225"/>
      <c r="I2322" s="227">
        <f>SUM(I2323)</f>
        <v>0</v>
      </c>
      <c r="J2322" s="144"/>
      <c r="K2322" s="355"/>
      <c r="L2322" s="145"/>
      <c r="M2322" s="146"/>
    </row>
    <row r="2323" spans="1:13" ht="22.5">
      <c r="A2323" s="185"/>
      <c r="B2323" s="186"/>
      <c r="C2323" s="185" t="s">
        <v>785</v>
      </c>
      <c r="D2323" s="187" t="s">
        <v>14</v>
      </c>
      <c r="E2323" s="188" t="s">
        <v>2269</v>
      </c>
      <c r="F2323" s="189" t="s">
        <v>56</v>
      </c>
      <c r="G2323" s="190">
        <v>150</v>
      </c>
      <c r="H2323" s="191">
        <v>0</v>
      </c>
      <c r="I2323" s="374">
        <f t="shared" ref="I2323" si="66">IF(ISNUMBER(G2323),ROUND(G2323*H2323,2),"")</f>
        <v>0</v>
      </c>
      <c r="J2323" s="144"/>
      <c r="K2323" s="355"/>
      <c r="L2323" s="145"/>
      <c r="M2323" s="146"/>
    </row>
    <row r="2324" spans="1:13">
      <c r="A2324" s="170">
        <v>2</v>
      </c>
      <c r="B2324" s="171" t="str">
        <f>IF(TRIM(H2324)&lt;&gt;"",COUNTA($H$8:H2324),"")</f>
        <v/>
      </c>
      <c r="C2324" s="170"/>
      <c r="D2324" s="172"/>
      <c r="E2324" s="24" t="s">
        <v>2271</v>
      </c>
      <c r="F2324" s="173"/>
      <c r="G2324" s="215"/>
      <c r="H2324" s="373"/>
      <c r="I2324" s="175">
        <f>I2325+I2360+I2362+I2364</f>
        <v>0</v>
      </c>
      <c r="J2324" s="144"/>
      <c r="K2324" s="355"/>
      <c r="L2324" s="145"/>
      <c r="M2324" s="146"/>
    </row>
    <row r="2325" spans="1:13">
      <c r="A2325" s="222">
        <v>3</v>
      </c>
      <c r="B2325" s="223"/>
      <c r="C2325" s="224"/>
      <c r="D2325" s="225"/>
      <c r="E2325" s="226" t="s">
        <v>820</v>
      </c>
      <c r="F2325" s="223"/>
      <c r="G2325" s="224"/>
      <c r="H2325" s="225"/>
      <c r="I2325" s="227">
        <f>I2326+I2330+I2336+I2339+I2358</f>
        <v>0</v>
      </c>
      <c r="J2325" s="144"/>
      <c r="K2325" s="355"/>
      <c r="L2325" s="145"/>
      <c r="M2325" s="146"/>
    </row>
    <row r="2326" spans="1:13">
      <c r="A2326" s="378">
        <v>4</v>
      </c>
      <c r="B2326" s="378"/>
      <c r="C2326" s="378"/>
      <c r="D2326" s="379"/>
      <c r="E2326" s="380" t="s">
        <v>501</v>
      </c>
      <c r="F2326" s="380"/>
      <c r="G2326" s="380"/>
      <c r="H2326" s="383"/>
      <c r="I2326" s="384">
        <f>SUM(I2327:I2329)</f>
        <v>0</v>
      </c>
      <c r="J2326" s="144"/>
      <c r="K2326" s="355"/>
      <c r="L2326" s="145"/>
      <c r="M2326" s="146"/>
    </row>
    <row r="2327" spans="1:13" ht="33.75">
      <c r="A2327" s="185"/>
      <c r="B2327" s="186"/>
      <c r="C2327" s="185" t="s">
        <v>522</v>
      </c>
      <c r="D2327" s="187" t="s">
        <v>14</v>
      </c>
      <c r="E2327" s="188" t="s">
        <v>786</v>
      </c>
      <c r="F2327" s="189" t="s">
        <v>7</v>
      </c>
      <c r="G2327" s="190">
        <v>1</v>
      </c>
      <c r="H2327" s="191">
        <v>0</v>
      </c>
      <c r="I2327" s="374">
        <f t="shared" ref="I2327:I2365" si="67">IF(ISNUMBER(G2327),ROUND(G2327*H2327,2),"")</f>
        <v>0</v>
      </c>
      <c r="J2327" s="144"/>
      <c r="K2327" s="355"/>
      <c r="L2327" s="145"/>
      <c r="M2327" s="146"/>
    </row>
    <row r="2328" spans="1:13" ht="22.5">
      <c r="A2328" s="185"/>
      <c r="B2328" s="186"/>
      <c r="C2328" s="185" t="s">
        <v>781</v>
      </c>
      <c r="D2328" s="187" t="s">
        <v>15</v>
      </c>
      <c r="E2328" s="188" t="s">
        <v>2250</v>
      </c>
      <c r="F2328" s="189" t="s">
        <v>76</v>
      </c>
      <c r="G2328" s="190">
        <v>50</v>
      </c>
      <c r="H2328" s="191">
        <v>0</v>
      </c>
      <c r="I2328" s="374">
        <f t="shared" si="67"/>
        <v>0</v>
      </c>
      <c r="J2328" s="144"/>
      <c r="K2328" s="355"/>
      <c r="L2328" s="145"/>
      <c r="M2328" s="146"/>
    </row>
    <row r="2329" spans="1:13" s="213" customFormat="1" ht="22.5">
      <c r="A2329" s="185"/>
      <c r="B2329" s="186"/>
      <c r="C2329" s="185" t="s">
        <v>536</v>
      </c>
      <c r="D2329" s="187" t="s">
        <v>16</v>
      </c>
      <c r="E2329" s="188" t="s">
        <v>788</v>
      </c>
      <c r="F2329" s="189" t="s">
        <v>58</v>
      </c>
      <c r="G2329" s="190">
        <v>90</v>
      </c>
      <c r="H2329" s="191">
        <v>0</v>
      </c>
      <c r="I2329" s="374">
        <f t="shared" si="67"/>
        <v>0</v>
      </c>
      <c r="J2329" s="144"/>
      <c r="K2329" s="355"/>
      <c r="L2329" s="145"/>
      <c r="M2329" s="146"/>
    </row>
    <row r="2330" spans="1:13">
      <c r="A2330" s="378">
        <v>4</v>
      </c>
      <c r="B2330" s="378"/>
      <c r="C2330" s="378"/>
      <c r="D2330" s="379"/>
      <c r="E2330" s="380" t="s">
        <v>232</v>
      </c>
      <c r="F2330" s="380"/>
      <c r="G2330" s="380"/>
      <c r="H2330" s="383"/>
      <c r="I2330" s="384">
        <f>SUM(I2331:I2335)</f>
        <v>0</v>
      </c>
      <c r="J2330" s="144"/>
      <c r="K2330" s="355"/>
      <c r="L2330" s="145"/>
      <c r="M2330" s="146"/>
    </row>
    <row r="2331" spans="1:13" ht="33.75">
      <c r="A2331" s="185"/>
      <c r="B2331" s="186"/>
      <c r="C2331" s="185" t="s">
        <v>544</v>
      </c>
      <c r="D2331" s="187" t="s">
        <v>14</v>
      </c>
      <c r="E2331" s="188" t="s">
        <v>789</v>
      </c>
      <c r="F2331" s="189" t="s">
        <v>76</v>
      </c>
      <c r="G2331" s="190">
        <v>30</v>
      </c>
      <c r="H2331" s="191">
        <v>0</v>
      </c>
      <c r="I2331" s="374">
        <f t="shared" si="67"/>
        <v>0</v>
      </c>
      <c r="J2331" s="144"/>
      <c r="K2331" s="355"/>
      <c r="L2331" s="145"/>
      <c r="M2331" s="146"/>
    </row>
    <row r="2332" spans="1:13" ht="22.5">
      <c r="A2332" s="185"/>
      <c r="B2332" s="186"/>
      <c r="C2332" s="185" t="s">
        <v>764</v>
      </c>
      <c r="D2332" s="187" t="s">
        <v>15</v>
      </c>
      <c r="E2332" s="188" t="s">
        <v>2251</v>
      </c>
      <c r="F2332" s="189" t="s">
        <v>76</v>
      </c>
      <c r="G2332" s="190">
        <v>280</v>
      </c>
      <c r="H2332" s="191">
        <v>0</v>
      </c>
      <c r="I2332" s="374">
        <f t="shared" si="67"/>
        <v>0</v>
      </c>
      <c r="J2332" s="144"/>
      <c r="K2332" s="355"/>
      <c r="L2332" s="145"/>
      <c r="M2332" s="146"/>
    </row>
    <row r="2333" spans="1:13">
      <c r="A2333" s="185"/>
      <c r="B2333" s="186"/>
      <c r="C2333" s="185" t="s">
        <v>765</v>
      </c>
      <c r="D2333" s="187" t="s">
        <v>16</v>
      </c>
      <c r="E2333" s="188" t="s">
        <v>844</v>
      </c>
      <c r="F2333" s="189" t="s">
        <v>76</v>
      </c>
      <c r="G2333" s="190">
        <v>280</v>
      </c>
      <c r="H2333" s="191">
        <v>0</v>
      </c>
      <c r="I2333" s="374">
        <f t="shared" si="67"/>
        <v>0</v>
      </c>
      <c r="J2333" s="144"/>
      <c r="K2333" s="355"/>
      <c r="L2333" s="145"/>
      <c r="M2333" s="146"/>
    </row>
    <row r="2334" spans="1:13">
      <c r="A2334" s="185"/>
      <c r="B2334" s="186"/>
      <c r="C2334" s="185" t="s">
        <v>556</v>
      </c>
      <c r="D2334" s="187" t="s">
        <v>17</v>
      </c>
      <c r="E2334" s="188" t="s">
        <v>557</v>
      </c>
      <c r="F2334" s="189" t="s">
        <v>56</v>
      </c>
      <c r="G2334" s="190">
        <v>330</v>
      </c>
      <c r="H2334" s="191">
        <v>0</v>
      </c>
      <c r="I2334" s="374">
        <f t="shared" si="67"/>
        <v>0</v>
      </c>
      <c r="J2334" s="144"/>
      <c r="K2334" s="355"/>
      <c r="L2334" s="145"/>
      <c r="M2334" s="146"/>
    </row>
    <row r="2335" spans="1:13">
      <c r="A2335" s="185"/>
      <c r="B2335" s="186"/>
      <c r="C2335" s="185" t="s">
        <v>766</v>
      </c>
      <c r="D2335" s="187" t="s">
        <v>179</v>
      </c>
      <c r="E2335" s="188" t="s">
        <v>559</v>
      </c>
      <c r="F2335" s="189" t="s">
        <v>56</v>
      </c>
      <c r="G2335" s="190">
        <v>330</v>
      </c>
      <c r="H2335" s="191">
        <v>0</v>
      </c>
      <c r="I2335" s="374">
        <f t="shared" si="67"/>
        <v>0</v>
      </c>
      <c r="J2335" s="144"/>
      <c r="K2335" s="355"/>
      <c r="L2335" s="145"/>
      <c r="M2335" s="146"/>
    </row>
    <row r="2336" spans="1:13">
      <c r="A2336" s="378">
        <v>4</v>
      </c>
      <c r="B2336" s="378"/>
      <c r="C2336" s="378"/>
      <c r="D2336" s="379"/>
      <c r="E2336" s="380" t="s">
        <v>234</v>
      </c>
      <c r="F2336" s="380"/>
      <c r="G2336" s="380"/>
      <c r="H2336" s="383"/>
      <c r="I2336" s="384">
        <f>SUM(I2337:I2338)</f>
        <v>0</v>
      </c>
      <c r="J2336" s="144"/>
      <c r="K2336" s="355"/>
      <c r="L2336" s="145"/>
      <c r="M2336" s="146"/>
    </row>
    <row r="2337" spans="1:13" ht="22.5">
      <c r="A2337" s="185"/>
      <c r="B2337" s="186"/>
      <c r="C2337" s="185" t="s">
        <v>782</v>
      </c>
      <c r="D2337" s="187" t="s">
        <v>14</v>
      </c>
      <c r="E2337" s="188" t="s">
        <v>2252</v>
      </c>
      <c r="F2337" s="189" t="s">
        <v>7</v>
      </c>
      <c r="G2337" s="190">
        <v>140</v>
      </c>
      <c r="H2337" s="191">
        <v>0</v>
      </c>
      <c r="I2337" s="374">
        <f t="shared" si="67"/>
        <v>0</v>
      </c>
      <c r="J2337" s="144"/>
      <c r="K2337" s="355"/>
      <c r="L2337" s="145"/>
      <c r="M2337" s="146"/>
    </row>
    <row r="2338" spans="1:13" ht="22.5">
      <c r="A2338" s="185"/>
      <c r="B2338" s="186"/>
      <c r="C2338" s="185" t="s">
        <v>2253</v>
      </c>
      <c r="D2338" s="187" t="s">
        <v>15</v>
      </c>
      <c r="E2338" s="188" t="s">
        <v>2254</v>
      </c>
      <c r="F2338" s="189" t="s">
        <v>7</v>
      </c>
      <c r="G2338" s="190">
        <v>13</v>
      </c>
      <c r="H2338" s="191">
        <v>0</v>
      </c>
      <c r="I2338" s="374">
        <f t="shared" si="67"/>
        <v>0</v>
      </c>
      <c r="J2338" s="144"/>
      <c r="K2338" s="355"/>
      <c r="L2338" s="145"/>
      <c r="M2338" s="146"/>
    </row>
    <row r="2339" spans="1:13">
      <c r="A2339" s="378">
        <v>4</v>
      </c>
      <c r="B2339" s="378"/>
      <c r="C2339" s="378"/>
      <c r="D2339" s="379"/>
      <c r="E2339" s="380" t="s">
        <v>236</v>
      </c>
      <c r="F2339" s="380"/>
      <c r="G2339" s="380"/>
      <c r="H2339" s="383"/>
      <c r="I2339" s="384">
        <f>SUM(I2340:I2357)</f>
        <v>0</v>
      </c>
      <c r="J2339" s="144"/>
      <c r="K2339" s="355"/>
      <c r="L2339" s="145"/>
      <c r="M2339" s="146"/>
    </row>
    <row r="2340" spans="1:13" ht="22.5">
      <c r="A2340" s="185"/>
      <c r="B2340" s="186"/>
      <c r="C2340" s="185" t="s">
        <v>768</v>
      </c>
      <c r="D2340" s="187" t="s">
        <v>14</v>
      </c>
      <c r="E2340" s="188" t="s">
        <v>794</v>
      </c>
      <c r="F2340" s="189" t="s">
        <v>819</v>
      </c>
      <c r="G2340" s="190">
        <v>200</v>
      </c>
      <c r="H2340" s="191">
        <v>0</v>
      </c>
      <c r="I2340" s="374">
        <f t="shared" si="67"/>
        <v>0</v>
      </c>
      <c r="J2340" s="144"/>
      <c r="K2340" s="355"/>
      <c r="L2340" s="145"/>
      <c r="M2340" s="146"/>
    </row>
    <row r="2341" spans="1:13" ht="22.5">
      <c r="A2341" s="185"/>
      <c r="B2341" s="186"/>
      <c r="C2341" s="185" t="s">
        <v>769</v>
      </c>
      <c r="D2341" s="187" t="s">
        <v>15</v>
      </c>
      <c r="E2341" s="188" t="s">
        <v>2255</v>
      </c>
      <c r="F2341" s="189" t="s">
        <v>56</v>
      </c>
      <c r="G2341" s="190">
        <v>22</v>
      </c>
      <c r="H2341" s="191">
        <v>0</v>
      </c>
      <c r="I2341" s="374">
        <f t="shared" si="67"/>
        <v>0</v>
      </c>
      <c r="J2341" s="144"/>
      <c r="K2341" s="355"/>
      <c r="L2341" s="145"/>
      <c r="M2341" s="146"/>
    </row>
    <row r="2342" spans="1:13" ht="22.5">
      <c r="A2342" s="185"/>
      <c r="B2342" s="186"/>
      <c r="C2342" s="185" t="s">
        <v>770</v>
      </c>
      <c r="D2342" s="187" t="s">
        <v>16</v>
      </c>
      <c r="E2342" s="188" t="s">
        <v>2256</v>
      </c>
      <c r="F2342" s="189" t="s">
        <v>56</v>
      </c>
      <c r="G2342" s="190">
        <v>50</v>
      </c>
      <c r="H2342" s="191">
        <v>0</v>
      </c>
      <c r="I2342" s="374">
        <f t="shared" si="67"/>
        <v>0</v>
      </c>
      <c r="J2342" s="144"/>
      <c r="K2342" s="355"/>
      <c r="L2342" s="145"/>
      <c r="M2342" s="146"/>
    </row>
    <row r="2343" spans="1:13" ht="22.5">
      <c r="A2343" s="185"/>
      <c r="B2343" s="186"/>
      <c r="C2343" s="185" t="s">
        <v>770</v>
      </c>
      <c r="D2343" s="187" t="s">
        <v>17</v>
      </c>
      <c r="E2343" s="188" t="s">
        <v>2257</v>
      </c>
      <c r="F2343" s="189" t="s">
        <v>56</v>
      </c>
      <c r="G2343" s="190">
        <v>30</v>
      </c>
      <c r="H2343" s="191">
        <v>0</v>
      </c>
      <c r="I2343" s="374">
        <f t="shared" si="67"/>
        <v>0</v>
      </c>
      <c r="J2343" s="144"/>
      <c r="K2343" s="355"/>
      <c r="L2343" s="145"/>
      <c r="M2343" s="146"/>
    </row>
    <row r="2344" spans="1:13">
      <c r="A2344" s="185"/>
      <c r="B2344" s="186"/>
      <c r="C2344" s="185" t="s">
        <v>771</v>
      </c>
      <c r="D2344" s="187" t="s">
        <v>179</v>
      </c>
      <c r="E2344" s="188" t="s">
        <v>2258</v>
      </c>
      <c r="F2344" s="189" t="s">
        <v>255</v>
      </c>
      <c r="G2344" s="190">
        <v>134</v>
      </c>
      <c r="H2344" s="191">
        <v>0</v>
      </c>
      <c r="I2344" s="374">
        <f t="shared" si="67"/>
        <v>0</v>
      </c>
      <c r="J2344" s="144"/>
      <c r="K2344" s="355"/>
      <c r="L2344" s="145"/>
      <c r="M2344" s="146"/>
    </row>
    <row r="2345" spans="1:13" ht="33.75">
      <c r="A2345" s="185"/>
      <c r="B2345" s="186"/>
      <c r="C2345" s="185" t="s">
        <v>639</v>
      </c>
      <c r="D2345" s="187" t="s">
        <v>198</v>
      </c>
      <c r="E2345" s="188" t="s">
        <v>798</v>
      </c>
      <c r="F2345" s="189" t="s">
        <v>78</v>
      </c>
      <c r="G2345" s="190">
        <v>2000</v>
      </c>
      <c r="H2345" s="191">
        <v>0</v>
      </c>
      <c r="I2345" s="374">
        <f t="shared" si="67"/>
        <v>0</v>
      </c>
      <c r="J2345" s="144"/>
      <c r="K2345" s="355"/>
      <c r="L2345" s="145"/>
      <c r="M2345" s="146"/>
    </row>
    <row r="2346" spans="1:13" ht="33.75">
      <c r="A2346" s="185"/>
      <c r="B2346" s="186"/>
      <c r="C2346" s="185" t="s">
        <v>2259</v>
      </c>
      <c r="D2346" s="187" t="s">
        <v>214</v>
      </c>
      <c r="E2346" s="188" t="s">
        <v>2260</v>
      </c>
      <c r="F2346" s="189" t="s">
        <v>78</v>
      </c>
      <c r="G2346" s="190">
        <v>4000</v>
      </c>
      <c r="H2346" s="191">
        <v>0</v>
      </c>
      <c r="I2346" s="374">
        <f t="shared" si="67"/>
        <v>0</v>
      </c>
      <c r="J2346" s="144"/>
      <c r="K2346" s="355"/>
      <c r="L2346" s="145"/>
      <c r="M2346" s="146"/>
    </row>
    <row r="2347" spans="1:13" ht="33.75">
      <c r="A2347" s="185"/>
      <c r="B2347" s="186"/>
      <c r="C2347" s="185" t="s">
        <v>772</v>
      </c>
      <c r="D2347" s="187" t="s">
        <v>216</v>
      </c>
      <c r="E2347" s="188" t="s">
        <v>2261</v>
      </c>
      <c r="F2347" s="189" t="s">
        <v>76</v>
      </c>
      <c r="G2347" s="190">
        <v>42</v>
      </c>
      <c r="H2347" s="191">
        <v>0</v>
      </c>
      <c r="I2347" s="374">
        <f t="shared" si="67"/>
        <v>0</v>
      </c>
      <c r="J2347" s="144"/>
      <c r="K2347" s="355"/>
      <c r="L2347" s="145"/>
      <c r="M2347" s="146"/>
    </row>
    <row r="2348" spans="1:13" ht="45">
      <c r="A2348" s="185"/>
      <c r="B2348" s="186"/>
      <c r="C2348" s="185" t="s">
        <v>773</v>
      </c>
      <c r="D2348" s="187" t="s">
        <v>231</v>
      </c>
      <c r="E2348" s="188" t="s">
        <v>2262</v>
      </c>
      <c r="F2348" s="189" t="s">
        <v>76</v>
      </c>
      <c r="G2348" s="190">
        <v>5</v>
      </c>
      <c r="H2348" s="191">
        <v>0</v>
      </c>
      <c r="I2348" s="374">
        <f t="shared" si="67"/>
        <v>0</v>
      </c>
      <c r="J2348" s="144"/>
      <c r="K2348" s="355"/>
      <c r="L2348" s="145"/>
      <c r="M2348" s="146"/>
    </row>
    <row r="2349" spans="1:13" ht="45">
      <c r="A2349" s="185"/>
      <c r="B2349" s="186"/>
      <c r="C2349" s="185" t="s">
        <v>774</v>
      </c>
      <c r="D2349" s="187" t="s">
        <v>260</v>
      </c>
      <c r="E2349" s="188" t="s">
        <v>2263</v>
      </c>
      <c r="F2349" s="189" t="s">
        <v>7</v>
      </c>
      <c r="G2349" s="190">
        <v>2</v>
      </c>
      <c r="H2349" s="191">
        <v>0</v>
      </c>
      <c r="I2349" s="374">
        <f t="shared" si="67"/>
        <v>0</v>
      </c>
      <c r="J2349" s="144"/>
      <c r="K2349" s="355"/>
      <c r="L2349" s="145"/>
      <c r="M2349" s="146"/>
    </row>
    <row r="2350" spans="1:13" ht="22.5">
      <c r="A2350" s="185"/>
      <c r="B2350" s="186"/>
      <c r="C2350" s="185" t="s">
        <v>775</v>
      </c>
      <c r="D2350" s="187" t="s">
        <v>261</v>
      </c>
      <c r="E2350" s="188" t="s">
        <v>2264</v>
      </c>
      <c r="F2350" s="189" t="s">
        <v>76</v>
      </c>
      <c r="G2350" s="190">
        <v>47</v>
      </c>
      <c r="H2350" s="191">
        <v>0</v>
      </c>
      <c r="I2350" s="374">
        <f t="shared" si="67"/>
        <v>0</v>
      </c>
      <c r="J2350" s="144"/>
      <c r="K2350" s="355"/>
      <c r="L2350" s="145"/>
      <c r="M2350" s="146"/>
    </row>
    <row r="2351" spans="1:13" ht="22.5">
      <c r="A2351" s="185"/>
      <c r="B2351" s="186"/>
      <c r="C2351" s="185" t="s">
        <v>776</v>
      </c>
      <c r="D2351" s="187" t="s">
        <v>272</v>
      </c>
      <c r="E2351" s="188" t="s">
        <v>2265</v>
      </c>
      <c r="F2351" s="189" t="s">
        <v>58</v>
      </c>
      <c r="G2351" s="190">
        <v>50</v>
      </c>
      <c r="H2351" s="191">
        <v>0</v>
      </c>
      <c r="I2351" s="374">
        <f t="shared" si="67"/>
        <v>0</v>
      </c>
      <c r="J2351" s="144"/>
      <c r="K2351" s="355"/>
      <c r="L2351" s="145"/>
      <c r="M2351" s="146"/>
    </row>
    <row r="2352" spans="1:13" ht="22.5">
      <c r="A2352" s="185"/>
      <c r="B2352" s="186"/>
      <c r="C2352" s="185" t="s">
        <v>776</v>
      </c>
      <c r="D2352" s="187" t="s">
        <v>274</v>
      </c>
      <c r="E2352" s="188" t="s">
        <v>2266</v>
      </c>
      <c r="F2352" s="189" t="s">
        <v>58</v>
      </c>
      <c r="G2352" s="190">
        <v>47.6</v>
      </c>
      <c r="H2352" s="191">
        <v>0</v>
      </c>
      <c r="I2352" s="374">
        <f t="shared" si="67"/>
        <v>0</v>
      </c>
      <c r="J2352" s="144"/>
      <c r="K2352" s="355"/>
      <c r="L2352" s="145"/>
      <c r="M2352" s="146"/>
    </row>
    <row r="2353" spans="1:13" ht="22.5">
      <c r="A2353" s="185"/>
      <c r="B2353" s="186"/>
      <c r="C2353" s="185" t="s">
        <v>581</v>
      </c>
      <c r="D2353" s="187" t="s">
        <v>276</v>
      </c>
      <c r="E2353" s="188" t="s">
        <v>634</v>
      </c>
      <c r="F2353" s="189" t="s">
        <v>76</v>
      </c>
      <c r="G2353" s="190">
        <v>18</v>
      </c>
      <c r="H2353" s="191">
        <v>0</v>
      </c>
      <c r="I2353" s="374">
        <f t="shared" si="67"/>
        <v>0</v>
      </c>
      <c r="J2353" s="144"/>
      <c r="K2353" s="355"/>
      <c r="L2353" s="145"/>
      <c r="M2353" s="146"/>
    </row>
    <row r="2354" spans="1:13" ht="22.5">
      <c r="A2354" s="185"/>
      <c r="B2354" s="186"/>
      <c r="C2354" s="185" t="s">
        <v>784</v>
      </c>
      <c r="D2354" s="187" t="s">
        <v>278</v>
      </c>
      <c r="E2354" s="188" t="s">
        <v>2267</v>
      </c>
      <c r="F2354" s="189" t="s">
        <v>76</v>
      </c>
      <c r="G2354" s="190">
        <v>420</v>
      </c>
      <c r="H2354" s="191">
        <v>0</v>
      </c>
      <c r="I2354" s="374">
        <f t="shared" si="67"/>
        <v>0</v>
      </c>
      <c r="J2354" s="144"/>
      <c r="K2354" s="355"/>
      <c r="L2354" s="145"/>
      <c r="M2354" s="146"/>
    </row>
    <row r="2355" spans="1:13" ht="22.5">
      <c r="A2355" s="185"/>
      <c r="B2355" s="186"/>
      <c r="C2355" s="185" t="s">
        <v>777</v>
      </c>
      <c r="D2355" s="187" t="s">
        <v>281</v>
      </c>
      <c r="E2355" s="188" t="s">
        <v>855</v>
      </c>
      <c r="F2355" s="189" t="s">
        <v>58</v>
      </c>
      <c r="G2355" s="190">
        <v>67</v>
      </c>
      <c r="H2355" s="191">
        <v>0</v>
      </c>
      <c r="I2355" s="374">
        <f t="shared" si="67"/>
        <v>0</v>
      </c>
      <c r="J2355" s="144"/>
      <c r="K2355" s="355"/>
      <c r="L2355" s="145"/>
      <c r="M2355" s="146"/>
    </row>
    <row r="2356" spans="1:13" ht="22.5">
      <c r="A2356" s="185"/>
      <c r="B2356" s="186"/>
      <c r="C2356" s="185" t="s">
        <v>601</v>
      </c>
      <c r="D2356" s="187" t="s">
        <v>283</v>
      </c>
      <c r="E2356" s="188" t="s">
        <v>805</v>
      </c>
      <c r="F2356" s="189" t="s">
        <v>7</v>
      </c>
      <c r="G2356" s="190">
        <v>4</v>
      </c>
      <c r="H2356" s="191">
        <v>0</v>
      </c>
      <c r="I2356" s="374">
        <f t="shared" si="67"/>
        <v>0</v>
      </c>
      <c r="J2356" s="144"/>
      <c r="K2356" s="355"/>
      <c r="L2356" s="145"/>
      <c r="M2356" s="146"/>
    </row>
    <row r="2357" spans="1:13">
      <c r="A2357" s="185"/>
      <c r="B2357" s="186"/>
      <c r="C2357" s="185" t="s">
        <v>778</v>
      </c>
      <c r="D2357" s="187" t="s">
        <v>285</v>
      </c>
      <c r="E2357" s="188" t="s">
        <v>2268</v>
      </c>
      <c r="F2357" s="189" t="s">
        <v>58</v>
      </c>
      <c r="G2357" s="190">
        <v>134</v>
      </c>
      <c r="H2357" s="191">
        <v>0</v>
      </c>
      <c r="I2357" s="374">
        <f t="shared" si="67"/>
        <v>0</v>
      </c>
      <c r="J2357" s="144"/>
      <c r="K2357" s="355"/>
      <c r="L2357" s="145"/>
      <c r="M2357" s="146"/>
    </row>
    <row r="2358" spans="1:13">
      <c r="A2358" s="378">
        <v>4</v>
      </c>
      <c r="B2358" s="378"/>
      <c r="C2358" s="378"/>
      <c r="D2358" s="379"/>
      <c r="E2358" s="380" t="s">
        <v>622</v>
      </c>
      <c r="F2358" s="380"/>
      <c r="G2358" s="380"/>
      <c r="H2358" s="383"/>
      <c r="I2358" s="384">
        <f>SUM(I2359:I2359)</f>
        <v>0</v>
      </c>
      <c r="J2358" s="144"/>
      <c r="K2358" s="355"/>
      <c r="L2358" s="145"/>
      <c r="M2358" s="146"/>
    </row>
    <row r="2359" spans="1:13" ht="33.75">
      <c r="A2359" s="185"/>
      <c r="B2359" s="186"/>
      <c r="C2359" s="185" t="s">
        <v>604</v>
      </c>
      <c r="D2359" s="187" t="s">
        <v>14</v>
      </c>
      <c r="E2359" s="188" t="s">
        <v>807</v>
      </c>
      <c r="F2359" s="189" t="s">
        <v>7</v>
      </c>
      <c r="G2359" s="190">
        <v>1</v>
      </c>
      <c r="H2359" s="191">
        <v>0</v>
      </c>
      <c r="I2359" s="374">
        <f t="shared" si="67"/>
        <v>0</v>
      </c>
      <c r="J2359" s="144"/>
      <c r="K2359" s="355"/>
      <c r="L2359" s="145"/>
      <c r="M2359" s="146"/>
    </row>
    <row r="2360" spans="1:13">
      <c r="A2360" s="222">
        <v>3</v>
      </c>
      <c r="B2360" s="223"/>
      <c r="C2360" s="224"/>
      <c r="D2360" s="225"/>
      <c r="E2360" s="226" t="s">
        <v>2168</v>
      </c>
      <c r="F2360" s="223"/>
      <c r="G2360" s="224"/>
      <c r="H2360" s="225"/>
      <c r="I2360" s="227">
        <f>SUM(I2361)</f>
        <v>0</v>
      </c>
      <c r="J2360" s="144"/>
      <c r="K2360" s="355"/>
      <c r="L2360" s="145"/>
      <c r="M2360" s="146"/>
    </row>
    <row r="2361" spans="1:13" ht="33.75">
      <c r="A2361" s="185"/>
      <c r="B2361" s="186"/>
      <c r="C2361" s="185" t="s">
        <v>779</v>
      </c>
      <c r="D2361" s="187" t="s">
        <v>14</v>
      </c>
      <c r="E2361" s="188" t="s">
        <v>808</v>
      </c>
      <c r="F2361" s="189" t="s">
        <v>56</v>
      </c>
      <c r="G2361" s="190">
        <v>370</v>
      </c>
      <c r="H2361" s="191">
        <v>0</v>
      </c>
      <c r="I2361" s="374">
        <f t="shared" si="67"/>
        <v>0</v>
      </c>
      <c r="J2361" s="144"/>
      <c r="K2361" s="355"/>
      <c r="L2361" s="145"/>
      <c r="M2361" s="146"/>
    </row>
    <row r="2362" spans="1:13">
      <c r="A2362" s="222">
        <v>3</v>
      </c>
      <c r="B2362" s="223"/>
      <c r="C2362" s="224"/>
      <c r="D2362" s="225"/>
      <c r="E2362" s="226" t="s">
        <v>2241</v>
      </c>
      <c r="F2362" s="223"/>
      <c r="G2362" s="224"/>
      <c r="H2362" s="225"/>
      <c r="I2362" s="227">
        <f>SUM(I2363)</f>
        <v>0</v>
      </c>
      <c r="J2362" s="144"/>
      <c r="K2362" s="355"/>
      <c r="L2362" s="145"/>
      <c r="M2362" s="146"/>
    </row>
    <row r="2363" spans="1:13" ht="33.75">
      <c r="A2363" s="185"/>
      <c r="B2363" s="186"/>
      <c r="C2363" s="185" t="s">
        <v>781</v>
      </c>
      <c r="D2363" s="187" t="s">
        <v>14</v>
      </c>
      <c r="E2363" s="188" t="s">
        <v>816</v>
      </c>
      <c r="F2363" s="189" t="s">
        <v>56</v>
      </c>
      <c r="G2363" s="190">
        <v>30</v>
      </c>
      <c r="H2363" s="191">
        <v>0</v>
      </c>
      <c r="I2363" s="374">
        <f t="shared" si="67"/>
        <v>0</v>
      </c>
      <c r="J2363" s="144"/>
      <c r="K2363" s="355"/>
      <c r="L2363" s="145"/>
      <c r="M2363" s="146"/>
    </row>
    <row r="2364" spans="1:13">
      <c r="A2364" s="222">
        <v>3</v>
      </c>
      <c r="B2364" s="223"/>
      <c r="C2364" s="224"/>
      <c r="D2364" s="225"/>
      <c r="E2364" s="226" t="s">
        <v>2174</v>
      </c>
      <c r="F2364" s="223"/>
      <c r="G2364" s="224"/>
      <c r="H2364" s="225"/>
      <c r="I2364" s="227">
        <f>SUM(I2365)</f>
        <v>0</v>
      </c>
      <c r="J2364" s="144"/>
      <c r="K2364" s="355"/>
      <c r="L2364" s="145"/>
      <c r="M2364" s="146"/>
    </row>
    <row r="2365" spans="1:13" ht="22.5">
      <c r="A2365" s="185"/>
      <c r="B2365" s="186"/>
      <c r="C2365" s="185" t="s">
        <v>785</v>
      </c>
      <c r="D2365" s="187" t="s">
        <v>14</v>
      </c>
      <c r="E2365" s="188" t="s">
        <v>2269</v>
      </c>
      <c r="F2365" s="189" t="s">
        <v>56</v>
      </c>
      <c r="G2365" s="190">
        <v>370</v>
      </c>
      <c r="H2365" s="191">
        <v>0</v>
      </c>
      <c r="I2365" s="374">
        <f t="shared" si="67"/>
        <v>0</v>
      </c>
      <c r="J2365" s="144"/>
      <c r="K2365" s="355"/>
      <c r="L2365" s="145"/>
      <c r="M2365" s="146"/>
    </row>
    <row r="2366" spans="1:13">
      <c r="A2366" s="170">
        <v>2</v>
      </c>
      <c r="B2366" s="171" t="str">
        <f>IF(TRIM(H2366)&lt;&gt;"",COUNTA($H$8:H2366),"")</f>
        <v/>
      </c>
      <c r="C2366" s="170"/>
      <c r="D2366" s="172"/>
      <c r="E2366" s="24" t="s">
        <v>2272</v>
      </c>
      <c r="F2366" s="173"/>
      <c r="G2366" s="215"/>
      <c r="H2366" s="373"/>
      <c r="I2366" s="175">
        <f>I2367+I2403+I2405+I2408</f>
        <v>0</v>
      </c>
      <c r="J2366" s="144"/>
      <c r="K2366" s="355"/>
      <c r="L2366" s="145"/>
      <c r="M2366" s="146"/>
    </row>
    <row r="2367" spans="1:13">
      <c r="A2367" s="222">
        <v>3</v>
      </c>
      <c r="B2367" s="223"/>
      <c r="C2367" s="224"/>
      <c r="D2367" s="225"/>
      <c r="E2367" s="226" t="s">
        <v>820</v>
      </c>
      <c r="F2367" s="223"/>
      <c r="G2367" s="224"/>
      <c r="H2367" s="225"/>
      <c r="I2367" s="227">
        <f>I2368+I2373+I2379+I2382+I2401</f>
        <v>0</v>
      </c>
      <c r="J2367" s="144"/>
      <c r="K2367" s="355"/>
      <c r="L2367" s="145"/>
      <c r="M2367" s="146"/>
    </row>
    <row r="2368" spans="1:13">
      <c r="A2368" s="378">
        <v>4</v>
      </c>
      <c r="B2368" s="378"/>
      <c r="C2368" s="378"/>
      <c r="D2368" s="379"/>
      <c r="E2368" s="380" t="s">
        <v>501</v>
      </c>
      <c r="F2368" s="380"/>
      <c r="G2368" s="380"/>
      <c r="H2368" s="383"/>
      <c r="I2368" s="384">
        <f>SUM(I2369:I2372)</f>
        <v>0</v>
      </c>
      <c r="J2368" s="144"/>
      <c r="K2368" s="355"/>
      <c r="L2368" s="145"/>
      <c r="M2368" s="146"/>
    </row>
    <row r="2369" spans="1:13" ht="33.75">
      <c r="A2369" s="185"/>
      <c r="B2369" s="186"/>
      <c r="C2369" s="185" t="s">
        <v>522</v>
      </c>
      <c r="D2369" s="187" t="s">
        <v>14</v>
      </c>
      <c r="E2369" s="188" t="s">
        <v>786</v>
      </c>
      <c r="F2369" s="189" t="s">
        <v>7</v>
      </c>
      <c r="G2369" s="190">
        <v>1</v>
      </c>
      <c r="H2369" s="191">
        <v>0</v>
      </c>
      <c r="I2369" s="374">
        <f t="shared" ref="I2369:I2409" si="68">IF(ISNUMBER(G2369),ROUND(G2369*H2369,2),"")</f>
        <v>0</v>
      </c>
      <c r="J2369" s="144"/>
      <c r="K2369" s="355"/>
      <c r="L2369" s="145"/>
      <c r="M2369" s="146"/>
    </row>
    <row r="2370" spans="1:13" ht="22.5">
      <c r="A2370" s="185"/>
      <c r="B2370" s="186"/>
      <c r="C2370" s="185" t="s">
        <v>524</v>
      </c>
      <c r="D2370" s="187" t="s">
        <v>15</v>
      </c>
      <c r="E2370" s="188" t="s">
        <v>787</v>
      </c>
      <c r="F2370" s="189" t="s">
        <v>56</v>
      </c>
      <c r="G2370" s="190">
        <v>165</v>
      </c>
      <c r="H2370" s="191">
        <v>0</v>
      </c>
      <c r="I2370" s="374">
        <f t="shared" si="68"/>
        <v>0</v>
      </c>
      <c r="J2370" s="144"/>
      <c r="K2370" s="355"/>
      <c r="L2370" s="145"/>
      <c r="M2370" s="146"/>
    </row>
    <row r="2371" spans="1:13" ht="22.5">
      <c r="A2371" s="185"/>
      <c r="B2371" s="186"/>
      <c r="C2371" s="185" t="s">
        <v>781</v>
      </c>
      <c r="D2371" s="187" t="s">
        <v>16</v>
      </c>
      <c r="E2371" s="188" t="s">
        <v>2250</v>
      </c>
      <c r="F2371" s="189" t="s">
        <v>76</v>
      </c>
      <c r="G2371" s="190">
        <v>40</v>
      </c>
      <c r="H2371" s="191">
        <v>0</v>
      </c>
      <c r="I2371" s="374">
        <f t="shared" si="68"/>
        <v>0</v>
      </c>
      <c r="J2371" s="144"/>
      <c r="K2371" s="355"/>
      <c r="L2371" s="145"/>
      <c r="M2371" s="146"/>
    </row>
    <row r="2372" spans="1:13" s="213" customFormat="1" ht="22.5">
      <c r="A2372" s="185"/>
      <c r="B2372" s="186"/>
      <c r="C2372" s="185" t="s">
        <v>536</v>
      </c>
      <c r="D2372" s="187" t="s">
        <v>17</v>
      </c>
      <c r="E2372" s="188" t="s">
        <v>788</v>
      </c>
      <c r="F2372" s="189" t="s">
        <v>58</v>
      </c>
      <c r="G2372" s="190">
        <v>70</v>
      </c>
      <c r="H2372" s="191">
        <v>0</v>
      </c>
      <c r="I2372" s="374">
        <f t="shared" si="68"/>
        <v>0</v>
      </c>
      <c r="J2372" s="144"/>
      <c r="K2372" s="355"/>
      <c r="L2372" s="145"/>
      <c r="M2372" s="146"/>
    </row>
    <row r="2373" spans="1:13">
      <c r="A2373" s="378">
        <v>4</v>
      </c>
      <c r="B2373" s="378"/>
      <c r="C2373" s="378"/>
      <c r="D2373" s="379"/>
      <c r="E2373" s="380" t="s">
        <v>232</v>
      </c>
      <c r="F2373" s="380"/>
      <c r="G2373" s="380"/>
      <c r="H2373" s="383"/>
      <c r="I2373" s="384">
        <f>SUM(I2374:I2378)</f>
        <v>0</v>
      </c>
      <c r="J2373" s="144"/>
      <c r="K2373" s="355"/>
      <c r="L2373" s="145"/>
      <c r="M2373" s="146"/>
    </row>
    <row r="2374" spans="1:13" ht="33.75">
      <c r="A2374" s="185"/>
      <c r="B2374" s="186"/>
      <c r="C2374" s="185" t="s">
        <v>544</v>
      </c>
      <c r="D2374" s="187" t="s">
        <v>14</v>
      </c>
      <c r="E2374" s="188" t="s">
        <v>789</v>
      </c>
      <c r="F2374" s="189" t="s">
        <v>76</v>
      </c>
      <c r="G2374" s="190">
        <v>12</v>
      </c>
      <c r="H2374" s="191">
        <v>0</v>
      </c>
      <c r="I2374" s="374">
        <f t="shared" si="68"/>
        <v>0</v>
      </c>
      <c r="J2374" s="144"/>
      <c r="K2374" s="355"/>
      <c r="L2374" s="145"/>
      <c r="M2374" s="146"/>
    </row>
    <row r="2375" spans="1:13" ht="22.5">
      <c r="A2375" s="185"/>
      <c r="B2375" s="186"/>
      <c r="C2375" s="185" t="s">
        <v>764</v>
      </c>
      <c r="D2375" s="187" t="s">
        <v>15</v>
      </c>
      <c r="E2375" s="188" t="s">
        <v>2251</v>
      </c>
      <c r="F2375" s="189" t="s">
        <v>76</v>
      </c>
      <c r="G2375" s="190">
        <v>120</v>
      </c>
      <c r="H2375" s="191">
        <v>0</v>
      </c>
      <c r="I2375" s="374">
        <f t="shared" si="68"/>
        <v>0</v>
      </c>
      <c r="J2375" s="144"/>
      <c r="K2375" s="355"/>
      <c r="L2375" s="145"/>
      <c r="M2375" s="146"/>
    </row>
    <row r="2376" spans="1:13">
      <c r="A2376" s="185"/>
      <c r="B2376" s="186"/>
      <c r="C2376" s="185" t="s">
        <v>765</v>
      </c>
      <c r="D2376" s="187" t="s">
        <v>16</v>
      </c>
      <c r="E2376" s="188" t="s">
        <v>844</v>
      </c>
      <c r="F2376" s="189" t="s">
        <v>76</v>
      </c>
      <c r="G2376" s="190">
        <v>120</v>
      </c>
      <c r="H2376" s="191">
        <v>0</v>
      </c>
      <c r="I2376" s="374">
        <f t="shared" si="68"/>
        <v>0</v>
      </c>
      <c r="J2376" s="144"/>
      <c r="K2376" s="355"/>
      <c r="L2376" s="145"/>
      <c r="M2376" s="146"/>
    </row>
    <row r="2377" spans="1:13">
      <c r="A2377" s="185"/>
      <c r="B2377" s="186"/>
      <c r="C2377" s="185" t="s">
        <v>556</v>
      </c>
      <c r="D2377" s="187" t="s">
        <v>17</v>
      </c>
      <c r="E2377" s="188" t="s">
        <v>557</v>
      </c>
      <c r="F2377" s="189" t="s">
        <v>56</v>
      </c>
      <c r="G2377" s="190">
        <v>175</v>
      </c>
      <c r="H2377" s="191">
        <v>0</v>
      </c>
      <c r="I2377" s="374">
        <f t="shared" si="68"/>
        <v>0</v>
      </c>
      <c r="J2377" s="144"/>
      <c r="K2377" s="355"/>
      <c r="L2377" s="145"/>
      <c r="M2377" s="146"/>
    </row>
    <row r="2378" spans="1:13">
      <c r="A2378" s="185"/>
      <c r="B2378" s="186"/>
      <c r="C2378" s="185" t="s">
        <v>766</v>
      </c>
      <c r="D2378" s="187" t="s">
        <v>179</v>
      </c>
      <c r="E2378" s="188" t="s">
        <v>559</v>
      </c>
      <c r="F2378" s="189" t="s">
        <v>56</v>
      </c>
      <c r="G2378" s="190">
        <v>175</v>
      </c>
      <c r="H2378" s="191">
        <v>0</v>
      </c>
      <c r="I2378" s="374">
        <f t="shared" si="68"/>
        <v>0</v>
      </c>
      <c r="J2378" s="144"/>
      <c r="K2378" s="355"/>
      <c r="L2378" s="145"/>
      <c r="M2378" s="146"/>
    </row>
    <row r="2379" spans="1:13">
      <c r="A2379" s="378">
        <v>4</v>
      </c>
      <c r="B2379" s="378"/>
      <c r="C2379" s="378"/>
      <c r="D2379" s="379"/>
      <c r="E2379" s="380" t="s">
        <v>234</v>
      </c>
      <c r="F2379" s="380"/>
      <c r="G2379" s="380"/>
      <c r="H2379" s="383"/>
      <c r="I2379" s="384">
        <f>SUM(I2380:I2381)</f>
        <v>0</v>
      </c>
      <c r="J2379" s="144"/>
      <c r="K2379" s="355"/>
      <c r="L2379" s="145"/>
      <c r="M2379" s="146"/>
    </row>
    <row r="2380" spans="1:13" ht="22.5">
      <c r="A2380" s="185"/>
      <c r="B2380" s="186"/>
      <c r="C2380" s="185" t="s">
        <v>782</v>
      </c>
      <c r="D2380" s="187" t="s">
        <v>14</v>
      </c>
      <c r="E2380" s="188" t="s">
        <v>2252</v>
      </c>
      <c r="F2380" s="189" t="s">
        <v>7</v>
      </c>
      <c r="G2380" s="190">
        <v>70</v>
      </c>
      <c r="H2380" s="191">
        <v>0</v>
      </c>
      <c r="I2380" s="374">
        <f t="shared" si="68"/>
        <v>0</v>
      </c>
      <c r="J2380" s="144"/>
      <c r="K2380" s="355"/>
      <c r="L2380" s="145"/>
      <c r="M2380" s="146"/>
    </row>
    <row r="2381" spans="1:13" ht="22.5">
      <c r="A2381" s="185"/>
      <c r="B2381" s="186"/>
      <c r="C2381" s="185" t="s">
        <v>2253</v>
      </c>
      <c r="D2381" s="187" t="s">
        <v>15</v>
      </c>
      <c r="E2381" s="188" t="s">
        <v>2254</v>
      </c>
      <c r="F2381" s="189" t="s">
        <v>7</v>
      </c>
      <c r="G2381" s="190">
        <v>8</v>
      </c>
      <c r="H2381" s="191">
        <v>0</v>
      </c>
      <c r="I2381" s="374">
        <f t="shared" si="68"/>
        <v>0</v>
      </c>
      <c r="J2381" s="144"/>
      <c r="K2381" s="355"/>
      <c r="L2381" s="145"/>
      <c r="M2381" s="146"/>
    </row>
    <row r="2382" spans="1:13">
      <c r="A2382" s="378">
        <v>4</v>
      </c>
      <c r="B2382" s="378"/>
      <c r="C2382" s="378"/>
      <c r="D2382" s="379"/>
      <c r="E2382" s="380" t="s">
        <v>236</v>
      </c>
      <c r="F2382" s="380"/>
      <c r="G2382" s="380"/>
      <c r="H2382" s="383"/>
      <c r="I2382" s="384">
        <f>SUM(I2383:I2400)</f>
        <v>0</v>
      </c>
      <c r="J2382" s="144"/>
      <c r="K2382" s="355"/>
      <c r="L2382" s="145"/>
      <c r="M2382" s="146"/>
    </row>
    <row r="2383" spans="1:13" ht="22.5">
      <c r="A2383" s="185"/>
      <c r="B2383" s="186"/>
      <c r="C2383" s="185" t="s">
        <v>768</v>
      </c>
      <c r="D2383" s="187" t="s">
        <v>14</v>
      </c>
      <c r="E2383" s="188" t="s">
        <v>794</v>
      </c>
      <c r="F2383" s="189" t="s">
        <v>819</v>
      </c>
      <c r="G2383" s="190">
        <v>100</v>
      </c>
      <c r="H2383" s="191">
        <v>0</v>
      </c>
      <c r="I2383" s="374">
        <f t="shared" si="68"/>
        <v>0</v>
      </c>
      <c r="J2383" s="144"/>
      <c r="K2383" s="355"/>
      <c r="L2383" s="145"/>
      <c r="M2383" s="146"/>
    </row>
    <row r="2384" spans="1:13" ht="22.5">
      <c r="A2384" s="185"/>
      <c r="B2384" s="186"/>
      <c r="C2384" s="185" t="s">
        <v>769</v>
      </c>
      <c r="D2384" s="187" t="s">
        <v>15</v>
      </c>
      <c r="E2384" s="188" t="s">
        <v>2255</v>
      </c>
      <c r="F2384" s="189" t="s">
        <v>56</v>
      </c>
      <c r="G2384" s="190">
        <v>15</v>
      </c>
      <c r="H2384" s="191">
        <v>0</v>
      </c>
      <c r="I2384" s="374">
        <f t="shared" si="68"/>
        <v>0</v>
      </c>
      <c r="J2384" s="144"/>
      <c r="K2384" s="355"/>
      <c r="L2384" s="145"/>
      <c r="M2384" s="146"/>
    </row>
    <row r="2385" spans="1:13" ht="22.5">
      <c r="A2385" s="185"/>
      <c r="B2385" s="186"/>
      <c r="C2385" s="185" t="s">
        <v>770</v>
      </c>
      <c r="D2385" s="187" t="s">
        <v>16</v>
      </c>
      <c r="E2385" s="188" t="s">
        <v>2256</v>
      </c>
      <c r="F2385" s="189" t="s">
        <v>56</v>
      </c>
      <c r="G2385" s="190">
        <v>35</v>
      </c>
      <c r="H2385" s="191">
        <v>0</v>
      </c>
      <c r="I2385" s="374">
        <f t="shared" si="68"/>
        <v>0</v>
      </c>
      <c r="J2385" s="144"/>
      <c r="K2385" s="355"/>
      <c r="L2385" s="145"/>
      <c r="M2385" s="146"/>
    </row>
    <row r="2386" spans="1:13" ht="22.5">
      <c r="A2386" s="185"/>
      <c r="B2386" s="186"/>
      <c r="C2386" s="185" t="s">
        <v>770</v>
      </c>
      <c r="D2386" s="187" t="s">
        <v>17</v>
      </c>
      <c r="E2386" s="188" t="s">
        <v>2257</v>
      </c>
      <c r="F2386" s="189" t="s">
        <v>56</v>
      </c>
      <c r="G2386" s="190">
        <v>20</v>
      </c>
      <c r="H2386" s="191">
        <v>0</v>
      </c>
      <c r="I2386" s="374">
        <f t="shared" si="68"/>
        <v>0</v>
      </c>
      <c r="J2386" s="144"/>
      <c r="K2386" s="355"/>
      <c r="L2386" s="145"/>
      <c r="M2386" s="146"/>
    </row>
    <row r="2387" spans="1:13">
      <c r="A2387" s="185"/>
      <c r="B2387" s="186"/>
      <c r="C2387" s="185" t="s">
        <v>771</v>
      </c>
      <c r="D2387" s="187" t="s">
        <v>179</v>
      </c>
      <c r="E2387" s="188" t="s">
        <v>2258</v>
      </c>
      <c r="F2387" s="189" t="s">
        <v>255</v>
      </c>
      <c r="G2387" s="190">
        <v>100</v>
      </c>
      <c r="H2387" s="191">
        <v>0</v>
      </c>
      <c r="I2387" s="374">
        <f t="shared" si="68"/>
        <v>0</v>
      </c>
      <c r="J2387" s="144"/>
      <c r="K2387" s="355"/>
      <c r="L2387" s="145"/>
      <c r="M2387" s="146"/>
    </row>
    <row r="2388" spans="1:13" ht="33.75">
      <c r="A2388" s="185"/>
      <c r="B2388" s="186"/>
      <c r="C2388" s="185" t="s">
        <v>639</v>
      </c>
      <c r="D2388" s="187" t="s">
        <v>198</v>
      </c>
      <c r="E2388" s="188" t="s">
        <v>798</v>
      </c>
      <c r="F2388" s="189" t="s">
        <v>78</v>
      </c>
      <c r="G2388" s="190">
        <v>1500</v>
      </c>
      <c r="H2388" s="191">
        <v>0</v>
      </c>
      <c r="I2388" s="374">
        <f t="shared" si="68"/>
        <v>0</v>
      </c>
      <c r="J2388" s="144"/>
      <c r="K2388" s="355"/>
      <c r="L2388" s="145"/>
      <c r="M2388" s="146"/>
    </row>
    <row r="2389" spans="1:13" ht="33.75">
      <c r="A2389" s="185"/>
      <c r="B2389" s="186"/>
      <c r="C2389" s="185" t="s">
        <v>2259</v>
      </c>
      <c r="D2389" s="187" t="s">
        <v>214</v>
      </c>
      <c r="E2389" s="188" t="s">
        <v>2260</v>
      </c>
      <c r="F2389" s="189" t="s">
        <v>78</v>
      </c>
      <c r="G2389" s="190">
        <v>3000</v>
      </c>
      <c r="H2389" s="191">
        <v>0</v>
      </c>
      <c r="I2389" s="374">
        <f t="shared" si="68"/>
        <v>0</v>
      </c>
      <c r="J2389" s="144"/>
      <c r="K2389" s="355"/>
      <c r="L2389" s="145"/>
      <c r="M2389" s="146"/>
    </row>
    <row r="2390" spans="1:13" ht="33.75">
      <c r="A2390" s="185"/>
      <c r="B2390" s="186"/>
      <c r="C2390" s="185" t="s">
        <v>772</v>
      </c>
      <c r="D2390" s="187" t="s">
        <v>216</v>
      </c>
      <c r="E2390" s="188" t="s">
        <v>2261</v>
      </c>
      <c r="F2390" s="189" t="s">
        <v>76</v>
      </c>
      <c r="G2390" s="190">
        <v>30</v>
      </c>
      <c r="H2390" s="191">
        <v>0</v>
      </c>
      <c r="I2390" s="374">
        <f t="shared" si="68"/>
        <v>0</v>
      </c>
      <c r="J2390" s="144"/>
      <c r="K2390" s="355"/>
      <c r="L2390" s="145"/>
      <c r="M2390" s="146"/>
    </row>
    <row r="2391" spans="1:13" ht="45">
      <c r="A2391" s="185"/>
      <c r="B2391" s="186"/>
      <c r="C2391" s="185" t="s">
        <v>773</v>
      </c>
      <c r="D2391" s="187" t="s">
        <v>231</v>
      </c>
      <c r="E2391" s="188" t="s">
        <v>2262</v>
      </c>
      <c r="F2391" s="189" t="s">
        <v>76</v>
      </c>
      <c r="G2391" s="190">
        <v>4</v>
      </c>
      <c r="H2391" s="191">
        <v>0</v>
      </c>
      <c r="I2391" s="374">
        <f t="shared" si="68"/>
        <v>0</v>
      </c>
      <c r="J2391" s="144"/>
      <c r="K2391" s="355"/>
      <c r="L2391" s="145"/>
      <c r="M2391" s="146"/>
    </row>
    <row r="2392" spans="1:13" ht="45">
      <c r="A2392" s="185"/>
      <c r="B2392" s="186"/>
      <c r="C2392" s="185" t="s">
        <v>774</v>
      </c>
      <c r="D2392" s="187" t="s">
        <v>260</v>
      </c>
      <c r="E2392" s="188" t="s">
        <v>2263</v>
      </c>
      <c r="F2392" s="189" t="s">
        <v>7</v>
      </c>
      <c r="G2392" s="190">
        <v>2</v>
      </c>
      <c r="H2392" s="191">
        <v>0</v>
      </c>
      <c r="I2392" s="374">
        <f t="shared" si="68"/>
        <v>0</v>
      </c>
      <c r="J2392" s="144"/>
      <c r="K2392" s="355"/>
      <c r="L2392" s="145"/>
      <c r="M2392" s="146"/>
    </row>
    <row r="2393" spans="1:13" ht="22.5">
      <c r="A2393" s="185"/>
      <c r="B2393" s="186"/>
      <c r="C2393" s="185" t="s">
        <v>775</v>
      </c>
      <c r="D2393" s="187" t="s">
        <v>261</v>
      </c>
      <c r="E2393" s="188" t="s">
        <v>2264</v>
      </c>
      <c r="F2393" s="189" t="s">
        <v>76</v>
      </c>
      <c r="G2393" s="190">
        <v>34</v>
      </c>
      <c r="H2393" s="191">
        <v>0</v>
      </c>
      <c r="I2393" s="374">
        <f t="shared" si="68"/>
        <v>0</v>
      </c>
      <c r="J2393" s="144"/>
      <c r="K2393" s="355"/>
      <c r="L2393" s="145"/>
      <c r="M2393" s="146"/>
    </row>
    <row r="2394" spans="1:13" ht="22.5">
      <c r="A2394" s="185"/>
      <c r="B2394" s="186"/>
      <c r="C2394" s="185" t="s">
        <v>776</v>
      </c>
      <c r="D2394" s="187" t="s">
        <v>272</v>
      </c>
      <c r="E2394" s="188" t="s">
        <v>2265</v>
      </c>
      <c r="F2394" s="189" t="s">
        <v>58</v>
      </c>
      <c r="G2394" s="190">
        <v>50</v>
      </c>
      <c r="H2394" s="191">
        <v>0</v>
      </c>
      <c r="I2394" s="374">
        <f t="shared" si="68"/>
        <v>0</v>
      </c>
      <c r="J2394" s="144"/>
      <c r="K2394" s="355"/>
      <c r="L2394" s="145"/>
      <c r="M2394" s="146"/>
    </row>
    <row r="2395" spans="1:13" ht="22.5">
      <c r="A2395" s="185"/>
      <c r="B2395" s="186"/>
      <c r="C2395" s="185" t="s">
        <v>776</v>
      </c>
      <c r="D2395" s="187" t="s">
        <v>274</v>
      </c>
      <c r="E2395" s="188" t="s">
        <v>2266</v>
      </c>
      <c r="F2395" s="189" t="s">
        <v>58</v>
      </c>
      <c r="G2395" s="190">
        <v>47.6</v>
      </c>
      <c r="H2395" s="191">
        <v>0</v>
      </c>
      <c r="I2395" s="374">
        <f t="shared" si="68"/>
        <v>0</v>
      </c>
      <c r="J2395" s="144"/>
      <c r="K2395" s="355"/>
      <c r="L2395" s="145"/>
      <c r="M2395" s="146"/>
    </row>
    <row r="2396" spans="1:13" ht="22.5">
      <c r="A2396" s="185"/>
      <c r="B2396" s="186"/>
      <c r="C2396" s="185" t="s">
        <v>581</v>
      </c>
      <c r="D2396" s="187" t="s">
        <v>276</v>
      </c>
      <c r="E2396" s="188" t="s">
        <v>634</v>
      </c>
      <c r="F2396" s="189" t="s">
        <v>76</v>
      </c>
      <c r="G2396" s="190">
        <v>5</v>
      </c>
      <c r="H2396" s="191">
        <v>0</v>
      </c>
      <c r="I2396" s="374">
        <f t="shared" si="68"/>
        <v>0</v>
      </c>
      <c r="J2396" s="144"/>
      <c r="K2396" s="355"/>
      <c r="L2396" s="145"/>
      <c r="M2396" s="146"/>
    </row>
    <row r="2397" spans="1:13" ht="22.5">
      <c r="A2397" s="185"/>
      <c r="B2397" s="186"/>
      <c r="C2397" s="185" t="s">
        <v>784</v>
      </c>
      <c r="D2397" s="187" t="s">
        <v>278</v>
      </c>
      <c r="E2397" s="188" t="s">
        <v>2267</v>
      </c>
      <c r="F2397" s="189" t="s">
        <v>76</v>
      </c>
      <c r="G2397" s="190">
        <v>180</v>
      </c>
      <c r="H2397" s="191">
        <v>0</v>
      </c>
      <c r="I2397" s="374">
        <f t="shared" si="68"/>
        <v>0</v>
      </c>
      <c r="J2397" s="144"/>
      <c r="K2397" s="355"/>
      <c r="L2397" s="145"/>
      <c r="M2397" s="146"/>
    </row>
    <row r="2398" spans="1:13" ht="22.5">
      <c r="A2398" s="185"/>
      <c r="B2398" s="186"/>
      <c r="C2398" s="185" t="s">
        <v>777</v>
      </c>
      <c r="D2398" s="187" t="s">
        <v>281</v>
      </c>
      <c r="E2398" s="188" t="s">
        <v>855</v>
      </c>
      <c r="F2398" s="189" t="s">
        <v>58</v>
      </c>
      <c r="G2398" s="190">
        <v>50</v>
      </c>
      <c r="H2398" s="191">
        <v>0</v>
      </c>
      <c r="I2398" s="374">
        <f t="shared" si="68"/>
        <v>0</v>
      </c>
      <c r="J2398" s="144"/>
      <c r="K2398" s="355"/>
      <c r="L2398" s="145"/>
      <c r="M2398" s="146"/>
    </row>
    <row r="2399" spans="1:13" ht="22.5">
      <c r="A2399" s="185"/>
      <c r="B2399" s="186"/>
      <c r="C2399" s="185" t="s">
        <v>601</v>
      </c>
      <c r="D2399" s="187" t="s">
        <v>283</v>
      </c>
      <c r="E2399" s="188" t="s">
        <v>805</v>
      </c>
      <c r="F2399" s="189" t="s">
        <v>7</v>
      </c>
      <c r="G2399" s="190">
        <v>3</v>
      </c>
      <c r="H2399" s="191">
        <v>0</v>
      </c>
      <c r="I2399" s="374">
        <f t="shared" si="68"/>
        <v>0</v>
      </c>
      <c r="J2399" s="144"/>
      <c r="K2399" s="355"/>
      <c r="L2399" s="145"/>
      <c r="M2399" s="146"/>
    </row>
    <row r="2400" spans="1:13">
      <c r="A2400" s="185"/>
      <c r="B2400" s="186"/>
      <c r="C2400" s="185" t="s">
        <v>778</v>
      </c>
      <c r="D2400" s="187" t="s">
        <v>285</v>
      </c>
      <c r="E2400" s="188" t="s">
        <v>2268</v>
      </c>
      <c r="F2400" s="189" t="s">
        <v>58</v>
      </c>
      <c r="G2400" s="190">
        <v>100</v>
      </c>
      <c r="H2400" s="191">
        <v>0</v>
      </c>
      <c r="I2400" s="374">
        <f t="shared" si="68"/>
        <v>0</v>
      </c>
      <c r="J2400" s="144"/>
      <c r="K2400" s="355"/>
      <c r="L2400" s="145"/>
      <c r="M2400" s="146"/>
    </row>
    <row r="2401" spans="1:13">
      <c r="A2401" s="378">
        <v>4</v>
      </c>
      <c r="B2401" s="378"/>
      <c r="C2401" s="378"/>
      <c r="D2401" s="379"/>
      <c r="E2401" s="380" t="s">
        <v>622</v>
      </c>
      <c r="F2401" s="380"/>
      <c r="G2401" s="380"/>
      <c r="H2401" s="383"/>
      <c r="I2401" s="384">
        <f>SUM(I2402:I2402)</f>
        <v>0</v>
      </c>
      <c r="J2401" s="144"/>
      <c r="K2401" s="355"/>
      <c r="L2401" s="145"/>
      <c r="M2401" s="146"/>
    </row>
    <row r="2402" spans="1:13" ht="33.75">
      <c r="A2402" s="185"/>
      <c r="B2402" s="186"/>
      <c r="C2402" s="185" t="s">
        <v>604</v>
      </c>
      <c r="D2402" s="187" t="s">
        <v>14</v>
      </c>
      <c r="E2402" s="188" t="s">
        <v>2167</v>
      </c>
      <c r="F2402" s="189" t="s">
        <v>7</v>
      </c>
      <c r="G2402" s="190">
        <v>1</v>
      </c>
      <c r="H2402" s="191">
        <v>0</v>
      </c>
      <c r="I2402" s="374">
        <f t="shared" si="68"/>
        <v>0</v>
      </c>
      <c r="J2402" s="144"/>
      <c r="K2402" s="355"/>
      <c r="L2402" s="145"/>
      <c r="M2402" s="146"/>
    </row>
    <row r="2403" spans="1:13">
      <c r="A2403" s="222">
        <v>3</v>
      </c>
      <c r="B2403" s="223"/>
      <c r="C2403" s="224"/>
      <c r="D2403" s="225"/>
      <c r="E2403" s="226" t="s">
        <v>2168</v>
      </c>
      <c r="F2403" s="223"/>
      <c r="G2403" s="224"/>
      <c r="H2403" s="225"/>
      <c r="I2403" s="227">
        <f>SUM(I2404)</f>
        <v>0</v>
      </c>
      <c r="J2403" s="144"/>
      <c r="K2403" s="355"/>
      <c r="L2403" s="145"/>
      <c r="M2403" s="146"/>
    </row>
    <row r="2404" spans="1:13" ht="33.75">
      <c r="A2404" s="185"/>
      <c r="B2404" s="186"/>
      <c r="C2404" s="185" t="s">
        <v>779</v>
      </c>
      <c r="D2404" s="187" t="s">
        <v>14</v>
      </c>
      <c r="E2404" s="188" t="s">
        <v>808</v>
      </c>
      <c r="F2404" s="189" t="s">
        <v>56</v>
      </c>
      <c r="G2404" s="190">
        <v>220</v>
      </c>
      <c r="H2404" s="191">
        <v>0</v>
      </c>
      <c r="I2404" s="374">
        <f t="shared" si="68"/>
        <v>0</v>
      </c>
      <c r="J2404" s="144"/>
      <c r="K2404" s="355"/>
      <c r="L2404" s="145"/>
      <c r="M2404" s="146"/>
    </row>
    <row r="2405" spans="1:13">
      <c r="A2405" s="222">
        <v>3</v>
      </c>
      <c r="B2405" s="223"/>
      <c r="C2405" s="224"/>
      <c r="D2405" s="225"/>
      <c r="E2405" s="226" t="s">
        <v>2241</v>
      </c>
      <c r="F2405" s="223"/>
      <c r="G2405" s="224"/>
      <c r="H2405" s="225"/>
      <c r="I2405" s="227">
        <f>SUM(I2406:I2407)</f>
        <v>0</v>
      </c>
      <c r="J2405" s="144"/>
      <c r="K2405" s="355"/>
      <c r="L2405" s="145"/>
      <c r="M2405" s="146"/>
    </row>
    <row r="2406" spans="1:13" ht="33.75">
      <c r="A2406" s="185"/>
      <c r="B2406" s="186"/>
      <c r="C2406" s="185" t="s">
        <v>781</v>
      </c>
      <c r="D2406" s="187" t="s">
        <v>14</v>
      </c>
      <c r="E2406" s="188" t="s">
        <v>816</v>
      </c>
      <c r="F2406" s="189" t="s">
        <v>56</v>
      </c>
      <c r="G2406" s="190">
        <v>70</v>
      </c>
      <c r="H2406" s="191">
        <v>0</v>
      </c>
      <c r="I2406" s="374">
        <f t="shared" si="68"/>
        <v>0</v>
      </c>
      <c r="J2406" s="144"/>
      <c r="K2406" s="355"/>
      <c r="L2406" s="145"/>
      <c r="M2406" s="146"/>
    </row>
    <row r="2407" spans="1:13" ht="45">
      <c r="A2407" s="185"/>
      <c r="B2407" s="186"/>
      <c r="C2407" s="185" t="s">
        <v>783</v>
      </c>
      <c r="D2407" s="187" t="s">
        <v>15</v>
      </c>
      <c r="E2407" s="188" t="s">
        <v>817</v>
      </c>
      <c r="F2407" s="189" t="s">
        <v>56</v>
      </c>
      <c r="G2407" s="190">
        <v>70</v>
      </c>
      <c r="H2407" s="191">
        <v>0</v>
      </c>
      <c r="I2407" s="374">
        <f t="shared" si="68"/>
        <v>0</v>
      </c>
      <c r="J2407" s="144"/>
      <c r="K2407" s="355"/>
      <c r="L2407" s="145"/>
      <c r="M2407" s="146"/>
    </row>
    <row r="2408" spans="1:13">
      <c r="A2408" s="222">
        <v>3</v>
      </c>
      <c r="B2408" s="223"/>
      <c r="C2408" s="224"/>
      <c r="D2408" s="225"/>
      <c r="E2408" s="226" t="s">
        <v>2174</v>
      </c>
      <c r="F2408" s="223"/>
      <c r="G2408" s="224"/>
      <c r="H2408" s="225"/>
      <c r="I2408" s="227">
        <f>SUM(I2409)</f>
        <v>0</v>
      </c>
      <c r="J2408" s="144"/>
      <c r="K2408" s="355"/>
      <c r="L2408" s="145"/>
      <c r="M2408" s="146"/>
    </row>
    <row r="2409" spans="1:13" ht="22.5">
      <c r="A2409" s="185"/>
      <c r="B2409" s="186"/>
      <c r="C2409" s="185" t="s">
        <v>785</v>
      </c>
      <c r="D2409" s="187" t="s">
        <v>14</v>
      </c>
      <c r="E2409" s="188" t="s">
        <v>2269</v>
      </c>
      <c r="F2409" s="189" t="s">
        <v>56</v>
      </c>
      <c r="G2409" s="190">
        <v>150</v>
      </c>
      <c r="H2409" s="191">
        <v>0</v>
      </c>
      <c r="I2409" s="374">
        <f t="shared" si="68"/>
        <v>0</v>
      </c>
      <c r="J2409" s="144"/>
      <c r="K2409" s="355"/>
      <c r="L2409" s="145"/>
      <c r="M2409" s="146"/>
    </row>
    <row r="2410" spans="1:13">
      <c r="A2410" s="170">
        <v>2</v>
      </c>
      <c r="B2410" s="171" t="str">
        <f>IF(TRIM(H2410)&lt;&gt;"",COUNTA($H$8:H2410),"")</f>
        <v/>
      </c>
      <c r="C2410" s="170"/>
      <c r="D2410" s="172"/>
      <c r="E2410" s="24" t="s">
        <v>2273</v>
      </c>
      <c r="F2410" s="173"/>
      <c r="G2410" s="215"/>
      <c r="H2410" s="373"/>
      <c r="I2410" s="175">
        <f>I2411+I2447+I2449</f>
        <v>0</v>
      </c>
      <c r="J2410" s="144"/>
      <c r="K2410" s="355"/>
      <c r="L2410" s="145"/>
      <c r="M2410" s="146"/>
    </row>
    <row r="2411" spans="1:13">
      <c r="A2411" s="222">
        <v>3</v>
      </c>
      <c r="B2411" s="223"/>
      <c r="C2411" s="224"/>
      <c r="D2411" s="225"/>
      <c r="E2411" s="226" t="s">
        <v>820</v>
      </c>
      <c r="F2411" s="223"/>
      <c r="G2411" s="224"/>
      <c r="H2411" s="225"/>
      <c r="I2411" s="227">
        <f>I2412+I2417+I2423+I2426+I2445</f>
        <v>0</v>
      </c>
      <c r="J2411" s="144"/>
      <c r="K2411" s="355"/>
      <c r="L2411" s="145"/>
      <c r="M2411" s="146"/>
    </row>
    <row r="2412" spans="1:13">
      <c r="A2412" s="378">
        <v>4</v>
      </c>
      <c r="B2412" s="378"/>
      <c r="C2412" s="378"/>
      <c r="D2412" s="379"/>
      <c r="E2412" s="380" t="s">
        <v>501</v>
      </c>
      <c r="F2412" s="380"/>
      <c r="G2412" s="380"/>
      <c r="H2412" s="383"/>
      <c r="I2412" s="384">
        <f>SUM(I2413:I2416)</f>
        <v>0</v>
      </c>
      <c r="J2412" s="144"/>
      <c r="K2412" s="355"/>
      <c r="L2412" s="145"/>
      <c r="M2412" s="146"/>
    </row>
    <row r="2413" spans="1:13" ht="33.75">
      <c r="A2413" s="185"/>
      <c r="B2413" s="186"/>
      <c r="C2413" s="185" t="s">
        <v>522</v>
      </c>
      <c r="D2413" s="187" t="s">
        <v>14</v>
      </c>
      <c r="E2413" s="188" t="s">
        <v>786</v>
      </c>
      <c r="F2413" s="189" t="s">
        <v>7</v>
      </c>
      <c r="G2413" s="190">
        <v>1</v>
      </c>
      <c r="H2413" s="191">
        <v>0</v>
      </c>
      <c r="I2413" s="374">
        <f t="shared" ref="I2413:I2450" si="69">IF(ISNUMBER(G2413),ROUND(G2413*H2413,2),"")</f>
        <v>0</v>
      </c>
      <c r="J2413" s="144"/>
      <c r="K2413" s="355"/>
      <c r="L2413" s="145"/>
      <c r="M2413" s="146"/>
    </row>
    <row r="2414" spans="1:13" ht="22.5">
      <c r="A2414" s="185"/>
      <c r="B2414" s="186"/>
      <c r="C2414" s="185" t="s">
        <v>524</v>
      </c>
      <c r="D2414" s="187" t="s">
        <v>15</v>
      </c>
      <c r="E2414" s="188" t="s">
        <v>787</v>
      </c>
      <c r="F2414" s="189" t="s">
        <v>56</v>
      </c>
      <c r="G2414" s="190">
        <v>520</v>
      </c>
      <c r="H2414" s="191">
        <v>0</v>
      </c>
      <c r="I2414" s="374">
        <f t="shared" si="69"/>
        <v>0</v>
      </c>
      <c r="J2414" s="144"/>
      <c r="K2414" s="355"/>
      <c r="L2414" s="145"/>
      <c r="M2414" s="146"/>
    </row>
    <row r="2415" spans="1:13" ht="22.5">
      <c r="A2415" s="185"/>
      <c r="B2415" s="186"/>
      <c r="C2415" s="185" t="s">
        <v>781</v>
      </c>
      <c r="D2415" s="187" t="s">
        <v>16</v>
      </c>
      <c r="E2415" s="188" t="s">
        <v>2250</v>
      </c>
      <c r="F2415" s="189" t="s">
        <v>76</v>
      </c>
      <c r="G2415" s="190">
        <v>290</v>
      </c>
      <c r="H2415" s="191">
        <v>0</v>
      </c>
      <c r="I2415" s="374">
        <f t="shared" si="69"/>
        <v>0</v>
      </c>
      <c r="J2415" s="144"/>
      <c r="K2415" s="355"/>
      <c r="L2415" s="145"/>
      <c r="M2415" s="146"/>
    </row>
    <row r="2416" spans="1:13" s="213" customFormat="1" ht="22.5">
      <c r="A2416" s="185"/>
      <c r="B2416" s="186"/>
      <c r="C2416" s="185" t="s">
        <v>536</v>
      </c>
      <c r="D2416" s="187" t="s">
        <v>17</v>
      </c>
      <c r="E2416" s="188" t="s">
        <v>788</v>
      </c>
      <c r="F2416" s="189" t="s">
        <v>58</v>
      </c>
      <c r="G2416" s="190">
        <v>280</v>
      </c>
      <c r="H2416" s="191">
        <v>0</v>
      </c>
      <c r="I2416" s="374">
        <f t="shared" si="69"/>
        <v>0</v>
      </c>
      <c r="J2416" s="144"/>
      <c r="K2416" s="355"/>
      <c r="L2416" s="145"/>
      <c r="M2416" s="146"/>
    </row>
    <row r="2417" spans="1:13">
      <c r="A2417" s="378">
        <v>4</v>
      </c>
      <c r="B2417" s="378"/>
      <c r="C2417" s="378"/>
      <c r="D2417" s="379"/>
      <c r="E2417" s="380" t="s">
        <v>232</v>
      </c>
      <c r="F2417" s="380"/>
      <c r="G2417" s="380"/>
      <c r="H2417" s="383"/>
      <c r="I2417" s="384">
        <f>SUM(I2418:I2422)</f>
        <v>0</v>
      </c>
      <c r="K2417" s="355"/>
    </row>
    <row r="2418" spans="1:13" ht="33.75">
      <c r="A2418" s="185"/>
      <c r="B2418" s="186"/>
      <c r="C2418" s="185" t="s">
        <v>544</v>
      </c>
      <c r="D2418" s="187" t="s">
        <v>14</v>
      </c>
      <c r="E2418" s="188" t="s">
        <v>789</v>
      </c>
      <c r="F2418" s="189" t="s">
        <v>76</v>
      </c>
      <c r="G2418" s="190">
        <v>52</v>
      </c>
      <c r="H2418" s="191">
        <v>0</v>
      </c>
      <c r="I2418" s="374">
        <f t="shared" si="69"/>
        <v>0</v>
      </c>
      <c r="K2418" s="355"/>
    </row>
    <row r="2419" spans="1:13" ht="22.5">
      <c r="A2419" s="185"/>
      <c r="B2419" s="186"/>
      <c r="C2419" s="185" t="s">
        <v>764</v>
      </c>
      <c r="D2419" s="187" t="s">
        <v>15</v>
      </c>
      <c r="E2419" s="188" t="s">
        <v>2251</v>
      </c>
      <c r="F2419" s="189" t="s">
        <v>76</v>
      </c>
      <c r="G2419" s="190">
        <v>520</v>
      </c>
      <c r="H2419" s="191">
        <v>0</v>
      </c>
      <c r="I2419" s="374">
        <f t="shared" si="69"/>
        <v>0</v>
      </c>
      <c r="J2419" s="144"/>
      <c r="K2419" s="355"/>
      <c r="L2419" s="145"/>
      <c r="M2419" s="146"/>
    </row>
    <row r="2420" spans="1:13">
      <c r="A2420" s="185"/>
      <c r="B2420" s="186"/>
      <c r="C2420" s="185" t="s">
        <v>765</v>
      </c>
      <c r="D2420" s="187" t="s">
        <v>16</v>
      </c>
      <c r="E2420" s="188" t="s">
        <v>844</v>
      </c>
      <c r="F2420" s="189" t="s">
        <v>76</v>
      </c>
      <c r="G2420" s="190">
        <v>520</v>
      </c>
      <c r="H2420" s="191">
        <v>0</v>
      </c>
      <c r="I2420" s="374">
        <f t="shared" si="69"/>
        <v>0</v>
      </c>
      <c r="J2420" s="144"/>
      <c r="K2420" s="355"/>
      <c r="L2420" s="145"/>
      <c r="M2420" s="146"/>
    </row>
    <row r="2421" spans="1:13">
      <c r="A2421" s="185"/>
      <c r="B2421" s="186"/>
      <c r="C2421" s="185" t="s">
        <v>556</v>
      </c>
      <c r="D2421" s="187" t="s">
        <v>17</v>
      </c>
      <c r="E2421" s="188" t="s">
        <v>557</v>
      </c>
      <c r="F2421" s="189" t="s">
        <v>56</v>
      </c>
      <c r="G2421" s="190">
        <v>520</v>
      </c>
      <c r="H2421" s="191">
        <v>0</v>
      </c>
      <c r="I2421" s="374">
        <f t="shared" si="69"/>
        <v>0</v>
      </c>
      <c r="J2421" s="144"/>
      <c r="K2421" s="355"/>
      <c r="L2421" s="145"/>
      <c r="M2421" s="146"/>
    </row>
    <row r="2422" spans="1:13">
      <c r="A2422" s="185"/>
      <c r="B2422" s="186"/>
      <c r="C2422" s="185" t="s">
        <v>766</v>
      </c>
      <c r="D2422" s="187" t="s">
        <v>179</v>
      </c>
      <c r="E2422" s="188" t="s">
        <v>559</v>
      </c>
      <c r="F2422" s="189" t="s">
        <v>56</v>
      </c>
      <c r="G2422" s="190">
        <v>520</v>
      </c>
      <c r="H2422" s="191">
        <v>0</v>
      </c>
      <c r="I2422" s="374">
        <f t="shared" si="69"/>
        <v>0</v>
      </c>
      <c r="J2422" s="144"/>
      <c r="K2422" s="355"/>
      <c r="L2422" s="145"/>
      <c r="M2422" s="146"/>
    </row>
    <row r="2423" spans="1:13">
      <c r="A2423" s="378">
        <v>4</v>
      </c>
      <c r="B2423" s="378"/>
      <c r="C2423" s="378"/>
      <c r="D2423" s="379"/>
      <c r="E2423" s="380" t="s">
        <v>234</v>
      </c>
      <c r="F2423" s="380"/>
      <c r="G2423" s="380"/>
      <c r="H2423" s="383"/>
      <c r="I2423" s="384">
        <f>SUM(I2424:I2425)</f>
        <v>0</v>
      </c>
      <c r="K2423" s="355"/>
    </row>
    <row r="2424" spans="1:13" ht="22.5">
      <c r="A2424" s="185"/>
      <c r="B2424" s="186"/>
      <c r="C2424" s="185" t="s">
        <v>782</v>
      </c>
      <c r="D2424" s="187" t="s">
        <v>14</v>
      </c>
      <c r="E2424" s="188" t="s">
        <v>2252</v>
      </c>
      <c r="F2424" s="189" t="s">
        <v>7</v>
      </c>
      <c r="G2424" s="190">
        <v>320</v>
      </c>
      <c r="H2424" s="191">
        <v>0</v>
      </c>
      <c r="I2424" s="374">
        <f t="shared" si="69"/>
        <v>0</v>
      </c>
      <c r="K2424" s="355"/>
    </row>
    <row r="2425" spans="1:13" ht="22.5">
      <c r="A2425" s="185"/>
      <c r="B2425" s="186"/>
      <c r="C2425" s="185" t="s">
        <v>2253</v>
      </c>
      <c r="D2425" s="187" t="s">
        <v>15</v>
      </c>
      <c r="E2425" s="188" t="s">
        <v>2254</v>
      </c>
      <c r="F2425" s="189" t="s">
        <v>7</v>
      </c>
      <c r="G2425" s="190">
        <v>62</v>
      </c>
      <c r="H2425" s="191">
        <v>0</v>
      </c>
      <c r="I2425" s="374">
        <f t="shared" si="69"/>
        <v>0</v>
      </c>
      <c r="K2425" s="355"/>
    </row>
    <row r="2426" spans="1:13">
      <c r="A2426" s="378">
        <v>4</v>
      </c>
      <c r="B2426" s="378"/>
      <c r="C2426" s="378"/>
      <c r="D2426" s="379"/>
      <c r="E2426" s="380" t="s">
        <v>236</v>
      </c>
      <c r="F2426" s="380"/>
      <c r="G2426" s="380"/>
      <c r="H2426" s="383"/>
      <c r="I2426" s="384">
        <f>SUM(I2427:I2444)</f>
        <v>0</v>
      </c>
      <c r="K2426" s="355"/>
    </row>
    <row r="2427" spans="1:13" ht="22.5">
      <c r="A2427" s="185"/>
      <c r="B2427" s="186"/>
      <c r="C2427" s="185" t="s">
        <v>768</v>
      </c>
      <c r="D2427" s="187" t="s">
        <v>14</v>
      </c>
      <c r="E2427" s="188" t="s">
        <v>794</v>
      </c>
      <c r="F2427" s="189" t="s">
        <v>819</v>
      </c>
      <c r="G2427" s="190">
        <v>1300</v>
      </c>
      <c r="H2427" s="191">
        <v>0</v>
      </c>
      <c r="I2427" s="374">
        <f t="shared" si="69"/>
        <v>0</v>
      </c>
      <c r="K2427" s="355"/>
    </row>
    <row r="2428" spans="1:13" ht="22.5">
      <c r="A2428" s="185"/>
      <c r="B2428" s="186"/>
      <c r="C2428" s="185" t="s">
        <v>769</v>
      </c>
      <c r="D2428" s="187" t="s">
        <v>15</v>
      </c>
      <c r="E2428" s="188" t="s">
        <v>2255</v>
      </c>
      <c r="F2428" s="189" t="s">
        <v>56</v>
      </c>
      <c r="G2428" s="190">
        <v>80</v>
      </c>
      <c r="H2428" s="191">
        <v>0</v>
      </c>
      <c r="I2428" s="374">
        <f t="shared" si="69"/>
        <v>0</v>
      </c>
      <c r="K2428" s="355"/>
    </row>
    <row r="2429" spans="1:13" ht="22.5">
      <c r="A2429" s="185"/>
      <c r="B2429" s="186"/>
      <c r="C2429" s="185" t="s">
        <v>770</v>
      </c>
      <c r="D2429" s="187" t="s">
        <v>16</v>
      </c>
      <c r="E2429" s="188" t="s">
        <v>2256</v>
      </c>
      <c r="F2429" s="189" t="s">
        <v>56</v>
      </c>
      <c r="G2429" s="190">
        <v>185</v>
      </c>
      <c r="H2429" s="191">
        <v>0</v>
      </c>
      <c r="I2429" s="374">
        <f t="shared" si="69"/>
        <v>0</v>
      </c>
      <c r="K2429" s="355"/>
    </row>
    <row r="2430" spans="1:13" ht="22.5">
      <c r="A2430" s="185"/>
      <c r="B2430" s="186"/>
      <c r="C2430" s="185" t="s">
        <v>770</v>
      </c>
      <c r="D2430" s="187" t="s">
        <v>17</v>
      </c>
      <c r="E2430" s="188" t="s">
        <v>2257</v>
      </c>
      <c r="F2430" s="189" t="s">
        <v>56</v>
      </c>
      <c r="G2430" s="190">
        <v>105</v>
      </c>
      <c r="H2430" s="191">
        <v>0</v>
      </c>
      <c r="I2430" s="374">
        <f t="shared" si="69"/>
        <v>0</v>
      </c>
      <c r="K2430" s="355"/>
    </row>
    <row r="2431" spans="1:13">
      <c r="A2431" s="185"/>
      <c r="B2431" s="186"/>
      <c r="C2431" s="185" t="s">
        <v>771</v>
      </c>
      <c r="D2431" s="187" t="s">
        <v>179</v>
      </c>
      <c r="E2431" s="188" t="s">
        <v>2258</v>
      </c>
      <c r="F2431" s="189" t="s">
        <v>255</v>
      </c>
      <c r="G2431" s="190">
        <v>520</v>
      </c>
      <c r="H2431" s="191">
        <v>0</v>
      </c>
      <c r="I2431" s="374">
        <f t="shared" si="69"/>
        <v>0</v>
      </c>
      <c r="K2431" s="355"/>
    </row>
    <row r="2432" spans="1:13" ht="33.75">
      <c r="A2432" s="185"/>
      <c r="B2432" s="186"/>
      <c r="C2432" s="185" t="s">
        <v>639</v>
      </c>
      <c r="D2432" s="187" t="s">
        <v>198</v>
      </c>
      <c r="E2432" s="188" t="s">
        <v>798</v>
      </c>
      <c r="F2432" s="189" t="s">
        <v>78</v>
      </c>
      <c r="G2432" s="190">
        <v>7800</v>
      </c>
      <c r="H2432" s="191">
        <v>0</v>
      </c>
      <c r="I2432" s="374">
        <f t="shared" si="69"/>
        <v>0</v>
      </c>
      <c r="K2432" s="355"/>
    </row>
    <row r="2433" spans="1:11" ht="33.75">
      <c r="A2433" s="185"/>
      <c r="B2433" s="186"/>
      <c r="C2433" s="185" t="s">
        <v>2259</v>
      </c>
      <c r="D2433" s="187" t="s">
        <v>214</v>
      </c>
      <c r="E2433" s="188" t="s">
        <v>2260</v>
      </c>
      <c r="F2433" s="189" t="s">
        <v>78</v>
      </c>
      <c r="G2433" s="190">
        <v>15600</v>
      </c>
      <c r="H2433" s="191">
        <v>0</v>
      </c>
      <c r="I2433" s="374">
        <f t="shared" si="69"/>
        <v>0</v>
      </c>
      <c r="K2433" s="355"/>
    </row>
    <row r="2434" spans="1:11" ht="33.75">
      <c r="A2434" s="185"/>
      <c r="B2434" s="186"/>
      <c r="C2434" s="185" t="s">
        <v>772</v>
      </c>
      <c r="D2434" s="187" t="s">
        <v>216</v>
      </c>
      <c r="E2434" s="188" t="s">
        <v>2261</v>
      </c>
      <c r="F2434" s="189" t="s">
        <v>76</v>
      </c>
      <c r="G2434" s="190">
        <v>160</v>
      </c>
      <c r="H2434" s="191">
        <v>0</v>
      </c>
      <c r="I2434" s="374">
        <f t="shared" si="69"/>
        <v>0</v>
      </c>
      <c r="K2434" s="355"/>
    </row>
    <row r="2435" spans="1:11" ht="45">
      <c r="A2435" s="185"/>
      <c r="B2435" s="186"/>
      <c r="C2435" s="185" t="s">
        <v>773</v>
      </c>
      <c r="D2435" s="187" t="s">
        <v>231</v>
      </c>
      <c r="E2435" s="188" t="s">
        <v>2262</v>
      </c>
      <c r="F2435" s="189" t="s">
        <v>76</v>
      </c>
      <c r="G2435" s="190">
        <v>20</v>
      </c>
      <c r="H2435" s="191">
        <v>0</v>
      </c>
      <c r="I2435" s="374">
        <f t="shared" si="69"/>
        <v>0</v>
      </c>
      <c r="K2435" s="355"/>
    </row>
    <row r="2436" spans="1:11" ht="45">
      <c r="A2436" s="185"/>
      <c r="B2436" s="186"/>
      <c r="C2436" s="185" t="s">
        <v>774</v>
      </c>
      <c r="D2436" s="187" t="s">
        <v>260</v>
      </c>
      <c r="E2436" s="188" t="s">
        <v>2263</v>
      </c>
      <c r="F2436" s="189" t="s">
        <v>7</v>
      </c>
      <c r="G2436" s="190">
        <v>4</v>
      </c>
      <c r="H2436" s="191">
        <v>0</v>
      </c>
      <c r="I2436" s="374">
        <f t="shared" si="69"/>
        <v>0</v>
      </c>
      <c r="K2436" s="355"/>
    </row>
    <row r="2437" spans="1:11" ht="22.5">
      <c r="A2437" s="185"/>
      <c r="B2437" s="186"/>
      <c r="C2437" s="185" t="s">
        <v>775</v>
      </c>
      <c r="D2437" s="187" t="s">
        <v>261</v>
      </c>
      <c r="E2437" s="188" t="s">
        <v>2264</v>
      </c>
      <c r="F2437" s="189" t="s">
        <v>76</v>
      </c>
      <c r="G2437" s="190">
        <v>180</v>
      </c>
      <c r="H2437" s="191">
        <v>0</v>
      </c>
      <c r="I2437" s="374">
        <f t="shared" si="69"/>
        <v>0</v>
      </c>
      <c r="K2437" s="355"/>
    </row>
    <row r="2438" spans="1:11" ht="22.5">
      <c r="A2438" s="185"/>
      <c r="B2438" s="186"/>
      <c r="C2438" s="185" t="s">
        <v>776</v>
      </c>
      <c r="D2438" s="187" t="s">
        <v>272</v>
      </c>
      <c r="E2438" s="188" t="s">
        <v>2265</v>
      </c>
      <c r="F2438" s="189" t="s">
        <v>58</v>
      </c>
      <c r="G2438" s="190">
        <v>260</v>
      </c>
      <c r="H2438" s="191">
        <v>0</v>
      </c>
      <c r="I2438" s="374">
        <f t="shared" si="69"/>
        <v>0</v>
      </c>
      <c r="K2438" s="355"/>
    </row>
    <row r="2439" spans="1:11" ht="22.5">
      <c r="A2439" s="185"/>
      <c r="B2439" s="186"/>
      <c r="C2439" s="185" t="s">
        <v>776</v>
      </c>
      <c r="D2439" s="187" t="s">
        <v>274</v>
      </c>
      <c r="E2439" s="188" t="s">
        <v>2266</v>
      </c>
      <c r="F2439" s="189" t="s">
        <v>58</v>
      </c>
      <c r="G2439" s="190">
        <v>253.6</v>
      </c>
      <c r="H2439" s="191">
        <v>0</v>
      </c>
      <c r="I2439" s="374">
        <f t="shared" si="69"/>
        <v>0</v>
      </c>
      <c r="K2439" s="355"/>
    </row>
    <row r="2440" spans="1:11" ht="22.5">
      <c r="A2440" s="185"/>
      <c r="B2440" s="186"/>
      <c r="C2440" s="185" t="s">
        <v>581</v>
      </c>
      <c r="D2440" s="187" t="s">
        <v>276</v>
      </c>
      <c r="E2440" s="188" t="s">
        <v>634</v>
      </c>
      <c r="F2440" s="189" t="s">
        <v>76</v>
      </c>
      <c r="G2440" s="190">
        <v>45</v>
      </c>
      <c r="H2440" s="191">
        <v>0</v>
      </c>
      <c r="I2440" s="374">
        <f t="shared" si="69"/>
        <v>0</v>
      </c>
      <c r="K2440" s="355"/>
    </row>
    <row r="2441" spans="1:11" ht="22.5">
      <c r="A2441" s="185"/>
      <c r="B2441" s="186"/>
      <c r="C2441" s="185" t="s">
        <v>784</v>
      </c>
      <c r="D2441" s="187" t="s">
        <v>278</v>
      </c>
      <c r="E2441" s="188" t="s">
        <v>2267</v>
      </c>
      <c r="F2441" s="189" t="s">
        <v>76</v>
      </c>
      <c r="G2441" s="190">
        <v>880</v>
      </c>
      <c r="H2441" s="191">
        <v>0</v>
      </c>
      <c r="I2441" s="374">
        <f t="shared" si="69"/>
        <v>0</v>
      </c>
      <c r="K2441" s="355"/>
    </row>
    <row r="2442" spans="1:11" ht="22.5">
      <c r="A2442" s="185"/>
      <c r="B2442" s="186"/>
      <c r="C2442" s="185" t="s">
        <v>777</v>
      </c>
      <c r="D2442" s="187" t="s">
        <v>281</v>
      </c>
      <c r="E2442" s="188" t="s">
        <v>855</v>
      </c>
      <c r="F2442" s="189" t="s">
        <v>58</v>
      </c>
      <c r="G2442" s="190">
        <v>260</v>
      </c>
      <c r="H2442" s="191">
        <v>0</v>
      </c>
      <c r="I2442" s="374">
        <f t="shared" si="69"/>
        <v>0</v>
      </c>
      <c r="K2442" s="355"/>
    </row>
    <row r="2443" spans="1:11" ht="22.5">
      <c r="A2443" s="185"/>
      <c r="B2443" s="186"/>
      <c r="C2443" s="185" t="s">
        <v>601</v>
      </c>
      <c r="D2443" s="187" t="s">
        <v>283</v>
      </c>
      <c r="E2443" s="188" t="s">
        <v>805</v>
      </c>
      <c r="F2443" s="189" t="s">
        <v>7</v>
      </c>
      <c r="G2443" s="190">
        <v>5</v>
      </c>
      <c r="H2443" s="191">
        <v>0</v>
      </c>
      <c r="I2443" s="374">
        <f t="shared" si="69"/>
        <v>0</v>
      </c>
      <c r="K2443" s="355"/>
    </row>
    <row r="2444" spans="1:11">
      <c r="A2444" s="185"/>
      <c r="B2444" s="186"/>
      <c r="C2444" s="185" t="s">
        <v>778</v>
      </c>
      <c r="D2444" s="187" t="s">
        <v>285</v>
      </c>
      <c r="E2444" s="188" t="s">
        <v>2268</v>
      </c>
      <c r="F2444" s="189" t="s">
        <v>58</v>
      </c>
      <c r="G2444" s="190">
        <v>520</v>
      </c>
      <c r="H2444" s="191">
        <v>0</v>
      </c>
      <c r="I2444" s="374">
        <f t="shared" si="69"/>
        <v>0</v>
      </c>
      <c r="K2444" s="355"/>
    </row>
    <row r="2445" spans="1:11">
      <c r="A2445" s="378">
        <v>4</v>
      </c>
      <c r="B2445" s="378"/>
      <c r="C2445" s="378"/>
      <c r="D2445" s="379"/>
      <c r="E2445" s="380" t="s">
        <v>622</v>
      </c>
      <c r="F2445" s="380"/>
      <c r="G2445" s="380"/>
      <c r="H2445" s="383"/>
      <c r="I2445" s="384">
        <f>SUM(I2446:I2446)</f>
        <v>0</v>
      </c>
      <c r="K2445" s="355"/>
    </row>
    <row r="2446" spans="1:11" ht="33.75">
      <c r="A2446" s="185"/>
      <c r="B2446" s="186"/>
      <c r="C2446" s="185" t="s">
        <v>604</v>
      </c>
      <c r="D2446" s="187" t="s">
        <v>14</v>
      </c>
      <c r="E2446" s="188" t="s">
        <v>2274</v>
      </c>
      <c r="F2446" s="189" t="s">
        <v>7</v>
      </c>
      <c r="G2446" s="190">
        <v>1</v>
      </c>
      <c r="H2446" s="191">
        <v>0</v>
      </c>
      <c r="I2446" s="374">
        <f t="shared" si="69"/>
        <v>0</v>
      </c>
      <c r="K2446" s="355"/>
    </row>
    <row r="2447" spans="1:11">
      <c r="A2447" s="222">
        <v>3</v>
      </c>
      <c r="B2447" s="223"/>
      <c r="C2447" s="224"/>
      <c r="D2447" s="225"/>
      <c r="E2447" s="226" t="s">
        <v>2168</v>
      </c>
      <c r="F2447" s="223"/>
      <c r="G2447" s="224"/>
      <c r="H2447" s="225"/>
      <c r="I2447" s="227">
        <f>SUM(I2448)</f>
        <v>0</v>
      </c>
      <c r="K2447" s="355"/>
    </row>
    <row r="2448" spans="1:11" ht="33.75">
      <c r="A2448" s="185"/>
      <c r="B2448" s="186"/>
      <c r="C2448" s="185" t="s">
        <v>779</v>
      </c>
      <c r="D2448" s="187" t="s">
        <v>14</v>
      </c>
      <c r="E2448" s="188" t="s">
        <v>808</v>
      </c>
      <c r="F2448" s="189" t="s">
        <v>56</v>
      </c>
      <c r="G2448" s="190">
        <v>1300</v>
      </c>
      <c r="H2448" s="191">
        <v>0</v>
      </c>
      <c r="I2448" s="374">
        <f t="shared" si="69"/>
        <v>0</v>
      </c>
      <c r="K2448" s="355"/>
    </row>
    <row r="2449" spans="1:11">
      <c r="A2449" s="222">
        <v>3</v>
      </c>
      <c r="B2449" s="223"/>
      <c r="C2449" s="224"/>
      <c r="D2449" s="225"/>
      <c r="E2449" s="226" t="s">
        <v>2174</v>
      </c>
      <c r="F2449" s="223"/>
      <c r="G2449" s="224"/>
      <c r="H2449" s="225"/>
      <c r="I2449" s="227">
        <f>SUM(I2450)</f>
        <v>0</v>
      </c>
      <c r="K2449" s="355"/>
    </row>
    <row r="2450" spans="1:11" ht="22.5">
      <c r="A2450" s="185"/>
      <c r="B2450" s="186"/>
      <c r="C2450" s="185" t="s">
        <v>785</v>
      </c>
      <c r="D2450" s="187" t="s">
        <v>14</v>
      </c>
      <c r="E2450" s="188" t="s">
        <v>2269</v>
      </c>
      <c r="F2450" s="189" t="s">
        <v>56</v>
      </c>
      <c r="G2450" s="190">
        <v>1300</v>
      </c>
      <c r="H2450" s="191">
        <v>0</v>
      </c>
      <c r="I2450" s="374">
        <f t="shared" si="69"/>
        <v>0</v>
      </c>
      <c r="K2450" s="355"/>
    </row>
    <row r="2451" spans="1:11">
      <c r="A2451" s="163">
        <v>1</v>
      </c>
      <c r="B2451" s="164" t="str">
        <f>IF(TRIM(H2451)&lt;&gt;"",COUNTA($H$8:H2451),"")</f>
        <v/>
      </c>
      <c r="C2451" s="165"/>
      <c r="D2451" s="166"/>
      <c r="E2451" s="19" t="s">
        <v>2275</v>
      </c>
      <c r="F2451" s="167"/>
      <c r="G2451" s="214"/>
      <c r="H2451" s="372"/>
      <c r="I2451" s="169">
        <f>I2452+I2849+I3272</f>
        <v>0</v>
      </c>
      <c r="J2451" s="328"/>
      <c r="K2451" s="355"/>
    </row>
    <row r="2452" spans="1:11">
      <c r="A2452" s="170">
        <v>2</v>
      </c>
      <c r="B2452" s="171" t="str">
        <f>IF(TRIM(H2452)&lt;&gt;"",COUNTA($H$8:H2452),"")</f>
        <v/>
      </c>
      <c r="C2452" s="170"/>
      <c r="D2452" s="172"/>
      <c r="E2452" s="24" t="s">
        <v>2276</v>
      </c>
      <c r="F2452" s="173"/>
      <c r="G2452" s="215"/>
      <c r="H2452" s="373"/>
      <c r="I2452" s="175">
        <f>I2453+I2627+I2789+I2828</f>
        <v>0</v>
      </c>
      <c r="K2452" s="355"/>
    </row>
    <row r="2453" spans="1:11">
      <c r="A2453" s="378">
        <v>3</v>
      </c>
      <c r="B2453" s="378"/>
      <c r="C2453" s="378"/>
      <c r="D2453" s="379"/>
      <c r="E2453" s="380" t="s">
        <v>13</v>
      </c>
      <c r="F2453" s="380"/>
      <c r="G2453" s="380"/>
      <c r="H2453" s="383"/>
      <c r="I2453" s="384">
        <f>I2454+I2481+I2506+I2521+I2536+I2621</f>
        <v>0</v>
      </c>
      <c r="K2453" s="355"/>
    </row>
    <row r="2454" spans="1:11">
      <c r="A2454" s="192">
        <v>5</v>
      </c>
      <c r="B2454" s="193"/>
      <c r="C2454" s="192"/>
      <c r="D2454" s="194"/>
      <c r="E2454" s="238" t="s">
        <v>2277</v>
      </c>
      <c r="F2454" s="196"/>
      <c r="G2454" s="197"/>
      <c r="H2454" s="375"/>
      <c r="I2454" s="239">
        <f>SUM(I2455:I2480)</f>
        <v>0</v>
      </c>
      <c r="K2454" s="355"/>
    </row>
    <row r="2455" spans="1:11">
      <c r="A2455" s="192"/>
      <c r="B2455" s="193"/>
      <c r="C2455" s="192"/>
      <c r="D2455" s="194" t="s">
        <v>863</v>
      </c>
      <c r="E2455" s="195" t="s">
        <v>2278</v>
      </c>
      <c r="F2455" s="196"/>
      <c r="G2455" s="197"/>
      <c r="H2455" s="375"/>
      <c r="I2455" s="375"/>
      <c r="K2455" s="355"/>
    </row>
    <row r="2456" spans="1:11">
      <c r="A2456" s="199"/>
      <c r="B2456" s="200"/>
      <c r="C2456" s="199"/>
      <c r="D2456" s="201"/>
      <c r="E2456" s="202" t="s">
        <v>2279</v>
      </c>
      <c r="F2456" s="203"/>
      <c r="G2456" s="204"/>
      <c r="H2456" s="376"/>
      <c r="I2456" s="376"/>
      <c r="K2456" s="355"/>
    </row>
    <row r="2457" spans="1:11">
      <c r="A2457" s="199"/>
      <c r="B2457" s="200"/>
      <c r="C2457" s="199"/>
      <c r="D2457" s="201"/>
      <c r="E2457" s="202" t="s">
        <v>2280</v>
      </c>
      <c r="F2457" s="203"/>
      <c r="G2457" s="204"/>
      <c r="H2457" s="376"/>
      <c r="I2457" s="376"/>
      <c r="K2457" s="355"/>
    </row>
    <row r="2458" spans="1:11">
      <c r="A2458" s="199"/>
      <c r="B2458" s="200"/>
      <c r="C2458" s="199"/>
      <c r="D2458" s="201"/>
      <c r="E2458" s="202" t="s">
        <v>2281</v>
      </c>
      <c r="F2458" s="203"/>
      <c r="G2458" s="204"/>
      <c r="H2458" s="376"/>
      <c r="I2458" s="376"/>
      <c r="K2458" s="355"/>
    </row>
    <row r="2459" spans="1:11">
      <c r="A2459" s="199"/>
      <c r="B2459" s="200"/>
      <c r="C2459" s="199"/>
      <c r="D2459" s="201"/>
      <c r="E2459" s="202" t="s">
        <v>2282</v>
      </c>
      <c r="F2459" s="203"/>
      <c r="G2459" s="204"/>
      <c r="H2459" s="376"/>
      <c r="I2459" s="376"/>
      <c r="K2459" s="355"/>
    </row>
    <row r="2460" spans="1:11">
      <c r="A2460" s="199"/>
      <c r="B2460" s="200"/>
      <c r="C2460" s="199"/>
      <c r="D2460" s="201"/>
      <c r="E2460" s="202" t="s">
        <v>2283</v>
      </c>
      <c r="F2460" s="203"/>
      <c r="G2460" s="204"/>
      <c r="H2460" s="376"/>
      <c r="I2460" s="376"/>
      <c r="K2460" s="355"/>
    </row>
    <row r="2461" spans="1:11">
      <c r="A2461" s="199"/>
      <c r="B2461" s="200"/>
      <c r="C2461" s="199"/>
      <c r="D2461" s="201"/>
      <c r="E2461" s="202" t="s">
        <v>2284</v>
      </c>
      <c r="F2461" s="203"/>
      <c r="G2461" s="204"/>
      <c r="H2461" s="376"/>
      <c r="I2461" s="376"/>
      <c r="K2461" s="355"/>
    </row>
    <row r="2462" spans="1:11">
      <c r="A2462" s="199"/>
      <c r="B2462" s="200"/>
      <c r="C2462" s="199"/>
      <c r="D2462" s="201"/>
      <c r="E2462" s="202" t="s">
        <v>2285</v>
      </c>
      <c r="F2462" s="203"/>
      <c r="G2462" s="204"/>
      <c r="H2462" s="376"/>
      <c r="I2462" s="376"/>
      <c r="K2462" s="355"/>
    </row>
    <row r="2463" spans="1:11">
      <c r="A2463" s="199"/>
      <c r="B2463" s="200"/>
      <c r="C2463" s="199"/>
      <c r="D2463" s="201"/>
      <c r="E2463" s="202" t="s">
        <v>2286</v>
      </c>
      <c r="F2463" s="203"/>
      <c r="G2463" s="204"/>
      <c r="H2463" s="376"/>
      <c r="I2463" s="376"/>
      <c r="K2463" s="355"/>
    </row>
    <row r="2464" spans="1:11">
      <c r="A2464" s="199"/>
      <c r="B2464" s="200"/>
      <c r="C2464" s="199"/>
      <c r="D2464" s="201"/>
      <c r="E2464" s="202" t="s">
        <v>2287</v>
      </c>
      <c r="F2464" s="203"/>
      <c r="G2464" s="204"/>
      <c r="H2464" s="376"/>
      <c r="I2464" s="376"/>
      <c r="K2464" s="355"/>
    </row>
    <row r="2465" spans="1:11">
      <c r="A2465" s="199"/>
      <c r="B2465" s="200"/>
      <c r="C2465" s="199"/>
      <c r="D2465" s="201"/>
      <c r="E2465" s="202" t="s">
        <v>2288</v>
      </c>
      <c r="F2465" s="203"/>
      <c r="G2465" s="204"/>
      <c r="H2465" s="376"/>
      <c r="I2465" s="376"/>
      <c r="K2465" s="355"/>
    </row>
    <row r="2466" spans="1:11">
      <c r="A2466" s="199"/>
      <c r="B2466" s="200"/>
      <c r="C2466" s="199"/>
      <c r="D2466" s="201"/>
      <c r="E2466" s="202" t="s">
        <v>2289</v>
      </c>
      <c r="F2466" s="203"/>
      <c r="G2466" s="204"/>
      <c r="H2466" s="376"/>
      <c r="I2466" s="376"/>
      <c r="K2466" s="355"/>
    </row>
    <row r="2467" spans="1:11">
      <c r="A2467" s="199"/>
      <c r="B2467" s="200"/>
      <c r="C2467" s="199"/>
      <c r="D2467" s="201"/>
      <c r="E2467" s="202" t="s">
        <v>2290</v>
      </c>
      <c r="F2467" s="203"/>
      <c r="G2467" s="204"/>
      <c r="H2467" s="376"/>
      <c r="I2467" s="376"/>
      <c r="K2467" s="355"/>
    </row>
    <row r="2468" spans="1:11">
      <c r="A2468" s="199"/>
      <c r="B2468" s="200"/>
      <c r="C2468" s="199"/>
      <c r="D2468" s="201"/>
      <c r="E2468" s="202" t="s">
        <v>2291</v>
      </c>
      <c r="F2468" s="203"/>
      <c r="G2468" s="204"/>
      <c r="H2468" s="376"/>
      <c r="I2468" s="376"/>
      <c r="K2468" s="355"/>
    </row>
    <row r="2469" spans="1:11">
      <c r="A2469" s="199"/>
      <c r="B2469" s="200"/>
      <c r="C2469" s="199"/>
      <c r="D2469" s="201"/>
      <c r="E2469" s="202" t="s">
        <v>2292</v>
      </c>
      <c r="F2469" s="203"/>
      <c r="G2469" s="204"/>
      <c r="H2469" s="376"/>
      <c r="I2469" s="376"/>
      <c r="K2469" s="355"/>
    </row>
    <row r="2470" spans="1:11">
      <c r="A2470" s="199"/>
      <c r="B2470" s="200"/>
      <c r="C2470" s="199"/>
      <c r="D2470" s="201"/>
      <c r="E2470" s="202" t="s">
        <v>2293</v>
      </c>
      <c r="F2470" s="203"/>
      <c r="G2470" s="204"/>
      <c r="H2470" s="376"/>
      <c r="I2470" s="376"/>
      <c r="K2470" s="355"/>
    </row>
    <row r="2471" spans="1:11">
      <c r="A2471" s="199"/>
      <c r="B2471" s="200"/>
      <c r="C2471" s="199"/>
      <c r="D2471" s="201"/>
      <c r="E2471" s="202" t="s">
        <v>2294</v>
      </c>
      <c r="F2471" s="203"/>
      <c r="G2471" s="204"/>
      <c r="H2471" s="376"/>
      <c r="I2471" s="376"/>
      <c r="K2471" s="355"/>
    </row>
    <row r="2472" spans="1:11">
      <c r="A2472" s="199"/>
      <c r="B2472" s="200"/>
      <c r="C2472" s="199"/>
      <c r="D2472" s="201"/>
      <c r="E2472" s="202" t="s">
        <v>2295</v>
      </c>
      <c r="F2472" s="203" t="s">
        <v>1156</v>
      </c>
      <c r="G2472" s="204">
        <v>4</v>
      </c>
      <c r="H2472" s="205">
        <v>0</v>
      </c>
      <c r="I2472" s="376">
        <f t="shared" ref="I2472" si="70">IF(ISNUMBER(G2472),ROUND(G2472*H2472,2),"")</f>
        <v>0</v>
      </c>
      <c r="K2472" s="355"/>
    </row>
    <row r="2473" spans="1:11">
      <c r="A2473" s="192"/>
      <c r="B2473" s="193"/>
      <c r="C2473" s="192"/>
      <c r="D2473" s="194" t="s">
        <v>2296</v>
      </c>
      <c r="E2473" s="195" t="s">
        <v>2297</v>
      </c>
      <c r="F2473" s="196"/>
      <c r="G2473" s="197"/>
      <c r="H2473" s="375"/>
      <c r="I2473" s="375"/>
      <c r="K2473" s="355"/>
    </row>
    <row r="2474" spans="1:11">
      <c r="A2474" s="199"/>
      <c r="B2474" s="200"/>
      <c r="C2474" s="199"/>
      <c r="D2474" s="201"/>
      <c r="E2474" s="202" t="s">
        <v>2298</v>
      </c>
      <c r="F2474" s="203"/>
      <c r="G2474" s="204"/>
      <c r="H2474" s="376"/>
      <c r="I2474" s="376"/>
      <c r="K2474" s="355"/>
    </row>
    <row r="2475" spans="1:11">
      <c r="A2475" s="199"/>
      <c r="B2475" s="200"/>
      <c r="C2475" s="199"/>
      <c r="D2475" s="201"/>
      <c r="E2475" s="202" t="s">
        <v>2299</v>
      </c>
      <c r="F2475" s="203"/>
      <c r="G2475" s="204"/>
      <c r="H2475" s="376"/>
      <c r="I2475" s="376"/>
      <c r="K2475" s="355"/>
    </row>
    <row r="2476" spans="1:11">
      <c r="A2476" s="199"/>
      <c r="B2476" s="200"/>
      <c r="C2476" s="199"/>
      <c r="D2476" s="201"/>
      <c r="E2476" s="202" t="s">
        <v>2300</v>
      </c>
      <c r="F2476" s="203" t="s">
        <v>1156</v>
      </c>
      <c r="G2476" s="204">
        <v>3</v>
      </c>
      <c r="H2476" s="205">
        <v>0</v>
      </c>
      <c r="I2476" s="376">
        <f t="shared" ref="I2476" si="71">IF(ISNUMBER(G2476),ROUND(G2476*H2476,2),"")</f>
        <v>0</v>
      </c>
      <c r="K2476" s="355"/>
    </row>
    <row r="2477" spans="1:11">
      <c r="A2477" s="192"/>
      <c r="B2477" s="193"/>
      <c r="C2477" s="192"/>
      <c r="D2477" s="194" t="s">
        <v>2301</v>
      </c>
      <c r="E2477" s="195" t="s">
        <v>2297</v>
      </c>
      <c r="F2477" s="196"/>
      <c r="G2477" s="197"/>
      <c r="H2477" s="375"/>
      <c r="I2477" s="375"/>
      <c r="K2477" s="355"/>
    </row>
    <row r="2478" spans="1:11">
      <c r="A2478" s="199"/>
      <c r="B2478" s="200"/>
      <c r="C2478" s="199"/>
      <c r="D2478" s="201"/>
      <c r="E2478" s="202" t="s">
        <v>2302</v>
      </c>
      <c r="F2478" s="203"/>
      <c r="G2478" s="204"/>
      <c r="H2478" s="376"/>
      <c r="I2478" s="376"/>
      <c r="K2478" s="355"/>
    </row>
    <row r="2479" spans="1:11">
      <c r="A2479" s="199"/>
      <c r="B2479" s="200"/>
      <c r="C2479" s="199"/>
      <c r="D2479" s="201"/>
      <c r="E2479" s="202" t="s">
        <v>2303</v>
      </c>
      <c r="F2479" s="203"/>
      <c r="G2479" s="204"/>
      <c r="H2479" s="376"/>
      <c r="I2479" s="376"/>
      <c r="K2479" s="355"/>
    </row>
    <row r="2480" spans="1:11">
      <c r="A2480" s="206"/>
      <c r="B2480" s="207"/>
      <c r="C2480" s="206"/>
      <c r="D2480" s="208"/>
      <c r="E2480" s="209" t="s">
        <v>2304</v>
      </c>
      <c r="F2480" s="210" t="s">
        <v>1156</v>
      </c>
      <c r="G2480" s="211">
        <v>4</v>
      </c>
      <c r="H2480" s="212">
        <v>0</v>
      </c>
      <c r="I2480" s="377">
        <f t="shared" ref="I2480" si="72">IF(ISNUMBER(G2480),ROUND(G2480*H2480,2),"")</f>
        <v>0</v>
      </c>
      <c r="K2480" s="355"/>
    </row>
    <row r="2481" spans="1:11">
      <c r="A2481" s="192">
        <v>5</v>
      </c>
      <c r="B2481" s="193"/>
      <c r="C2481" s="192"/>
      <c r="D2481" s="194"/>
      <c r="E2481" s="238" t="s">
        <v>2305</v>
      </c>
      <c r="F2481" s="196"/>
      <c r="G2481" s="197"/>
      <c r="H2481" s="375"/>
      <c r="I2481" s="239">
        <f>SUM(I2482:I2505)</f>
        <v>0</v>
      </c>
      <c r="K2481" s="355"/>
    </row>
    <row r="2482" spans="1:11">
      <c r="A2482" s="192"/>
      <c r="B2482" s="193"/>
      <c r="C2482" s="192"/>
      <c r="D2482" s="194" t="s">
        <v>864</v>
      </c>
      <c r="E2482" s="195" t="s">
        <v>2278</v>
      </c>
      <c r="F2482" s="196"/>
      <c r="G2482" s="197"/>
      <c r="H2482" s="375"/>
      <c r="I2482" s="375"/>
      <c r="K2482" s="355"/>
    </row>
    <row r="2483" spans="1:11">
      <c r="A2483" s="199"/>
      <c r="B2483" s="200"/>
      <c r="C2483" s="199"/>
      <c r="D2483" s="201"/>
      <c r="E2483" s="202" t="s">
        <v>2306</v>
      </c>
      <c r="F2483" s="203"/>
      <c r="G2483" s="204"/>
      <c r="H2483" s="376"/>
      <c r="I2483" s="376"/>
      <c r="K2483" s="355"/>
    </row>
    <row r="2484" spans="1:11">
      <c r="A2484" s="199"/>
      <c r="B2484" s="200"/>
      <c r="C2484" s="199"/>
      <c r="D2484" s="201"/>
      <c r="E2484" s="202" t="s">
        <v>2307</v>
      </c>
      <c r="F2484" s="203"/>
      <c r="G2484" s="204"/>
      <c r="H2484" s="376"/>
      <c r="I2484" s="376"/>
      <c r="K2484" s="355"/>
    </row>
    <row r="2485" spans="1:11">
      <c r="A2485" s="199"/>
      <c r="B2485" s="200"/>
      <c r="C2485" s="199"/>
      <c r="D2485" s="201"/>
      <c r="E2485" s="202" t="s">
        <v>2308</v>
      </c>
      <c r="F2485" s="203"/>
      <c r="G2485" s="204"/>
      <c r="H2485" s="376"/>
      <c r="I2485" s="376"/>
      <c r="K2485" s="355"/>
    </row>
    <row r="2486" spans="1:11">
      <c r="A2486" s="199"/>
      <c r="B2486" s="200"/>
      <c r="C2486" s="199"/>
      <c r="D2486" s="201"/>
      <c r="E2486" s="202" t="s">
        <v>2282</v>
      </c>
      <c r="F2486" s="203"/>
      <c r="G2486" s="204"/>
      <c r="H2486" s="376"/>
      <c r="I2486" s="376"/>
      <c r="K2486" s="355"/>
    </row>
    <row r="2487" spans="1:11">
      <c r="A2487" s="199"/>
      <c r="B2487" s="200"/>
      <c r="C2487" s="199"/>
      <c r="D2487" s="201"/>
      <c r="E2487" s="202" t="s">
        <v>2283</v>
      </c>
      <c r="F2487" s="203"/>
      <c r="G2487" s="204"/>
      <c r="H2487" s="376"/>
      <c r="I2487" s="376"/>
      <c r="K2487" s="355"/>
    </row>
    <row r="2488" spans="1:11">
      <c r="A2488" s="199"/>
      <c r="B2488" s="200"/>
      <c r="C2488" s="199"/>
      <c r="D2488" s="201"/>
      <c r="E2488" s="202" t="s">
        <v>2309</v>
      </c>
      <c r="F2488" s="203"/>
      <c r="G2488" s="204"/>
      <c r="H2488" s="376"/>
      <c r="I2488" s="376"/>
      <c r="K2488" s="355"/>
    </row>
    <row r="2489" spans="1:11">
      <c r="A2489" s="199"/>
      <c r="B2489" s="200"/>
      <c r="C2489" s="199"/>
      <c r="D2489" s="201"/>
      <c r="E2489" s="202" t="s">
        <v>2285</v>
      </c>
      <c r="F2489" s="203"/>
      <c r="G2489" s="204"/>
      <c r="H2489" s="376"/>
      <c r="I2489" s="376"/>
      <c r="K2489" s="355"/>
    </row>
    <row r="2490" spans="1:11">
      <c r="A2490" s="199"/>
      <c r="B2490" s="200"/>
      <c r="C2490" s="199"/>
      <c r="D2490" s="201"/>
      <c r="E2490" s="202" t="s">
        <v>2310</v>
      </c>
      <c r="F2490" s="203"/>
      <c r="G2490" s="204"/>
      <c r="H2490" s="376"/>
      <c r="I2490" s="376"/>
      <c r="K2490" s="355"/>
    </row>
    <row r="2491" spans="1:11">
      <c r="A2491" s="199"/>
      <c r="B2491" s="200"/>
      <c r="C2491" s="199"/>
      <c r="D2491" s="201"/>
      <c r="E2491" s="202" t="s">
        <v>2287</v>
      </c>
      <c r="F2491" s="203"/>
      <c r="G2491" s="204"/>
      <c r="H2491" s="376"/>
      <c r="I2491" s="376"/>
      <c r="K2491" s="355"/>
    </row>
    <row r="2492" spans="1:11">
      <c r="A2492" s="199"/>
      <c r="B2492" s="200"/>
      <c r="C2492" s="199"/>
      <c r="D2492" s="201"/>
      <c r="E2492" s="202" t="s">
        <v>2288</v>
      </c>
      <c r="F2492" s="203"/>
      <c r="G2492" s="204"/>
      <c r="H2492" s="376"/>
      <c r="I2492" s="376"/>
      <c r="K2492" s="355"/>
    </row>
    <row r="2493" spans="1:11">
      <c r="A2493" s="199"/>
      <c r="B2493" s="200"/>
      <c r="C2493" s="199"/>
      <c r="D2493" s="201"/>
      <c r="E2493" s="202" t="s">
        <v>2289</v>
      </c>
      <c r="F2493" s="203"/>
      <c r="G2493" s="204"/>
      <c r="H2493" s="376"/>
      <c r="I2493" s="376"/>
      <c r="K2493" s="355"/>
    </row>
    <row r="2494" spans="1:11">
      <c r="A2494" s="199"/>
      <c r="B2494" s="200"/>
      <c r="C2494" s="199"/>
      <c r="D2494" s="201"/>
      <c r="E2494" s="202" t="s">
        <v>2290</v>
      </c>
      <c r="F2494" s="203"/>
      <c r="G2494" s="204"/>
      <c r="H2494" s="376"/>
      <c r="I2494" s="376"/>
      <c r="K2494" s="355"/>
    </row>
    <row r="2495" spans="1:11">
      <c r="A2495" s="199"/>
      <c r="B2495" s="200"/>
      <c r="C2495" s="199"/>
      <c r="D2495" s="201"/>
      <c r="E2495" s="202" t="s">
        <v>2311</v>
      </c>
      <c r="F2495" s="203"/>
      <c r="G2495" s="204"/>
      <c r="H2495" s="376"/>
      <c r="I2495" s="376"/>
      <c r="K2495" s="355"/>
    </row>
    <row r="2496" spans="1:11">
      <c r="A2496" s="199"/>
      <c r="B2496" s="200"/>
      <c r="C2496" s="199"/>
      <c r="D2496" s="201"/>
      <c r="E2496" s="202" t="s">
        <v>2312</v>
      </c>
      <c r="F2496" s="203"/>
      <c r="G2496" s="204"/>
      <c r="H2496" s="376"/>
      <c r="I2496" s="376"/>
      <c r="K2496" s="355"/>
    </row>
    <row r="2497" spans="1:11">
      <c r="A2497" s="199"/>
      <c r="B2497" s="200"/>
      <c r="C2497" s="199"/>
      <c r="D2497" s="201"/>
      <c r="E2497" s="202" t="s">
        <v>2313</v>
      </c>
      <c r="F2497" s="203"/>
      <c r="G2497" s="204"/>
      <c r="H2497" s="376"/>
      <c r="I2497" s="376"/>
      <c r="K2497" s="355"/>
    </row>
    <row r="2498" spans="1:11">
      <c r="A2498" s="199"/>
      <c r="B2498" s="200"/>
      <c r="C2498" s="199"/>
      <c r="D2498" s="201"/>
      <c r="E2498" s="202" t="s">
        <v>2314</v>
      </c>
      <c r="F2498" s="203"/>
      <c r="G2498" s="204"/>
      <c r="H2498" s="376"/>
      <c r="I2498" s="376"/>
      <c r="K2498" s="355"/>
    </row>
    <row r="2499" spans="1:11">
      <c r="A2499" s="199"/>
      <c r="B2499" s="200"/>
      <c r="C2499" s="199"/>
      <c r="D2499" s="201"/>
      <c r="E2499" s="202" t="s">
        <v>2293</v>
      </c>
      <c r="F2499" s="203"/>
      <c r="G2499" s="204"/>
      <c r="H2499" s="376"/>
      <c r="I2499" s="376"/>
      <c r="K2499" s="355"/>
    </row>
    <row r="2500" spans="1:11">
      <c r="A2500" s="199"/>
      <c r="B2500" s="200"/>
      <c r="C2500" s="199"/>
      <c r="D2500" s="201"/>
      <c r="E2500" s="202" t="s">
        <v>2315</v>
      </c>
      <c r="F2500" s="203"/>
      <c r="G2500" s="204"/>
      <c r="H2500" s="376"/>
      <c r="I2500" s="376"/>
      <c r="K2500" s="355"/>
    </row>
    <row r="2501" spans="1:11">
      <c r="A2501" s="199"/>
      <c r="B2501" s="200"/>
      <c r="C2501" s="199"/>
      <c r="D2501" s="201"/>
      <c r="E2501" s="202" t="s">
        <v>2316</v>
      </c>
      <c r="F2501" s="203" t="s">
        <v>1156</v>
      </c>
      <c r="G2501" s="204">
        <v>1</v>
      </c>
      <c r="H2501" s="205">
        <v>0</v>
      </c>
      <c r="I2501" s="376">
        <f t="shared" ref="I2501" si="73">IF(ISNUMBER(G2501),ROUND(G2501*H2501,2),"")</f>
        <v>0</v>
      </c>
      <c r="K2501" s="355"/>
    </row>
    <row r="2502" spans="1:11">
      <c r="A2502" s="192"/>
      <c r="B2502" s="193"/>
      <c r="C2502" s="192"/>
      <c r="D2502" s="194" t="s">
        <v>865</v>
      </c>
      <c r="E2502" s="195" t="s">
        <v>2317</v>
      </c>
      <c r="F2502" s="196"/>
      <c r="G2502" s="197"/>
      <c r="H2502" s="375"/>
      <c r="I2502" s="375"/>
      <c r="K2502" s="355"/>
    </row>
    <row r="2503" spans="1:11">
      <c r="A2503" s="199"/>
      <c r="B2503" s="200"/>
      <c r="C2503" s="199"/>
      <c r="D2503" s="201"/>
      <c r="E2503" s="202" t="s">
        <v>2318</v>
      </c>
      <c r="F2503" s="203"/>
      <c r="G2503" s="204"/>
      <c r="H2503" s="376"/>
      <c r="I2503" s="376"/>
      <c r="K2503" s="355"/>
    </row>
    <row r="2504" spans="1:11">
      <c r="A2504" s="199"/>
      <c r="B2504" s="200"/>
      <c r="C2504" s="199"/>
      <c r="D2504" s="201"/>
      <c r="E2504" s="202" t="s">
        <v>2319</v>
      </c>
      <c r="F2504" s="203"/>
      <c r="G2504" s="204"/>
      <c r="H2504" s="376"/>
      <c r="I2504" s="376"/>
      <c r="K2504" s="355"/>
    </row>
    <row r="2505" spans="1:11">
      <c r="A2505" s="206"/>
      <c r="B2505" s="207"/>
      <c r="C2505" s="206"/>
      <c r="D2505" s="208"/>
      <c r="E2505" s="209" t="s">
        <v>2320</v>
      </c>
      <c r="F2505" s="210" t="s">
        <v>1156</v>
      </c>
      <c r="G2505" s="211">
        <v>1</v>
      </c>
      <c r="H2505" s="212">
        <v>0</v>
      </c>
      <c r="I2505" s="377">
        <f t="shared" ref="I2505" si="74">IF(ISNUMBER(G2505),ROUND(G2505*H2505,2),"")</f>
        <v>0</v>
      </c>
      <c r="K2505" s="355"/>
    </row>
    <row r="2506" spans="1:11">
      <c r="A2506" s="192">
        <v>5</v>
      </c>
      <c r="B2506" s="193"/>
      <c r="C2506" s="192"/>
      <c r="D2506" s="194"/>
      <c r="E2506" s="238" t="s">
        <v>2321</v>
      </c>
      <c r="F2506" s="196"/>
      <c r="G2506" s="197"/>
      <c r="H2506" s="375"/>
      <c r="I2506" s="239">
        <f>SUM(I2507:I2520)</f>
        <v>0</v>
      </c>
      <c r="K2506" s="355"/>
    </row>
    <row r="2507" spans="1:11">
      <c r="A2507" s="192"/>
      <c r="B2507" s="193"/>
      <c r="C2507" s="192"/>
      <c r="D2507" s="194" t="s">
        <v>868</v>
      </c>
      <c r="E2507" s="195" t="s">
        <v>2322</v>
      </c>
      <c r="F2507" s="196"/>
      <c r="G2507" s="197"/>
      <c r="H2507" s="375"/>
      <c r="I2507" s="375"/>
      <c r="K2507" s="355"/>
    </row>
    <row r="2508" spans="1:11">
      <c r="A2508" s="199"/>
      <c r="B2508" s="200"/>
      <c r="C2508" s="199"/>
      <c r="D2508" s="201"/>
      <c r="E2508" s="202" t="s">
        <v>2323</v>
      </c>
      <c r="F2508" s="203"/>
      <c r="G2508" s="204"/>
      <c r="H2508" s="376"/>
      <c r="I2508" s="376"/>
      <c r="K2508" s="355"/>
    </row>
    <row r="2509" spans="1:11">
      <c r="A2509" s="199"/>
      <c r="B2509" s="200"/>
      <c r="C2509" s="199"/>
      <c r="D2509" s="201"/>
      <c r="E2509" s="202" t="s">
        <v>2324</v>
      </c>
      <c r="F2509" s="203"/>
      <c r="G2509" s="204"/>
      <c r="H2509" s="376"/>
      <c r="I2509" s="376"/>
      <c r="K2509" s="355"/>
    </row>
    <row r="2510" spans="1:11">
      <c r="A2510" s="199"/>
      <c r="B2510" s="200"/>
      <c r="C2510" s="199"/>
      <c r="D2510" s="201"/>
      <c r="E2510" s="202" t="s">
        <v>2325</v>
      </c>
      <c r="F2510" s="203"/>
      <c r="G2510" s="204"/>
      <c r="H2510" s="376"/>
      <c r="I2510" s="376"/>
      <c r="K2510" s="355"/>
    </row>
    <row r="2511" spans="1:11">
      <c r="A2511" s="199"/>
      <c r="B2511" s="200"/>
      <c r="C2511" s="199"/>
      <c r="D2511" s="201"/>
      <c r="E2511" s="202" t="s">
        <v>2326</v>
      </c>
      <c r="F2511" s="203"/>
      <c r="G2511" s="204"/>
      <c r="H2511" s="376"/>
      <c r="I2511" s="376"/>
      <c r="K2511" s="355"/>
    </row>
    <row r="2512" spans="1:11">
      <c r="A2512" s="199"/>
      <c r="B2512" s="200"/>
      <c r="C2512" s="199"/>
      <c r="D2512" s="201"/>
      <c r="E2512" s="202" t="s">
        <v>2327</v>
      </c>
      <c r="F2512" s="203"/>
      <c r="G2512" s="204"/>
      <c r="H2512" s="376"/>
      <c r="I2512" s="376"/>
      <c r="K2512" s="355"/>
    </row>
    <row r="2513" spans="1:11">
      <c r="A2513" s="199"/>
      <c r="B2513" s="200"/>
      <c r="C2513" s="199"/>
      <c r="D2513" s="201"/>
      <c r="E2513" s="202" t="s">
        <v>2328</v>
      </c>
      <c r="F2513" s="203"/>
      <c r="G2513" s="204"/>
      <c r="H2513" s="376"/>
      <c r="I2513" s="376"/>
      <c r="K2513" s="355"/>
    </row>
    <row r="2514" spans="1:11">
      <c r="A2514" s="199"/>
      <c r="B2514" s="200"/>
      <c r="C2514" s="199"/>
      <c r="D2514" s="201"/>
      <c r="E2514" s="202" t="s">
        <v>2329</v>
      </c>
      <c r="F2514" s="203"/>
      <c r="G2514" s="204"/>
      <c r="H2514" s="376"/>
      <c r="I2514" s="376"/>
      <c r="K2514" s="355"/>
    </row>
    <row r="2515" spans="1:11">
      <c r="A2515" s="199"/>
      <c r="B2515" s="200"/>
      <c r="C2515" s="199"/>
      <c r="D2515" s="201"/>
      <c r="E2515" s="202" t="s">
        <v>2330</v>
      </c>
      <c r="F2515" s="203"/>
      <c r="G2515" s="204"/>
      <c r="H2515" s="376"/>
      <c r="I2515" s="376"/>
      <c r="K2515" s="355"/>
    </row>
    <row r="2516" spans="1:11">
      <c r="A2516" s="199"/>
      <c r="B2516" s="200"/>
      <c r="C2516" s="199"/>
      <c r="D2516" s="201"/>
      <c r="E2516" s="202" t="s">
        <v>2331</v>
      </c>
      <c r="F2516" s="203"/>
      <c r="G2516" s="204"/>
      <c r="H2516" s="376"/>
      <c r="I2516" s="376"/>
      <c r="K2516" s="355"/>
    </row>
    <row r="2517" spans="1:11">
      <c r="A2517" s="199"/>
      <c r="B2517" s="200"/>
      <c r="C2517" s="199"/>
      <c r="D2517" s="201"/>
      <c r="E2517" s="202" t="s">
        <v>2332</v>
      </c>
      <c r="F2517" s="203"/>
      <c r="G2517" s="204"/>
      <c r="H2517" s="376"/>
      <c r="I2517" s="376"/>
      <c r="K2517" s="355"/>
    </row>
    <row r="2518" spans="1:11">
      <c r="A2518" s="199"/>
      <c r="B2518" s="200"/>
      <c r="C2518" s="199"/>
      <c r="D2518" s="201"/>
      <c r="E2518" s="202" t="s">
        <v>2333</v>
      </c>
      <c r="F2518" s="203"/>
      <c r="G2518" s="204"/>
      <c r="H2518" s="376"/>
      <c r="I2518" s="376"/>
      <c r="K2518" s="355"/>
    </row>
    <row r="2519" spans="1:11">
      <c r="A2519" s="199"/>
      <c r="B2519" s="200"/>
      <c r="C2519" s="199"/>
      <c r="D2519" s="201"/>
      <c r="E2519" s="202" t="s">
        <v>2334</v>
      </c>
      <c r="F2519" s="203"/>
      <c r="G2519" s="204"/>
      <c r="H2519" s="376"/>
      <c r="I2519" s="376"/>
      <c r="K2519" s="355"/>
    </row>
    <row r="2520" spans="1:11">
      <c r="A2520" s="206"/>
      <c r="B2520" s="207"/>
      <c r="C2520" s="206"/>
      <c r="D2520" s="208"/>
      <c r="E2520" s="209" t="s">
        <v>2335</v>
      </c>
      <c r="F2520" s="210" t="s">
        <v>1156</v>
      </c>
      <c r="G2520" s="211">
        <v>9</v>
      </c>
      <c r="H2520" s="212">
        <v>0</v>
      </c>
      <c r="I2520" s="377">
        <f t="shared" ref="I2520" si="75">IF(ISNUMBER(G2520),ROUND(G2520*H2520,2),"")</f>
        <v>0</v>
      </c>
      <c r="K2520" s="355"/>
    </row>
    <row r="2521" spans="1:11">
      <c r="A2521" s="192">
        <v>5</v>
      </c>
      <c r="B2521" s="193"/>
      <c r="C2521" s="192"/>
      <c r="D2521" s="194"/>
      <c r="E2521" s="238" t="s">
        <v>2336</v>
      </c>
      <c r="F2521" s="196"/>
      <c r="G2521" s="197"/>
      <c r="H2521" s="375"/>
      <c r="I2521" s="239">
        <f>SUM(I2522:I2535)</f>
        <v>0</v>
      </c>
      <c r="K2521" s="355"/>
    </row>
    <row r="2522" spans="1:11">
      <c r="A2522" s="192"/>
      <c r="B2522" s="193"/>
      <c r="C2522" s="192"/>
      <c r="D2522" s="194" t="s">
        <v>878</v>
      </c>
      <c r="E2522" s="195" t="s">
        <v>2337</v>
      </c>
      <c r="F2522" s="196"/>
      <c r="G2522" s="197"/>
      <c r="H2522" s="375"/>
      <c r="I2522" s="375"/>
      <c r="K2522" s="355"/>
    </row>
    <row r="2523" spans="1:11">
      <c r="A2523" s="199"/>
      <c r="B2523" s="200"/>
      <c r="C2523" s="199"/>
      <c r="D2523" s="201"/>
      <c r="E2523" s="202" t="s">
        <v>2338</v>
      </c>
      <c r="F2523" s="203"/>
      <c r="G2523" s="204"/>
      <c r="H2523" s="376"/>
      <c r="I2523" s="376"/>
      <c r="K2523" s="355"/>
    </row>
    <row r="2524" spans="1:11">
      <c r="A2524" s="199"/>
      <c r="B2524" s="200"/>
      <c r="C2524" s="199"/>
      <c r="D2524" s="201"/>
      <c r="E2524" s="202" t="s">
        <v>2324</v>
      </c>
      <c r="F2524" s="203"/>
      <c r="G2524" s="204"/>
      <c r="H2524" s="376"/>
      <c r="I2524" s="376"/>
      <c r="K2524" s="355"/>
    </row>
    <row r="2525" spans="1:11">
      <c r="A2525" s="199"/>
      <c r="B2525" s="200"/>
      <c r="C2525" s="199"/>
      <c r="D2525" s="201"/>
      <c r="E2525" s="202" t="s">
        <v>2325</v>
      </c>
      <c r="F2525" s="203"/>
      <c r="G2525" s="204"/>
      <c r="H2525" s="376"/>
      <c r="I2525" s="376"/>
      <c r="K2525" s="355"/>
    </row>
    <row r="2526" spans="1:11">
      <c r="A2526" s="199"/>
      <c r="B2526" s="200"/>
      <c r="C2526" s="199"/>
      <c r="D2526" s="201"/>
      <c r="E2526" s="202" t="s">
        <v>2326</v>
      </c>
      <c r="F2526" s="203"/>
      <c r="G2526" s="204"/>
      <c r="H2526" s="376"/>
      <c r="I2526" s="376"/>
      <c r="K2526" s="355"/>
    </row>
    <row r="2527" spans="1:11">
      <c r="A2527" s="199"/>
      <c r="B2527" s="200"/>
      <c r="C2527" s="199"/>
      <c r="D2527" s="201"/>
      <c r="E2527" s="202" t="s">
        <v>2327</v>
      </c>
      <c r="F2527" s="203"/>
      <c r="G2527" s="204"/>
      <c r="H2527" s="376"/>
      <c r="I2527" s="376"/>
      <c r="K2527" s="355"/>
    </row>
    <row r="2528" spans="1:11">
      <c r="A2528" s="199"/>
      <c r="B2528" s="200"/>
      <c r="C2528" s="199"/>
      <c r="D2528" s="201"/>
      <c r="E2528" s="202" t="s">
        <v>2328</v>
      </c>
      <c r="F2528" s="203"/>
      <c r="G2528" s="204"/>
      <c r="H2528" s="376"/>
      <c r="I2528" s="376"/>
      <c r="K2528" s="355"/>
    </row>
    <row r="2529" spans="1:11">
      <c r="A2529" s="199"/>
      <c r="B2529" s="200"/>
      <c r="C2529" s="199"/>
      <c r="D2529" s="201"/>
      <c r="E2529" s="202" t="s">
        <v>2329</v>
      </c>
      <c r="F2529" s="203"/>
      <c r="G2529" s="204"/>
      <c r="H2529" s="376"/>
      <c r="I2529" s="376"/>
      <c r="K2529" s="355"/>
    </row>
    <row r="2530" spans="1:11">
      <c r="A2530" s="199"/>
      <c r="B2530" s="200"/>
      <c r="C2530" s="199"/>
      <c r="D2530" s="201"/>
      <c r="E2530" s="202" t="s">
        <v>2339</v>
      </c>
      <c r="F2530" s="203"/>
      <c r="G2530" s="204"/>
      <c r="H2530" s="376"/>
      <c r="I2530" s="376"/>
      <c r="K2530" s="355"/>
    </row>
    <row r="2531" spans="1:11">
      <c r="A2531" s="199"/>
      <c r="B2531" s="200"/>
      <c r="C2531" s="199"/>
      <c r="D2531" s="201"/>
      <c r="E2531" s="202" t="s">
        <v>2340</v>
      </c>
      <c r="F2531" s="203"/>
      <c r="G2531" s="204"/>
      <c r="H2531" s="376"/>
      <c r="I2531" s="376"/>
      <c r="K2531" s="355"/>
    </row>
    <row r="2532" spans="1:11">
      <c r="A2532" s="199"/>
      <c r="B2532" s="200"/>
      <c r="C2532" s="199"/>
      <c r="D2532" s="201"/>
      <c r="E2532" s="202" t="s">
        <v>2332</v>
      </c>
      <c r="F2532" s="203"/>
      <c r="G2532" s="204"/>
      <c r="H2532" s="376"/>
      <c r="I2532" s="376"/>
      <c r="K2532" s="355"/>
    </row>
    <row r="2533" spans="1:11">
      <c r="A2533" s="199"/>
      <c r="B2533" s="200"/>
      <c r="C2533" s="199"/>
      <c r="D2533" s="201"/>
      <c r="E2533" s="202" t="s">
        <v>2333</v>
      </c>
      <c r="F2533" s="203"/>
      <c r="G2533" s="204"/>
      <c r="H2533" s="376"/>
      <c r="I2533" s="376"/>
      <c r="K2533" s="355"/>
    </row>
    <row r="2534" spans="1:11">
      <c r="A2534" s="199"/>
      <c r="B2534" s="200"/>
      <c r="C2534" s="199"/>
      <c r="D2534" s="201"/>
      <c r="E2534" s="202" t="s">
        <v>2334</v>
      </c>
      <c r="F2534" s="203"/>
      <c r="G2534" s="204"/>
      <c r="H2534" s="376"/>
      <c r="I2534" s="376"/>
      <c r="K2534" s="355"/>
    </row>
    <row r="2535" spans="1:11">
      <c r="A2535" s="206"/>
      <c r="B2535" s="207"/>
      <c r="C2535" s="206"/>
      <c r="D2535" s="208"/>
      <c r="E2535" s="209" t="s">
        <v>2341</v>
      </c>
      <c r="F2535" s="210" t="s">
        <v>7</v>
      </c>
      <c r="G2535" s="211">
        <v>2</v>
      </c>
      <c r="H2535" s="212">
        <v>0</v>
      </c>
      <c r="I2535" s="377">
        <f t="shared" ref="I2535" si="76">IF(ISNUMBER(G2535),ROUND(G2535*H2535,2),"")</f>
        <v>0</v>
      </c>
      <c r="K2535" s="355"/>
    </row>
    <row r="2536" spans="1:11">
      <c r="A2536" s="192">
        <v>5</v>
      </c>
      <c r="B2536" s="193"/>
      <c r="C2536" s="192"/>
      <c r="D2536" s="194"/>
      <c r="E2536" s="238" t="s">
        <v>2342</v>
      </c>
      <c r="F2536" s="196"/>
      <c r="G2536" s="197"/>
      <c r="H2536" s="375"/>
      <c r="I2536" s="239">
        <f>SUM(I2537:I2620)</f>
        <v>0</v>
      </c>
      <c r="K2536" s="355"/>
    </row>
    <row r="2537" spans="1:11">
      <c r="A2537" s="192"/>
      <c r="B2537" s="193"/>
      <c r="C2537" s="192"/>
      <c r="D2537" s="194" t="s">
        <v>880</v>
      </c>
      <c r="E2537" s="195" t="s">
        <v>2343</v>
      </c>
      <c r="F2537" s="196"/>
      <c r="G2537" s="197"/>
      <c r="H2537" s="375"/>
      <c r="I2537" s="375"/>
      <c r="K2537" s="355"/>
    </row>
    <row r="2538" spans="1:11">
      <c r="A2538" s="199"/>
      <c r="B2538" s="200"/>
      <c r="C2538" s="199"/>
      <c r="D2538" s="201"/>
      <c r="E2538" s="202" t="s">
        <v>2344</v>
      </c>
      <c r="F2538" s="203"/>
      <c r="G2538" s="204"/>
      <c r="H2538" s="376"/>
      <c r="I2538" s="376"/>
      <c r="K2538" s="355"/>
    </row>
    <row r="2539" spans="1:11">
      <c r="A2539" s="199"/>
      <c r="B2539" s="200"/>
      <c r="C2539" s="199"/>
      <c r="D2539" s="201"/>
      <c r="E2539" s="202" t="s">
        <v>2345</v>
      </c>
      <c r="F2539" s="203"/>
      <c r="G2539" s="204"/>
      <c r="H2539" s="376"/>
      <c r="I2539" s="376"/>
      <c r="K2539" s="355"/>
    </row>
    <row r="2540" spans="1:11">
      <c r="A2540" s="199"/>
      <c r="B2540" s="200"/>
      <c r="C2540" s="199"/>
      <c r="D2540" s="201"/>
      <c r="E2540" s="202" t="s">
        <v>2346</v>
      </c>
      <c r="F2540" s="203"/>
      <c r="G2540" s="204"/>
      <c r="H2540" s="376"/>
      <c r="I2540" s="376"/>
      <c r="K2540" s="355"/>
    </row>
    <row r="2541" spans="1:11">
      <c r="A2541" s="199"/>
      <c r="B2541" s="200"/>
      <c r="C2541" s="199"/>
      <c r="D2541" s="201"/>
      <c r="E2541" s="202" t="s">
        <v>2347</v>
      </c>
      <c r="F2541" s="203"/>
      <c r="G2541" s="204"/>
      <c r="H2541" s="376"/>
      <c r="I2541" s="376"/>
      <c r="K2541" s="355"/>
    </row>
    <row r="2542" spans="1:11">
      <c r="A2542" s="199"/>
      <c r="B2542" s="200"/>
      <c r="C2542" s="199"/>
      <c r="D2542" s="201"/>
      <c r="E2542" s="202" t="s">
        <v>2348</v>
      </c>
      <c r="F2542" s="203"/>
      <c r="G2542" s="204"/>
      <c r="H2542" s="376"/>
      <c r="I2542" s="376"/>
      <c r="K2542" s="355"/>
    </row>
    <row r="2543" spans="1:11">
      <c r="A2543" s="199"/>
      <c r="B2543" s="200"/>
      <c r="C2543" s="199"/>
      <c r="D2543" s="201"/>
      <c r="E2543" s="202" t="s">
        <v>2349</v>
      </c>
      <c r="F2543" s="203"/>
      <c r="G2543" s="204"/>
      <c r="H2543" s="376"/>
      <c r="I2543" s="376"/>
      <c r="K2543" s="355"/>
    </row>
    <row r="2544" spans="1:11">
      <c r="A2544" s="199"/>
      <c r="B2544" s="200"/>
      <c r="C2544" s="199"/>
      <c r="D2544" s="201"/>
      <c r="E2544" s="202" t="s">
        <v>2350</v>
      </c>
      <c r="F2544" s="203"/>
      <c r="G2544" s="204"/>
      <c r="H2544" s="376"/>
      <c r="I2544" s="376"/>
      <c r="K2544" s="355"/>
    </row>
    <row r="2545" spans="1:11">
      <c r="A2545" s="199"/>
      <c r="B2545" s="200"/>
      <c r="C2545" s="199"/>
      <c r="D2545" s="201"/>
      <c r="E2545" s="202" t="s">
        <v>2351</v>
      </c>
      <c r="F2545" s="203"/>
      <c r="G2545" s="204"/>
      <c r="H2545" s="376"/>
      <c r="I2545" s="376"/>
      <c r="K2545" s="355"/>
    </row>
    <row r="2546" spans="1:11">
      <c r="A2546" s="199"/>
      <c r="B2546" s="200"/>
      <c r="C2546" s="199"/>
      <c r="D2546" s="201"/>
      <c r="E2546" s="202" t="s">
        <v>2352</v>
      </c>
      <c r="F2546" s="203"/>
      <c r="G2546" s="204"/>
      <c r="H2546" s="376"/>
      <c r="I2546" s="376"/>
      <c r="K2546" s="355"/>
    </row>
    <row r="2547" spans="1:11">
      <c r="A2547" s="199"/>
      <c r="B2547" s="200"/>
      <c r="C2547" s="199"/>
      <c r="D2547" s="201"/>
      <c r="E2547" s="202" t="s">
        <v>2353</v>
      </c>
      <c r="F2547" s="203"/>
      <c r="G2547" s="204"/>
      <c r="H2547" s="376"/>
      <c r="I2547" s="376"/>
      <c r="K2547" s="355"/>
    </row>
    <row r="2548" spans="1:11">
      <c r="A2548" s="199"/>
      <c r="B2548" s="200"/>
      <c r="C2548" s="199"/>
      <c r="D2548" s="201"/>
      <c r="E2548" s="202" t="s">
        <v>2354</v>
      </c>
      <c r="F2548" s="203"/>
      <c r="G2548" s="204"/>
      <c r="H2548" s="376"/>
      <c r="I2548" s="376"/>
      <c r="K2548" s="355"/>
    </row>
    <row r="2549" spans="1:11">
      <c r="A2549" s="199"/>
      <c r="B2549" s="200"/>
      <c r="C2549" s="199"/>
      <c r="D2549" s="201"/>
      <c r="E2549" s="202" t="s">
        <v>2355</v>
      </c>
      <c r="F2549" s="203" t="s">
        <v>7</v>
      </c>
      <c r="G2549" s="204">
        <v>29</v>
      </c>
      <c r="H2549" s="205">
        <v>0</v>
      </c>
      <c r="I2549" s="376">
        <f t="shared" ref="I2549:I2550" si="77">IF(ISNUMBER(G2549),ROUND(G2549*H2549,2),"")</f>
        <v>0</v>
      </c>
      <c r="K2549" s="355"/>
    </row>
    <row r="2550" spans="1:11">
      <c r="A2550" s="199"/>
      <c r="B2550" s="200"/>
      <c r="C2550" s="199"/>
      <c r="D2550" s="201"/>
      <c r="E2550" s="202" t="s">
        <v>2356</v>
      </c>
      <c r="F2550" s="203" t="s">
        <v>7</v>
      </c>
      <c r="G2550" s="204">
        <v>16</v>
      </c>
      <c r="H2550" s="205">
        <v>0</v>
      </c>
      <c r="I2550" s="376">
        <f t="shared" si="77"/>
        <v>0</v>
      </c>
      <c r="K2550" s="355"/>
    </row>
    <row r="2551" spans="1:11">
      <c r="A2551" s="192"/>
      <c r="B2551" s="193"/>
      <c r="C2551" s="192"/>
      <c r="D2551" s="194" t="s">
        <v>2357</v>
      </c>
      <c r="E2551" s="195" t="s">
        <v>2358</v>
      </c>
      <c r="F2551" s="196"/>
      <c r="G2551" s="197"/>
      <c r="H2551" s="375"/>
      <c r="I2551" s="375"/>
      <c r="K2551" s="355"/>
    </row>
    <row r="2552" spans="1:11">
      <c r="A2552" s="199"/>
      <c r="B2552" s="200"/>
      <c r="C2552" s="199"/>
      <c r="D2552" s="201"/>
      <c r="E2552" s="202" t="s">
        <v>2359</v>
      </c>
      <c r="F2552" s="203"/>
      <c r="G2552" s="204"/>
      <c r="H2552" s="376"/>
      <c r="I2552" s="376"/>
      <c r="K2552" s="355"/>
    </row>
    <row r="2553" spans="1:11">
      <c r="A2553" s="199"/>
      <c r="B2553" s="200"/>
      <c r="C2553" s="199"/>
      <c r="D2553" s="201"/>
      <c r="E2553" s="202" t="s">
        <v>2360</v>
      </c>
      <c r="F2553" s="203"/>
      <c r="G2553" s="204"/>
      <c r="H2553" s="376"/>
      <c r="I2553" s="376"/>
      <c r="K2553" s="355"/>
    </row>
    <row r="2554" spans="1:11">
      <c r="A2554" s="199"/>
      <c r="B2554" s="200"/>
      <c r="C2554" s="199"/>
      <c r="D2554" s="201"/>
      <c r="E2554" s="202" t="s">
        <v>2361</v>
      </c>
      <c r="F2554" s="203"/>
      <c r="G2554" s="204"/>
      <c r="H2554" s="376"/>
      <c r="I2554" s="376"/>
      <c r="K2554" s="355"/>
    </row>
    <row r="2555" spans="1:11">
      <c r="A2555" s="199"/>
      <c r="B2555" s="200"/>
      <c r="C2555" s="199"/>
      <c r="D2555" s="201"/>
      <c r="E2555" s="202" t="s">
        <v>2362</v>
      </c>
      <c r="F2555" s="203"/>
      <c r="G2555" s="204"/>
      <c r="H2555" s="376"/>
      <c r="I2555" s="376"/>
      <c r="K2555" s="355"/>
    </row>
    <row r="2556" spans="1:11">
      <c r="A2556" s="199"/>
      <c r="B2556" s="200"/>
      <c r="C2556" s="199"/>
      <c r="D2556" s="201"/>
      <c r="E2556" s="202" t="s">
        <v>2363</v>
      </c>
      <c r="F2556" s="203"/>
      <c r="G2556" s="204"/>
      <c r="H2556" s="376"/>
      <c r="I2556" s="376"/>
      <c r="K2556" s="355"/>
    </row>
    <row r="2557" spans="1:11">
      <c r="A2557" s="199"/>
      <c r="B2557" s="200"/>
      <c r="C2557" s="199"/>
      <c r="D2557" s="201"/>
      <c r="E2557" s="202" t="s">
        <v>2354</v>
      </c>
      <c r="F2557" s="203"/>
      <c r="G2557" s="204"/>
      <c r="H2557" s="376"/>
      <c r="I2557" s="376"/>
      <c r="K2557" s="355"/>
    </row>
    <row r="2558" spans="1:11">
      <c r="A2558" s="199"/>
      <c r="B2558" s="200"/>
      <c r="C2558" s="199"/>
      <c r="D2558" s="201"/>
      <c r="E2558" s="202" t="s">
        <v>2355</v>
      </c>
      <c r="F2558" s="203" t="s">
        <v>7</v>
      </c>
      <c r="G2558" s="204">
        <v>17</v>
      </c>
      <c r="H2558" s="205">
        <v>0</v>
      </c>
      <c r="I2558" s="376">
        <f t="shared" ref="I2558:I2559" si="78">IF(ISNUMBER(G2558),ROUND(G2558*H2558,2),"")</f>
        <v>0</v>
      </c>
      <c r="K2558" s="355"/>
    </row>
    <row r="2559" spans="1:11">
      <c r="A2559" s="199"/>
      <c r="B2559" s="200"/>
      <c r="C2559" s="199"/>
      <c r="D2559" s="201"/>
      <c r="E2559" s="202" t="s">
        <v>2356</v>
      </c>
      <c r="F2559" s="203" t="s">
        <v>7</v>
      </c>
      <c r="G2559" s="204">
        <v>10</v>
      </c>
      <c r="H2559" s="205">
        <v>0</v>
      </c>
      <c r="I2559" s="376">
        <f t="shared" si="78"/>
        <v>0</v>
      </c>
      <c r="K2559" s="355"/>
    </row>
    <row r="2560" spans="1:11">
      <c r="A2560" s="192"/>
      <c r="B2560" s="193"/>
      <c r="C2560" s="192"/>
      <c r="D2560" s="194" t="s">
        <v>2364</v>
      </c>
      <c r="E2560" s="195" t="s">
        <v>2358</v>
      </c>
      <c r="F2560" s="196"/>
      <c r="G2560" s="197"/>
      <c r="H2560" s="375"/>
      <c r="I2560" s="375"/>
      <c r="K2560" s="355"/>
    </row>
    <row r="2561" spans="1:11">
      <c r="A2561" s="199"/>
      <c r="B2561" s="200"/>
      <c r="C2561" s="199"/>
      <c r="D2561" s="201"/>
      <c r="E2561" s="202" t="s">
        <v>2365</v>
      </c>
      <c r="F2561" s="203"/>
      <c r="G2561" s="204"/>
      <c r="H2561" s="376"/>
      <c r="I2561" s="376"/>
      <c r="K2561" s="355"/>
    </row>
    <row r="2562" spans="1:11">
      <c r="A2562" s="199"/>
      <c r="B2562" s="200"/>
      <c r="C2562" s="199"/>
      <c r="D2562" s="201"/>
      <c r="E2562" s="202" t="s">
        <v>2366</v>
      </c>
      <c r="F2562" s="203"/>
      <c r="G2562" s="204"/>
      <c r="H2562" s="376"/>
      <c r="I2562" s="376"/>
      <c r="K2562" s="355"/>
    </row>
    <row r="2563" spans="1:11">
      <c r="A2563" s="199"/>
      <c r="B2563" s="200"/>
      <c r="C2563" s="199"/>
      <c r="D2563" s="201"/>
      <c r="E2563" s="202" t="s">
        <v>2367</v>
      </c>
      <c r="F2563" s="203"/>
      <c r="G2563" s="204"/>
      <c r="H2563" s="376"/>
      <c r="I2563" s="376"/>
      <c r="K2563" s="355"/>
    </row>
    <row r="2564" spans="1:11">
      <c r="A2564" s="199"/>
      <c r="B2564" s="200"/>
      <c r="C2564" s="199"/>
      <c r="D2564" s="201"/>
      <c r="E2564" s="202" t="s">
        <v>2368</v>
      </c>
      <c r="F2564" s="203"/>
      <c r="G2564" s="204"/>
      <c r="H2564" s="376"/>
      <c r="I2564" s="376"/>
      <c r="K2564" s="355"/>
    </row>
    <row r="2565" spans="1:11">
      <c r="A2565" s="199"/>
      <c r="B2565" s="200"/>
      <c r="C2565" s="199"/>
      <c r="D2565" s="201"/>
      <c r="E2565" s="202" t="s">
        <v>2369</v>
      </c>
      <c r="F2565" s="203"/>
      <c r="G2565" s="204"/>
      <c r="H2565" s="376"/>
      <c r="I2565" s="376"/>
      <c r="K2565" s="355"/>
    </row>
    <row r="2566" spans="1:11">
      <c r="A2566" s="199"/>
      <c r="B2566" s="200"/>
      <c r="C2566" s="199"/>
      <c r="D2566" s="201"/>
      <c r="E2566" s="202" t="s">
        <v>2370</v>
      </c>
      <c r="F2566" s="203"/>
      <c r="G2566" s="204"/>
      <c r="H2566" s="376"/>
      <c r="I2566" s="376"/>
      <c r="K2566" s="355"/>
    </row>
    <row r="2567" spans="1:11">
      <c r="A2567" s="199"/>
      <c r="B2567" s="200"/>
      <c r="C2567" s="199"/>
      <c r="D2567" s="201"/>
      <c r="E2567" s="202" t="s">
        <v>2371</v>
      </c>
      <c r="F2567" s="203"/>
      <c r="G2567" s="204"/>
      <c r="H2567" s="376"/>
      <c r="I2567" s="376"/>
      <c r="K2567" s="355"/>
    </row>
    <row r="2568" spans="1:11">
      <c r="A2568" s="199"/>
      <c r="B2568" s="200"/>
      <c r="C2568" s="199"/>
      <c r="D2568" s="201"/>
      <c r="E2568" s="202" t="s">
        <v>2372</v>
      </c>
      <c r="F2568" s="203"/>
      <c r="G2568" s="204"/>
      <c r="H2568" s="376"/>
      <c r="I2568" s="376"/>
      <c r="K2568" s="355"/>
    </row>
    <row r="2569" spans="1:11">
      <c r="A2569" s="199"/>
      <c r="B2569" s="200"/>
      <c r="C2569" s="199"/>
      <c r="D2569" s="201"/>
      <c r="E2569" s="202" t="s">
        <v>2373</v>
      </c>
      <c r="F2569" s="203"/>
      <c r="G2569" s="204"/>
      <c r="H2569" s="376"/>
      <c r="I2569" s="376"/>
      <c r="K2569" s="355"/>
    </row>
    <row r="2570" spans="1:11">
      <c r="A2570" s="199"/>
      <c r="B2570" s="200"/>
      <c r="C2570" s="199"/>
      <c r="D2570" s="201"/>
      <c r="E2570" s="202" t="s">
        <v>2374</v>
      </c>
      <c r="F2570" s="203"/>
      <c r="G2570" s="204"/>
      <c r="H2570" s="376"/>
      <c r="I2570" s="376"/>
      <c r="K2570" s="355"/>
    </row>
    <row r="2571" spans="1:11">
      <c r="A2571" s="199"/>
      <c r="B2571" s="200"/>
      <c r="C2571" s="199"/>
      <c r="D2571" s="201"/>
      <c r="E2571" s="202" t="s">
        <v>2355</v>
      </c>
      <c r="F2571" s="203" t="s">
        <v>7</v>
      </c>
      <c r="G2571" s="204">
        <v>12</v>
      </c>
      <c r="H2571" s="205">
        <v>0</v>
      </c>
      <c r="I2571" s="376">
        <f t="shared" ref="I2571:I2572" si="79">IF(ISNUMBER(G2571),ROUND(G2571*H2571,2),"")</f>
        <v>0</v>
      </c>
      <c r="K2571" s="355"/>
    </row>
    <row r="2572" spans="1:11">
      <c r="A2572" s="199"/>
      <c r="B2572" s="200"/>
      <c r="C2572" s="199"/>
      <c r="D2572" s="201"/>
      <c r="E2572" s="202" t="s">
        <v>2356</v>
      </c>
      <c r="F2572" s="203" t="s">
        <v>7</v>
      </c>
      <c r="G2572" s="204">
        <v>6</v>
      </c>
      <c r="H2572" s="205">
        <v>0</v>
      </c>
      <c r="I2572" s="376">
        <f t="shared" si="79"/>
        <v>0</v>
      </c>
      <c r="K2572" s="355"/>
    </row>
    <row r="2573" spans="1:11">
      <c r="A2573" s="192"/>
      <c r="B2573" s="193"/>
      <c r="C2573" s="192"/>
      <c r="D2573" s="194" t="s">
        <v>2375</v>
      </c>
      <c r="E2573" s="195" t="s">
        <v>2376</v>
      </c>
      <c r="F2573" s="196"/>
      <c r="G2573" s="197"/>
      <c r="H2573" s="375"/>
      <c r="I2573" s="375"/>
      <c r="K2573" s="355"/>
    </row>
    <row r="2574" spans="1:11">
      <c r="A2574" s="199"/>
      <c r="B2574" s="200"/>
      <c r="C2574" s="199"/>
      <c r="D2574" s="201"/>
      <c r="E2574" s="202" t="s">
        <v>2377</v>
      </c>
      <c r="F2574" s="203"/>
      <c r="G2574" s="204"/>
      <c r="H2574" s="376"/>
      <c r="I2574" s="376"/>
      <c r="K2574" s="355"/>
    </row>
    <row r="2575" spans="1:11">
      <c r="A2575" s="199"/>
      <c r="B2575" s="200"/>
      <c r="C2575" s="199"/>
      <c r="D2575" s="201"/>
      <c r="E2575" s="202" t="s">
        <v>2345</v>
      </c>
      <c r="F2575" s="203"/>
      <c r="G2575" s="204"/>
      <c r="H2575" s="376"/>
      <c r="I2575" s="376"/>
      <c r="K2575" s="355"/>
    </row>
    <row r="2576" spans="1:11">
      <c r="A2576" s="199"/>
      <c r="B2576" s="200"/>
      <c r="C2576" s="199"/>
      <c r="D2576" s="201"/>
      <c r="E2576" s="202" t="s">
        <v>2378</v>
      </c>
      <c r="F2576" s="203"/>
      <c r="G2576" s="204"/>
      <c r="H2576" s="376"/>
      <c r="I2576" s="376"/>
      <c r="K2576" s="355"/>
    </row>
    <row r="2577" spans="1:11">
      <c r="A2577" s="199"/>
      <c r="B2577" s="200"/>
      <c r="C2577" s="199"/>
      <c r="D2577" s="201"/>
      <c r="E2577" s="202" t="s">
        <v>2379</v>
      </c>
      <c r="F2577" s="203"/>
      <c r="G2577" s="204"/>
      <c r="H2577" s="376"/>
      <c r="I2577" s="376"/>
      <c r="K2577" s="355"/>
    </row>
    <row r="2578" spans="1:11">
      <c r="A2578" s="199"/>
      <c r="B2578" s="200"/>
      <c r="C2578" s="199"/>
      <c r="D2578" s="201"/>
      <c r="E2578" s="202" t="s">
        <v>2380</v>
      </c>
      <c r="F2578" s="203"/>
      <c r="G2578" s="204"/>
      <c r="H2578" s="376"/>
      <c r="I2578" s="376"/>
      <c r="K2578" s="355"/>
    </row>
    <row r="2579" spans="1:11">
      <c r="A2579" s="199"/>
      <c r="B2579" s="200"/>
      <c r="C2579" s="199"/>
      <c r="D2579" s="201"/>
      <c r="E2579" s="202" t="s">
        <v>2381</v>
      </c>
      <c r="F2579" s="203"/>
      <c r="G2579" s="204"/>
      <c r="H2579" s="376"/>
      <c r="I2579" s="376"/>
      <c r="K2579" s="355"/>
    </row>
    <row r="2580" spans="1:11">
      <c r="A2580" s="199"/>
      <c r="B2580" s="200"/>
      <c r="C2580" s="199"/>
      <c r="D2580" s="201"/>
      <c r="E2580" s="202" t="s">
        <v>2382</v>
      </c>
      <c r="F2580" s="203"/>
      <c r="G2580" s="204"/>
      <c r="H2580" s="376"/>
      <c r="I2580" s="376"/>
      <c r="K2580" s="355"/>
    </row>
    <row r="2581" spans="1:11">
      <c r="A2581" s="199"/>
      <c r="B2581" s="200"/>
      <c r="C2581" s="199"/>
      <c r="D2581" s="201"/>
      <c r="E2581" s="202" t="s">
        <v>2383</v>
      </c>
      <c r="F2581" s="203"/>
      <c r="G2581" s="204"/>
      <c r="H2581" s="376"/>
      <c r="I2581" s="376"/>
      <c r="K2581" s="355"/>
    </row>
    <row r="2582" spans="1:11">
      <c r="A2582" s="199"/>
      <c r="B2582" s="200"/>
      <c r="C2582" s="199"/>
      <c r="D2582" s="201"/>
      <c r="E2582" s="202" t="s">
        <v>2384</v>
      </c>
      <c r="F2582" s="203"/>
      <c r="G2582" s="204"/>
      <c r="H2582" s="376"/>
      <c r="I2582" s="376"/>
      <c r="K2582" s="355"/>
    </row>
    <row r="2583" spans="1:11">
      <c r="A2583" s="199"/>
      <c r="B2583" s="200"/>
      <c r="C2583" s="199"/>
      <c r="D2583" s="201"/>
      <c r="E2583" s="202" t="s">
        <v>2385</v>
      </c>
      <c r="F2583" s="203"/>
      <c r="G2583" s="204"/>
      <c r="H2583" s="376"/>
      <c r="I2583" s="376"/>
      <c r="K2583" s="355"/>
    </row>
    <row r="2584" spans="1:11">
      <c r="A2584" s="199"/>
      <c r="B2584" s="200"/>
      <c r="C2584" s="199"/>
      <c r="D2584" s="201"/>
      <c r="E2584" s="202" t="s">
        <v>2386</v>
      </c>
      <c r="F2584" s="203"/>
      <c r="G2584" s="204"/>
      <c r="H2584" s="376"/>
      <c r="I2584" s="376"/>
      <c r="K2584" s="355"/>
    </row>
    <row r="2585" spans="1:11">
      <c r="A2585" s="199"/>
      <c r="B2585" s="200"/>
      <c r="C2585" s="199"/>
      <c r="D2585" s="201"/>
      <c r="E2585" s="202" t="s">
        <v>2387</v>
      </c>
      <c r="F2585" s="203"/>
      <c r="G2585" s="204"/>
      <c r="H2585" s="376"/>
      <c r="I2585" s="376"/>
      <c r="K2585" s="355"/>
    </row>
    <row r="2586" spans="1:11">
      <c r="A2586" s="199"/>
      <c r="B2586" s="200"/>
      <c r="C2586" s="199"/>
      <c r="D2586" s="201"/>
      <c r="E2586" s="202" t="s">
        <v>2388</v>
      </c>
      <c r="F2586" s="203"/>
      <c r="G2586" s="204"/>
      <c r="H2586" s="376"/>
      <c r="I2586" s="376"/>
      <c r="K2586" s="355"/>
    </row>
    <row r="2587" spans="1:11">
      <c r="A2587" s="199"/>
      <c r="B2587" s="200"/>
      <c r="C2587" s="199"/>
      <c r="D2587" s="201"/>
      <c r="E2587" s="202" t="s">
        <v>2389</v>
      </c>
      <c r="F2587" s="203"/>
      <c r="G2587" s="204"/>
      <c r="H2587" s="376"/>
      <c r="I2587" s="376"/>
      <c r="K2587" s="355"/>
    </row>
    <row r="2588" spans="1:11">
      <c r="A2588" s="199"/>
      <c r="B2588" s="200"/>
      <c r="C2588" s="199"/>
      <c r="D2588" s="201"/>
      <c r="E2588" s="202" t="s">
        <v>2390</v>
      </c>
      <c r="F2588" s="203"/>
      <c r="G2588" s="204"/>
      <c r="H2588" s="376"/>
      <c r="I2588" s="376"/>
      <c r="K2588" s="355"/>
    </row>
    <row r="2589" spans="1:11">
      <c r="A2589" s="199"/>
      <c r="B2589" s="200"/>
      <c r="C2589" s="199"/>
      <c r="D2589" s="201"/>
      <c r="E2589" s="202" t="s">
        <v>2391</v>
      </c>
      <c r="F2589" s="203" t="s">
        <v>7</v>
      </c>
      <c r="G2589" s="204">
        <v>6</v>
      </c>
      <c r="H2589" s="205">
        <v>0</v>
      </c>
      <c r="I2589" s="376">
        <f t="shared" ref="I2589" si="80">IF(ISNUMBER(G2589),ROUND(G2589*H2589,2),"")</f>
        <v>0</v>
      </c>
      <c r="K2589" s="355"/>
    </row>
    <row r="2590" spans="1:11">
      <c r="A2590" s="192"/>
      <c r="B2590" s="193"/>
      <c r="C2590" s="192"/>
      <c r="D2590" s="194" t="s">
        <v>2392</v>
      </c>
      <c r="E2590" s="195" t="s">
        <v>2393</v>
      </c>
      <c r="F2590" s="196"/>
      <c r="G2590" s="197"/>
      <c r="H2590" s="375"/>
      <c r="I2590" s="375"/>
      <c r="K2590" s="355"/>
    </row>
    <row r="2591" spans="1:11">
      <c r="A2591" s="199"/>
      <c r="B2591" s="200"/>
      <c r="C2591" s="199"/>
      <c r="D2591" s="201"/>
      <c r="E2591" s="202" t="s">
        <v>2359</v>
      </c>
      <c r="F2591" s="203"/>
      <c r="G2591" s="204"/>
      <c r="H2591" s="376"/>
      <c r="I2591" s="376"/>
      <c r="K2591" s="355"/>
    </row>
    <row r="2592" spans="1:11">
      <c r="A2592" s="199"/>
      <c r="B2592" s="200"/>
      <c r="C2592" s="199"/>
      <c r="D2592" s="201"/>
      <c r="E2592" s="202" t="s">
        <v>2360</v>
      </c>
      <c r="F2592" s="203"/>
      <c r="G2592" s="204"/>
      <c r="H2592" s="376"/>
      <c r="I2592" s="376"/>
      <c r="K2592" s="355"/>
    </row>
    <row r="2593" spans="1:11">
      <c r="A2593" s="199"/>
      <c r="B2593" s="200"/>
      <c r="C2593" s="199"/>
      <c r="D2593" s="201"/>
      <c r="E2593" s="202" t="s">
        <v>2361</v>
      </c>
      <c r="F2593" s="203"/>
      <c r="G2593" s="204"/>
      <c r="H2593" s="376"/>
      <c r="I2593" s="376"/>
      <c r="K2593" s="355"/>
    </row>
    <row r="2594" spans="1:11">
      <c r="A2594" s="199"/>
      <c r="B2594" s="200"/>
      <c r="C2594" s="199"/>
      <c r="D2594" s="201"/>
      <c r="E2594" s="202" t="s">
        <v>2362</v>
      </c>
      <c r="F2594" s="203"/>
      <c r="G2594" s="204"/>
      <c r="H2594" s="376"/>
      <c r="I2594" s="376"/>
      <c r="K2594" s="355"/>
    </row>
    <row r="2595" spans="1:11">
      <c r="A2595" s="199"/>
      <c r="B2595" s="200"/>
      <c r="C2595" s="199"/>
      <c r="D2595" s="201"/>
      <c r="E2595" s="202" t="s">
        <v>2394</v>
      </c>
      <c r="F2595" s="203"/>
      <c r="G2595" s="204"/>
      <c r="H2595" s="376"/>
      <c r="I2595" s="376"/>
      <c r="K2595" s="355"/>
    </row>
    <row r="2596" spans="1:11">
      <c r="A2596" s="199"/>
      <c r="B2596" s="200"/>
      <c r="C2596" s="199"/>
      <c r="D2596" s="201"/>
      <c r="E2596" s="202" t="s">
        <v>2395</v>
      </c>
      <c r="F2596" s="203"/>
      <c r="G2596" s="204"/>
      <c r="H2596" s="376"/>
      <c r="I2596" s="376"/>
      <c r="K2596" s="355"/>
    </row>
    <row r="2597" spans="1:11">
      <c r="A2597" s="199"/>
      <c r="B2597" s="200"/>
      <c r="C2597" s="199"/>
      <c r="D2597" s="201"/>
      <c r="E2597" s="202" t="s">
        <v>2396</v>
      </c>
      <c r="F2597" s="203" t="s">
        <v>7</v>
      </c>
      <c r="G2597" s="204">
        <v>4</v>
      </c>
      <c r="H2597" s="205">
        <v>0</v>
      </c>
      <c r="I2597" s="376">
        <f t="shared" ref="I2597" si="81">IF(ISNUMBER(G2597),ROUND(G2597*H2597,2),"")</f>
        <v>0</v>
      </c>
      <c r="K2597" s="355"/>
    </row>
    <row r="2598" spans="1:11">
      <c r="A2598" s="192"/>
      <c r="B2598" s="193"/>
      <c r="C2598" s="192"/>
      <c r="D2598" s="194" t="s">
        <v>2397</v>
      </c>
      <c r="E2598" s="195" t="s">
        <v>2393</v>
      </c>
      <c r="F2598" s="196"/>
      <c r="G2598" s="197"/>
      <c r="H2598" s="375"/>
      <c r="I2598" s="375"/>
      <c r="K2598" s="355"/>
    </row>
    <row r="2599" spans="1:11">
      <c r="A2599" s="199"/>
      <c r="B2599" s="200"/>
      <c r="C2599" s="199"/>
      <c r="D2599" s="201"/>
      <c r="E2599" s="202" t="s">
        <v>2365</v>
      </c>
      <c r="F2599" s="203"/>
      <c r="G2599" s="204"/>
      <c r="H2599" s="376"/>
      <c r="I2599" s="376"/>
      <c r="K2599" s="355"/>
    </row>
    <row r="2600" spans="1:11">
      <c r="A2600" s="199"/>
      <c r="B2600" s="200"/>
      <c r="C2600" s="199"/>
      <c r="D2600" s="201"/>
      <c r="E2600" s="202" t="s">
        <v>2398</v>
      </c>
      <c r="F2600" s="203"/>
      <c r="G2600" s="204"/>
      <c r="H2600" s="376"/>
      <c r="I2600" s="376"/>
      <c r="K2600" s="355"/>
    </row>
    <row r="2601" spans="1:11">
      <c r="A2601" s="199"/>
      <c r="B2601" s="200"/>
      <c r="C2601" s="199"/>
      <c r="D2601" s="201"/>
      <c r="E2601" s="202" t="s">
        <v>2399</v>
      </c>
      <c r="F2601" s="203"/>
      <c r="G2601" s="204"/>
      <c r="H2601" s="376"/>
      <c r="I2601" s="376"/>
      <c r="K2601" s="355"/>
    </row>
    <row r="2602" spans="1:11">
      <c r="A2602" s="199"/>
      <c r="B2602" s="200"/>
      <c r="C2602" s="199"/>
      <c r="D2602" s="201"/>
      <c r="E2602" s="202" t="s">
        <v>2368</v>
      </c>
      <c r="F2602" s="203"/>
      <c r="G2602" s="204"/>
      <c r="H2602" s="376"/>
      <c r="I2602" s="376"/>
      <c r="K2602" s="355"/>
    </row>
    <row r="2603" spans="1:11">
      <c r="A2603" s="199"/>
      <c r="B2603" s="200"/>
      <c r="C2603" s="199"/>
      <c r="D2603" s="201"/>
      <c r="E2603" s="202" t="s">
        <v>2369</v>
      </c>
      <c r="F2603" s="203"/>
      <c r="G2603" s="204"/>
      <c r="H2603" s="376"/>
      <c r="I2603" s="376"/>
      <c r="K2603" s="355"/>
    </row>
    <row r="2604" spans="1:11">
      <c r="A2604" s="199"/>
      <c r="B2604" s="200"/>
      <c r="C2604" s="199"/>
      <c r="D2604" s="201"/>
      <c r="E2604" s="202" t="s">
        <v>2370</v>
      </c>
      <c r="F2604" s="203"/>
      <c r="G2604" s="204"/>
      <c r="H2604" s="376"/>
      <c r="I2604" s="376"/>
      <c r="K2604" s="355"/>
    </row>
    <row r="2605" spans="1:11">
      <c r="A2605" s="199"/>
      <c r="B2605" s="200"/>
      <c r="C2605" s="199"/>
      <c r="D2605" s="201"/>
      <c r="E2605" s="202" t="s">
        <v>2371</v>
      </c>
      <c r="F2605" s="203"/>
      <c r="G2605" s="204"/>
      <c r="H2605" s="376"/>
      <c r="I2605" s="376"/>
      <c r="K2605" s="355"/>
    </row>
    <row r="2606" spans="1:11">
      <c r="A2606" s="199"/>
      <c r="B2606" s="200"/>
      <c r="C2606" s="199"/>
      <c r="D2606" s="201"/>
      <c r="E2606" s="202" t="s">
        <v>2372</v>
      </c>
      <c r="F2606" s="203"/>
      <c r="G2606" s="204"/>
      <c r="H2606" s="376"/>
      <c r="I2606" s="376"/>
      <c r="K2606" s="355"/>
    </row>
    <row r="2607" spans="1:11">
      <c r="A2607" s="199"/>
      <c r="B2607" s="200"/>
      <c r="C2607" s="199"/>
      <c r="D2607" s="201"/>
      <c r="E2607" s="202" t="s">
        <v>2400</v>
      </c>
      <c r="F2607" s="203" t="s">
        <v>7</v>
      </c>
      <c r="G2607" s="204">
        <v>2</v>
      </c>
      <c r="H2607" s="205">
        <v>0</v>
      </c>
      <c r="I2607" s="376">
        <f t="shared" ref="I2607" si="82">IF(ISNUMBER(G2607),ROUND(G2607*H2607,2),"")</f>
        <v>0</v>
      </c>
      <c r="K2607" s="355"/>
    </row>
    <row r="2608" spans="1:11">
      <c r="A2608" s="192"/>
      <c r="B2608" s="193"/>
      <c r="C2608" s="192"/>
      <c r="D2608" s="194" t="s">
        <v>2401</v>
      </c>
      <c r="E2608" s="195" t="s">
        <v>2402</v>
      </c>
      <c r="F2608" s="196"/>
      <c r="G2608" s="197"/>
      <c r="H2608" s="375"/>
      <c r="I2608" s="375"/>
      <c r="K2608" s="355"/>
    </row>
    <row r="2609" spans="1:11">
      <c r="A2609" s="199"/>
      <c r="B2609" s="200"/>
      <c r="C2609" s="199"/>
      <c r="D2609" s="201"/>
      <c r="E2609" s="202" t="s">
        <v>2403</v>
      </c>
      <c r="F2609" s="203"/>
      <c r="G2609" s="204"/>
      <c r="H2609" s="376"/>
      <c r="I2609" s="376"/>
      <c r="K2609" s="355"/>
    </row>
    <row r="2610" spans="1:11">
      <c r="A2610" s="199"/>
      <c r="B2610" s="200"/>
      <c r="C2610" s="199"/>
      <c r="D2610" s="201"/>
      <c r="E2610" s="202" t="s">
        <v>2404</v>
      </c>
      <c r="F2610" s="203"/>
      <c r="G2610" s="204"/>
      <c r="H2610" s="376"/>
      <c r="I2610" s="376"/>
      <c r="K2610" s="355"/>
    </row>
    <row r="2611" spans="1:11">
      <c r="A2611" s="199"/>
      <c r="B2611" s="200"/>
      <c r="C2611" s="199"/>
      <c r="D2611" s="201"/>
      <c r="E2611" s="202" t="s">
        <v>2405</v>
      </c>
      <c r="F2611" s="203"/>
      <c r="G2611" s="204"/>
      <c r="H2611" s="376"/>
      <c r="I2611" s="376"/>
      <c r="K2611" s="355"/>
    </row>
    <row r="2612" spans="1:11">
      <c r="A2612" s="199"/>
      <c r="B2612" s="200"/>
      <c r="C2612" s="199"/>
      <c r="D2612" s="201"/>
      <c r="E2612" s="202" t="s">
        <v>2406</v>
      </c>
      <c r="F2612" s="203"/>
      <c r="G2612" s="204"/>
      <c r="H2612" s="376"/>
      <c r="I2612" s="376"/>
      <c r="K2612" s="355"/>
    </row>
    <row r="2613" spans="1:11">
      <c r="A2613" s="199"/>
      <c r="B2613" s="200"/>
      <c r="C2613" s="199"/>
      <c r="D2613" s="201"/>
      <c r="E2613" s="202" t="s">
        <v>2407</v>
      </c>
      <c r="F2613" s="203"/>
      <c r="G2613" s="204"/>
      <c r="H2613" s="376"/>
      <c r="I2613" s="376"/>
      <c r="K2613" s="355"/>
    </row>
    <row r="2614" spans="1:11">
      <c r="A2614" s="199"/>
      <c r="B2614" s="200"/>
      <c r="C2614" s="199"/>
      <c r="D2614" s="201"/>
      <c r="E2614" s="202" t="s">
        <v>2408</v>
      </c>
      <c r="F2614" s="203" t="s">
        <v>7</v>
      </c>
      <c r="G2614" s="204">
        <v>33</v>
      </c>
      <c r="H2614" s="205">
        <v>0</v>
      </c>
      <c r="I2614" s="376">
        <f t="shared" ref="I2614" si="83">IF(ISNUMBER(G2614),ROUND(G2614*H2614,2),"")</f>
        <v>0</v>
      </c>
      <c r="K2614" s="355"/>
    </row>
    <row r="2615" spans="1:11">
      <c r="A2615" s="199"/>
      <c r="B2615" s="200"/>
      <c r="C2615" s="199"/>
      <c r="D2615" s="201"/>
      <c r="E2615" s="202" t="s">
        <v>2409</v>
      </c>
      <c r="F2615" s="203"/>
      <c r="G2615" s="204"/>
      <c r="H2615" s="376"/>
      <c r="I2615" s="376"/>
      <c r="K2615" s="355"/>
    </row>
    <row r="2616" spans="1:11">
      <c r="A2616" s="199"/>
      <c r="B2616" s="200"/>
      <c r="C2616" s="199"/>
      <c r="D2616" s="201"/>
      <c r="E2616" s="202" t="s">
        <v>2410</v>
      </c>
      <c r="F2616" s="203" t="s">
        <v>7</v>
      </c>
      <c r="G2616" s="204">
        <v>9</v>
      </c>
      <c r="H2616" s="205">
        <v>0</v>
      </c>
      <c r="I2616" s="376">
        <f t="shared" ref="I2616" si="84">IF(ISNUMBER(G2616),ROUND(G2616*H2616,2),"")</f>
        <v>0</v>
      </c>
      <c r="K2616" s="355"/>
    </row>
    <row r="2617" spans="1:11">
      <c r="A2617" s="192"/>
      <c r="B2617" s="193"/>
      <c r="C2617" s="192"/>
      <c r="D2617" s="194" t="s">
        <v>2411</v>
      </c>
      <c r="E2617" s="195" t="s">
        <v>2412</v>
      </c>
      <c r="F2617" s="196"/>
      <c r="G2617" s="197"/>
      <c r="H2617" s="375"/>
      <c r="I2617" s="375"/>
      <c r="K2617" s="355"/>
    </row>
    <row r="2618" spans="1:11">
      <c r="A2618" s="199"/>
      <c r="B2618" s="200"/>
      <c r="C2618" s="199"/>
      <c r="D2618" s="201"/>
      <c r="E2618" s="202" t="s">
        <v>2413</v>
      </c>
      <c r="F2618" s="203"/>
      <c r="G2618" s="204"/>
      <c r="H2618" s="376"/>
      <c r="I2618" s="376"/>
      <c r="K2618" s="355"/>
    </row>
    <row r="2619" spans="1:11">
      <c r="A2619" s="199"/>
      <c r="B2619" s="200"/>
      <c r="C2619" s="199"/>
      <c r="D2619" s="201"/>
      <c r="E2619" s="202" t="s">
        <v>2414</v>
      </c>
      <c r="F2619" s="203"/>
      <c r="G2619" s="204"/>
      <c r="H2619" s="376"/>
      <c r="I2619" s="376"/>
      <c r="K2619" s="355"/>
    </row>
    <row r="2620" spans="1:11">
      <c r="A2620" s="206"/>
      <c r="B2620" s="207"/>
      <c r="C2620" s="206"/>
      <c r="D2620" s="208"/>
      <c r="E2620" s="209" t="s">
        <v>2415</v>
      </c>
      <c r="F2620" s="210" t="s">
        <v>7</v>
      </c>
      <c r="G2620" s="211">
        <v>3</v>
      </c>
      <c r="H2620" s="212">
        <v>0</v>
      </c>
      <c r="I2620" s="377">
        <f t="shared" ref="I2620" si="85">IF(ISNUMBER(G2620),ROUND(G2620*H2620,2),"")</f>
        <v>0</v>
      </c>
      <c r="K2620" s="355"/>
    </row>
    <row r="2621" spans="1:11">
      <c r="A2621" s="192">
        <v>5</v>
      </c>
      <c r="B2621" s="193"/>
      <c r="C2621" s="192"/>
      <c r="D2621" s="194"/>
      <c r="E2621" s="238" t="s">
        <v>2416</v>
      </c>
      <c r="F2621" s="196"/>
      <c r="G2621" s="197"/>
      <c r="H2621" s="375"/>
      <c r="I2621" s="239">
        <f>SUM(I2622:I2626)</f>
        <v>0</v>
      </c>
      <c r="K2621" s="355"/>
    </row>
    <row r="2622" spans="1:11">
      <c r="A2622" s="192"/>
      <c r="B2622" s="193"/>
      <c r="C2622" s="192"/>
      <c r="D2622" s="194" t="s">
        <v>881</v>
      </c>
      <c r="E2622" s="195" t="s">
        <v>2417</v>
      </c>
      <c r="F2622" s="196"/>
      <c r="G2622" s="197"/>
      <c r="H2622" s="375"/>
      <c r="I2622" s="375"/>
      <c r="K2622" s="355"/>
    </row>
    <row r="2623" spans="1:11">
      <c r="A2623" s="199"/>
      <c r="B2623" s="200"/>
      <c r="C2623" s="199"/>
      <c r="D2623" s="201"/>
      <c r="E2623" s="202" t="s">
        <v>2418</v>
      </c>
      <c r="F2623" s="203"/>
      <c r="G2623" s="204"/>
      <c r="H2623" s="376"/>
      <c r="I2623" s="376"/>
      <c r="K2623" s="355"/>
    </row>
    <row r="2624" spans="1:11">
      <c r="A2624" s="199"/>
      <c r="B2624" s="200"/>
      <c r="C2624" s="199"/>
      <c r="D2624" s="201"/>
      <c r="E2624" s="202" t="s">
        <v>2419</v>
      </c>
      <c r="F2624" s="203"/>
      <c r="G2624" s="204"/>
      <c r="H2624" s="376"/>
      <c r="I2624" s="376"/>
      <c r="K2624" s="355"/>
    </row>
    <row r="2625" spans="1:11">
      <c r="A2625" s="199"/>
      <c r="B2625" s="200"/>
      <c r="C2625" s="199"/>
      <c r="D2625" s="201"/>
      <c r="E2625" s="202" t="s">
        <v>2420</v>
      </c>
      <c r="F2625" s="203" t="s">
        <v>7</v>
      </c>
      <c r="G2625" s="204">
        <v>14</v>
      </c>
      <c r="H2625" s="205">
        <v>0</v>
      </c>
      <c r="I2625" s="376">
        <f t="shared" ref="I2625:I2626" si="86">IF(ISNUMBER(G2625),ROUND(G2625*H2625,2),"")</f>
        <v>0</v>
      </c>
      <c r="K2625" s="355"/>
    </row>
    <row r="2626" spans="1:11">
      <c r="A2626" s="199"/>
      <c r="B2626" s="200"/>
      <c r="C2626" s="199"/>
      <c r="D2626" s="201"/>
      <c r="E2626" s="202" t="s">
        <v>2421</v>
      </c>
      <c r="F2626" s="203" t="s">
        <v>7</v>
      </c>
      <c r="G2626" s="204">
        <v>1</v>
      </c>
      <c r="H2626" s="205">
        <v>0</v>
      </c>
      <c r="I2626" s="376">
        <f t="shared" si="86"/>
        <v>0</v>
      </c>
      <c r="K2626" s="355"/>
    </row>
    <row r="2627" spans="1:11">
      <c r="A2627" s="378">
        <v>3</v>
      </c>
      <c r="B2627" s="378"/>
      <c r="C2627" s="378"/>
      <c r="D2627" s="379"/>
      <c r="E2627" s="380" t="s">
        <v>1024</v>
      </c>
      <c r="F2627" s="380"/>
      <c r="G2627" s="380"/>
      <c r="H2627" s="383"/>
      <c r="I2627" s="384">
        <f>I2628+I2637+I2650+I2657+I2666+I2712+I2719</f>
        <v>0</v>
      </c>
      <c r="K2627" s="355"/>
    </row>
    <row r="2628" spans="1:11">
      <c r="A2628" s="192">
        <v>5</v>
      </c>
      <c r="B2628" s="193"/>
      <c r="C2628" s="192"/>
      <c r="D2628" s="194"/>
      <c r="E2628" s="238" t="s">
        <v>1025</v>
      </c>
      <c r="F2628" s="196"/>
      <c r="G2628" s="197"/>
      <c r="H2628" s="375"/>
      <c r="I2628" s="239">
        <f>SUM(I2629:I2636)</f>
        <v>0</v>
      </c>
      <c r="K2628" s="355"/>
    </row>
    <row r="2629" spans="1:11">
      <c r="A2629" s="185"/>
      <c r="B2629" s="186"/>
      <c r="C2629" s="185"/>
      <c r="D2629" s="187" t="s">
        <v>883</v>
      </c>
      <c r="E2629" s="188" t="s">
        <v>2425</v>
      </c>
      <c r="F2629" s="189" t="s">
        <v>7</v>
      </c>
      <c r="G2629" s="190">
        <v>13</v>
      </c>
      <c r="H2629" s="191">
        <v>0</v>
      </c>
      <c r="I2629" s="374">
        <f t="shared" ref="I2629:I2630" si="87">IF(ISNUMBER(G2629),ROUND(G2629*H2629,2),"")</f>
        <v>0</v>
      </c>
      <c r="K2629" s="355"/>
    </row>
    <row r="2630" spans="1:11">
      <c r="A2630" s="192"/>
      <c r="B2630" s="193"/>
      <c r="C2630" s="192"/>
      <c r="D2630" s="194" t="s">
        <v>884</v>
      </c>
      <c r="E2630" s="195" t="s">
        <v>2426</v>
      </c>
      <c r="F2630" s="196" t="s">
        <v>7</v>
      </c>
      <c r="G2630" s="197">
        <v>4</v>
      </c>
      <c r="H2630" s="198">
        <v>0</v>
      </c>
      <c r="I2630" s="375">
        <f t="shared" si="87"/>
        <v>0</v>
      </c>
      <c r="K2630" s="355"/>
    </row>
    <row r="2631" spans="1:11">
      <c r="A2631" s="192"/>
      <c r="B2631" s="193"/>
      <c r="C2631" s="192"/>
      <c r="D2631" s="194" t="s">
        <v>885</v>
      </c>
      <c r="E2631" s="195" t="s">
        <v>2427</v>
      </c>
      <c r="F2631" s="196"/>
      <c r="G2631" s="197"/>
      <c r="H2631" s="375"/>
      <c r="I2631" s="375"/>
      <c r="K2631" s="355"/>
    </row>
    <row r="2632" spans="1:11">
      <c r="A2632" s="199"/>
      <c r="B2632" s="200"/>
      <c r="C2632" s="199"/>
      <c r="D2632" s="201"/>
      <c r="E2632" s="202" t="s">
        <v>2428</v>
      </c>
      <c r="F2632" s="203" t="s">
        <v>7</v>
      </c>
      <c r="G2632" s="204">
        <v>17</v>
      </c>
      <c r="H2632" s="205">
        <v>0</v>
      </c>
      <c r="I2632" s="376">
        <f t="shared" ref="I2632" si="88">IF(ISNUMBER(G2632),ROUND(G2632*H2632,2),"")</f>
        <v>0</v>
      </c>
      <c r="K2632" s="355"/>
    </row>
    <row r="2633" spans="1:11">
      <c r="A2633" s="192"/>
      <c r="B2633" s="193"/>
      <c r="C2633" s="192"/>
      <c r="D2633" s="194" t="s">
        <v>886</v>
      </c>
      <c r="E2633" s="195" t="s">
        <v>2429</v>
      </c>
      <c r="F2633" s="196"/>
      <c r="G2633" s="197"/>
      <c r="H2633" s="375"/>
      <c r="I2633" s="375"/>
      <c r="K2633" s="355"/>
    </row>
    <row r="2634" spans="1:11">
      <c r="A2634" s="199"/>
      <c r="B2634" s="200"/>
      <c r="C2634" s="199"/>
      <c r="D2634" s="201"/>
      <c r="E2634" s="202" t="s">
        <v>2430</v>
      </c>
      <c r="F2634" s="203"/>
      <c r="G2634" s="204"/>
      <c r="H2634" s="376"/>
      <c r="I2634" s="376"/>
      <c r="K2634" s="355"/>
    </row>
    <row r="2635" spans="1:11">
      <c r="A2635" s="206"/>
      <c r="B2635" s="207"/>
      <c r="C2635" s="206"/>
      <c r="D2635" s="208"/>
      <c r="E2635" s="209" t="s">
        <v>2431</v>
      </c>
      <c r="F2635" s="210" t="s">
        <v>7</v>
      </c>
      <c r="G2635" s="211">
        <v>120</v>
      </c>
      <c r="H2635" s="212">
        <v>0</v>
      </c>
      <c r="I2635" s="377">
        <f t="shared" ref="I2635:I2636" si="89">IF(ISNUMBER(G2635),ROUND(G2635*H2635,2),"")</f>
        <v>0</v>
      </c>
      <c r="K2635" s="355"/>
    </row>
    <row r="2636" spans="1:11" ht="22.5">
      <c r="A2636" s="199"/>
      <c r="B2636" s="200"/>
      <c r="C2636" s="199"/>
      <c r="D2636" s="201" t="s">
        <v>887</v>
      </c>
      <c r="E2636" s="202" t="s">
        <v>4543</v>
      </c>
      <c r="F2636" s="203" t="s">
        <v>7</v>
      </c>
      <c r="G2636" s="204">
        <v>1</v>
      </c>
      <c r="H2636" s="205">
        <v>0</v>
      </c>
      <c r="I2636" s="375">
        <f t="shared" si="89"/>
        <v>0</v>
      </c>
      <c r="K2636" s="355"/>
    </row>
    <row r="2637" spans="1:11" ht="22.5">
      <c r="A2637" s="192">
        <v>5</v>
      </c>
      <c r="B2637" s="193"/>
      <c r="C2637" s="192"/>
      <c r="D2637" s="194"/>
      <c r="E2637" s="238" t="s">
        <v>1031</v>
      </c>
      <c r="F2637" s="196"/>
      <c r="G2637" s="197"/>
      <c r="H2637" s="375"/>
      <c r="I2637" s="239">
        <f>SUM(I2638:I2649)</f>
        <v>0</v>
      </c>
      <c r="K2637" s="355"/>
    </row>
    <row r="2638" spans="1:11">
      <c r="A2638" s="192"/>
      <c r="B2638" s="193"/>
      <c r="C2638" s="192"/>
      <c r="D2638" s="194" t="s">
        <v>888</v>
      </c>
      <c r="E2638" s="195" t="s">
        <v>2432</v>
      </c>
      <c r="F2638" s="196"/>
      <c r="G2638" s="197"/>
      <c r="H2638" s="375"/>
      <c r="I2638" s="375"/>
      <c r="K2638" s="355"/>
    </row>
    <row r="2639" spans="1:11">
      <c r="A2639" s="199"/>
      <c r="B2639" s="200"/>
      <c r="C2639" s="199"/>
      <c r="D2639" s="201"/>
      <c r="E2639" s="202" t="s">
        <v>2433</v>
      </c>
      <c r="F2639" s="203" t="s">
        <v>7</v>
      </c>
      <c r="G2639" s="204">
        <v>115</v>
      </c>
      <c r="H2639" s="205">
        <v>0</v>
      </c>
      <c r="I2639" s="376">
        <f t="shared" ref="I2639" si="90">IF(ISNUMBER(G2639),ROUND(G2639*H2639,2),"")</f>
        <v>0</v>
      </c>
      <c r="K2639" s="355"/>
    </row>
    <row r="2640" spans="1:11">
      <c r="A2640" s="192"/>
      <c r="B2640" s="193"/>
      <c r="C2640" s="192"/>
      <c r="D2640" s="194" t="s">
        <v>889</v>
      </c>
      <c r="E2640" s="195" t="s">
        <v>2434</v>
      </c>
      <c r="F2640" s="196"/>
      <c r="G2640" s="197"/>
      <c r="H2640" s="375"/>
      <c r="I2640" s="375"/>
      <c r="K2640" s="355"/>
    </row>
    <row r="2641" spans="1:11">
      <c r="A2641" s="199"/>
      <c r="B2641" s="200"/>
      <c r="C2641" s="199"/>
      <c r="D2641" s="201"/>
      <c r="E2641" s="202" t="s">
        <v>2435</v>
      </c>
      <c r="F2641" s="203" t="s">
        <v>7</v>
      </c>
      <c r="G2641" s="204">
        <v>14</v>
      </c>
      <c r="H2641" s="205">
        <v>0</v>
      </c>
      <c r="I2641" s="376">
        <f t="shared" ref="I2641" si="91">IF(ISNUMBER(G2641),ROUND(G2641*H2641,2),"")</f>
        <v>0</v>
      </c>
      <c r="K2641" s="355"/>
    </row>
    <row r="2642" spans="1:11">
      <c r="A2642" s="192"/>
      <c r="B2642" s="193"/>
      <c r="C2642" s="192"/>
      <c r="D2642" s="194" t="s">
        <v>890</v>
      </c>
      <c r="E2642" s="195" t="s">
        <v>2436</v>
      </c>
      <c r="F2642" s="196"/>
      <c r="G2642" s="197"/>
      <c r="H2642" s="375"/>
      <c r="I2642" s="375"/>
      <c r="K2642" s="355"/>
    </row>
    <row r="2643" spans="1:11">
      <c r="A2643" s="199"/>
      <c r="B2643" s="200"/>
      <c r="C2643" s="199"/>
      <c r="D2643" s="201"/>
      <c r="E2643" s="202" t="s">
        <v>2437</v>
      </c>
      <c r="F2643" s="203"/>
      <c r="G2643" s="204"/>
      <c r="H2643" s="376"/>
      <c r="I2643" s="376"/>
      <c r="K2643" s="355"/>
    </row>
    <row r="2644" spans="1:11">
      <c r="A2644" s="206"/>
      <c r="B2644" s="207"/>
      <c r="C2644" s="206"/>
      <c r="D2644" s="208"/>
      <c r="E2644" s="209" t="s">
        <v>2438</v>
      </c>
      <c r="F2644" s="210" t="s">
        <v>7</v>
      </c>
      <c r="G2644" s="211">
        <v>4</v>
      </c>
      <c r="H2644" s="212">
        <v>0</v>
      </c>
      <c r="I2644" s="377">
        <f t="shared" ref="I2644" si="92">IF(ISNUMBER(G2644),ROUND(G2644*H2644,2),"")</f>
        <v>0</v>
      </c>
      <c r="K2644" s="355"/>
    </row>
    <row r="2645" spans="1:11">
      <c r="A2645" s="199"/>
      <c r="B2645" s="200"/>
      <c r="C2645" s="199"/>
      <c r="D2645" s="201" t="s">
        <v>891</v>
      </c>
      <c r="E2645" s="202" t="s">
        <v>2439</v>
      </c>
      <c r="F2645" s="203"/>
      <c r="G2645" s="204"/>
      <c r="H2645" s="376"/>
      <c r="I2645" s="376"/>
      <c r="K2645" s="355"/>
    </row>
    <row r="2646" spans="1:11">
      <c r="A2646" s="199"/>
      <c r="B2646" s="200"/>
      <c r="C2646" s="199"/>
      <c r="D2646" s="201"/>
      <c r="E2646" s="202" t="s">
        <v>2440</v>
      </c>
      <c r="F2646" s="203" t="s">
        <v>7</v>
      </c>
      <c r="G2646" s="204">
        <v>4</v>
      </c>
      <c r="H2646" s="205">
        <v>0</v>
      </c>
      <c r="I2646" s="376">
        <f t="shared" ref="I2646" si="93">IF(ISNUMBER(G2646),ROUND(G2646*H2646,2),"")</f>
        <v>0</v>
      </c>
      <c r="K2646" s="355"/>
    </row>
    <row r="2647" spans="1:11">
      <c r="A2647" s="192"/>
      <c r="B2647" s="193"/>
      <c r="C2647" s="192"/>
      <c r="D2647" s="194" t="s">
        <v>892</v>
      </c>
      <c r="E2647" s="195" t="s">
        <v>2441</v>
      </c>
      <c r="F2647" s="196"/>
      <c r="G2647" s="197"/>
      <c r="H2647" s="375"/>
      <c r="I2647" s="375"/>
      <c r="K2647" s="355"/>
    </row>
    <row r="2648" spans="1:11">
      <c r="A2648" s="199"/>
      <c r="B2648" s="200"/>
      <c r="C2648" s="199"/>
      <c r="D2648" s="201"/>
      <c r="E2648" s="202" t="s">
        <v>2442</v>
      </c>
      <c r="F2648" s="203"/>
      <c r="G2648" s="204"/>
      <c r="H2648" s="376"/>
      <c r="I2648" s="376"/>
      <c r="K2648" s="355"/>
    </row>
    <row r="2649" spans="1:11">
      <c r="A2649" s="206"/>
      <c r="B2649" s="207"/>
      <c r="C2649" s="206"/>
      <c r="D2649" s="208"/>
      <c r="E2649" s="209" t="s">
        <v>2443</v>
      </c>
      <c r="F2649" s="210" t="s">
        <v>7</v>
      </c>
      <c r="G2649" s="211">
        <v>22</v>
      </c>
      <c r="H2649" s="212">
        <v>0</v>
      </c>
      <c r="I2649" s="377">
        <f t="shared" ref="I2649" si="94">IF(ISNUMBER(G2649),ROUND(G2649*H2649,2),"")</f>
        <v>0</v>
      </c>
      <c r="K2649" s="355"/>
    </row>
    <row r="2650" spans="1:11">
      <c r="A2650" s="192">
        <v>5</v>
      </c>
      <c r="B2650" s="193"/>
      <c r="C2650" s="192"/>
      <c r="D2650" s="194"/>
      <c r="E2650" s="238" t="s">
        <v>2444</v>
      </c>
      <c r="F2650" s="196"/>
      <c r="G2650" s="197"/>
      <c r="H2650" s="375"/>
      <c r="I2650" s="239">
        <f>SUM(I2651:I2656)</f>
        <v>0</v>
      </c>
      <c r="K2650" s="355"/>
    </row>
    <row r="2651" spans="1:11">
      <c r="A2651" s="192"/>
      <c r="B2651" s="193"/>
      <c r="C2651" s="192"/>
      <c r="D2651" s="194" t="s">
        <v>893</v>
      </c>
      <c r="E2651" s="195" t="s">
        <v>2445</v>
      </c>
      <c r="F2651" s="196"/>
      <c r="G2651" s="197"/>
      <c r="H2651" s="375"/>
      <c r="I2651" s="375"/>
      <c r="K2651" s="355"/>
    </row>
    <row r="2652" spans="1:11">
      <c r="A2652" s="199"/>
      <c r="B2652" s="200"/>
      <c r="C2652" s="199"/>
      <c r="D2652" s="201" t="s">
        <v>2446</v>
      </c>
      <c r="E2652" s="202" t="s">
        <v>2447</v>
      </c>
      <c r="F2652" s="203"/>
      <c r="G2652" s="204"/>
      <c r="H2652" s="376"/>
      <c r="I2652" s="376"/>
      <c r="K2652" s="355"/>
    </row>
    <row r="2653" spans="1:11">
      <c r="A2653" s="206"/>
      <c r="B2653" s="207"/>
      <c r="C2653" s="206"/>
      <c r="D2653" s="208"/>
      <c r="E2653" s="209" t="s">
        <v>2448</v>
      </c>
      <c r="F2653" s="210" t="s">
        <v>7</v>
      </c>
      <c r="G2653" s="211">
        <v>15</v>
      </c>
      <c r="H2653" s="212">
        <v>0</v>
      </c>
      <c r="I2653" s="377">
        <f t="shared" ref="I2653:I2654" si="95">IF(ISNUMBER(G2653),ROUND(G2653*H2653,2),"")</f>
        <v>0</v>
      </c>
      <c r="K2653" s="355"/>
    </row>
    <row r="2654" spans="1:11">
      <c r="A2654" s="199"/>
      <c r="B2654" s="200"/>
      <c r="C2654" s="199"/>
      <c r="D2654" s="201" t="s">
        <v>894</v>
      </c>
      <c r="E2654" s="202" t="s">
        <v>1040</v>
      </c>
      <c r="F2654" s="203" t="s">
        <v>7</v>
      </c>
      <c r="G2654" s="204">
        <v>1</v>
      </c>
      <c r="H2654" s="205">
        <v>0</v>
      </c>
      <c r="I2654" s="376">
        <f t="shared" si="95"/>
        <v>0</v>
      </c>
      <c r="K2654" s="355"/>
    </row>
    <row r="2655" spans="1:11">
      <c r="A2655" s="192"/>
      <c r="B2655" s="193"/>
      <c r="C2655" s="192"/>
      <c r="D2655" s="194" t="s">
        <v>895</v>
      </c>
      <c r="E2655" s="195" t="s">
        <v>2449</v>
      </c>
      <c r="F2655" s="196"/>
      <c r="G2655" s="197"/>
      <c r="H2655" s="375"/>
      <c r="I2655" s="375"/>
      <c r="K2655" s="355"/>
    </row>
    <row r="2656" spans="1:11">
      <c r="A2656" s="206"/>
      <c r="B2656" s="207"/>
      <c r="C2656" s="206"/>
      <c r="D2656" s="208"/>
      <c r="E2656" s="209" t="s">
        <v>2450</v>
      </c>
      <c r="F2656" s="210" t="s">
        <v>7</v>
      </c>
      <c r="G2656" s="211">
        <v>7</v>
      </c>
      <c r="H2656" s="212">
        <v>0</v>
      </c>
      <c r="I2656" s="377">
        <f t="shared" ref="I2656" si="96">IF(ISNUMBER(G2656),ROUND(G2656*H2656,2),"")</f>
        <v>0</v>
      </c>
      <c r="K2656" s="355"/>
    </row>
    <row r="2657" spans="1:11">
      <c r="A2657" s="192">
        <v>5</v>
      </c>
      <c r="B2657" s="193"/>
      <c r="C2657" s="192"/>
      <c r="D2657" s="194"/>
      <c r="E2657" s="238" t="s">
        <v>1045</v>
      </c>
      <c r="F2657" s="196"/>
      <c r="G2657" s="197"/>
      <c r="H2657" s="375"/>
      <c r="I2657" s="239">
        <f>SUM(I2658:I2665)</f>
        <v>0</v>
      </c>
      <c r="K2657" s="355"/>
    </row>
    <row r="2658" spans="1:11">
      <c r="A2658" s="192"/>
      <c r="B2658" s="193"/>
      <c r="C2658" s="192"/>
      <c r="D2658" s="194" t="s">
        <v>900</v>
      </c>
      <c r="E2658" s="195" t="s">
        <v>2451</v>
      </c>
      <c r="F2658" s="196"/>
      <c r="G2658" s="197"/>
      <c r="H2658" s="375"/>
      <c r="I2658" s="375"/>
      <c r="K2658" s="355"/>
    </row>
    <row r="2659" spans="1:11">
      <c r="A2659" s="199"/>
      <c r="B2659" s="200"/>
      <c r="C2659" s="199"/>
      <c r="D2659" s="201"/>
      <c r="E2659" s="202" t="s">
        <v>2452</v>
      </c>
      <c r="F2659" s="203" t="s">
        <v>7</v>
      </c>
      <c r="G2659" s="204">
        <v>11</v>
      </c>
      <c r="H2659" s="205">
        <v>0</v>
      </c>
      <c r="I2659" s="376">
        <f t="shared" ref="I2659" si="97">IF(ISNUMBER(G2659),ROUND(G2659*H2659,2),"")</f>
        <v>0</v>
      </c>
      <c r="K2659" s="355"/>
    </row>
    <row r="2660" spans="1:11">
      <c r="A2660" s="192"/>
      <c r="B2660" s="193"/>
      <c r="C2660" s="192"/>
      <c r="D2660" s="194" t="s">
        <v>901</v>
      </c>
      <c r="E2660" s="195" t="s">
        <v>2453</v>
      </c>
      <c r="F2660" s="196"/>
      <c r="G2660" s="197"/>
      <c r="H2660" s="375"/>
      <c r="I2660" s="375"/>
      <c r="K2660" s="355"/>
    </row>
    <row r="2661" spans="1:11">
      <c r="A2661" s="199"/>
      <c r="B2661" s="200"/>
      <c r="C2661" s="199"/>
      <c r="D2661" s="201"/>
      <c r="E2661" s="202" t="s">
        <v>2454</v>
      </c>
      <c r="F2661" s="203" t="s">
        <v>7</v>
      </c>
      <c r="G2661" s="204">
        <v>2</v>
      </c>
      <c r="H2661" s="205">
        <v>0</v>
      </c>
      <c r="I2661" s="376">
        <f t="shared" ref="I2661" si="98">IF(ISNUMBER(G2661),ROUND(G2661*H2661,2),"")</f>
        <v>0</v>
      </c>
      <c r="K2661" s="355"/>
    </row>
    <row r="2662" spans="1:11">
      <c r="A2662" s="192"/>
      <c r="B2662" s="193"/>
      <c r="C2662" s="192"/>
      <c r="D2662" s="194" t="s">
        <v>2455</v>
      </c>
      <c r="E2662" s="195" t="s">
        <v>2453</v>
      </c>
      <c r="F2662" s="196"/>
      <c r="G2662" s="197"/>
      <c r="H2662" s="375"/>
      <c r="I2662" s="375"/>
      <c r="K2662" s="355"/>
    </row>
    <row r="2663" spans="1:11">
      <c r="A2663" s="199"/>
      <c r="B2663" s="200"/>
      <c r="C2663" s="199"/>
      <c r="D2663" s="201"/>
      <c r="E2663" s="202" t="s">
        <v>2456</v>
      </c>
      <c r="F2663" s="203" t="s">
        <v>7</v>
      </c>
      <c r="G2663" s="204">
        <v>1</v>
      </c>
      <c r="H2663" s="205">
        <v>0</v>
      </c>
      <c r="I2663" s="376">
        <f t="shared" ref="I2663" si="99">IF(ISNUMBER(G2663),ROUND(G2663*H2663,2),"")</f>
        <v>0</v>
      </c>
      <c r="K2663" s="355"/>
    </row>
    <row r="2664" spans="1:11">
      <c r="A2664" s="192"/>
      <c r="B2664" s="193"/>
      <c r="C2664" s="192"/>
      <c r="D2664" s="194" t="s">
        <v>2457</v>
      </c>
      <c r="E2664" s="195" t="s">
        <v>2458</v>
      </c>
      <c r="F2664" s="196"/>
      <c r="G2664" s="197"/>
      <c r="H2664" s="375"/>
      <c r="I2664" s="375"/>
      <c r="K2664" s="355"/>
    </row>
    <row r="2665" spans="1:11">
      <c r="A2665" s="206"/>
      <c r="B2665" s="207"/>
      <c r="C2665" s="206"/>
      <c r="D2665" s="208"/>
      <c r="E2665" s="209" t="s">
        <v>2452</v>
      </c>
      <c r="F2665" s="210" t="s">
        <v>7</v>
      </c>
      <c r="G2665" s="211">
        <v>16</v>
      </c>
      <c r="H2665" s="212">
        <v>0</v>
      </c>
      <c r="I2665" s="377">
        <f t="shared" ref="I2665" si="100">IF(ISNUMBER(G2665),ROUND(G2665*H2665,2),"")</f>
        <v>0</v>
      </c>
      <c r="K2665" s="355"/>
    </row>
    <row r="2666" spans="1:11">
      <c r="A2666" s="192">
        <v>5</v>
      </c>
      <c r="B2666" s="193"/>
      <c r="C2666" s="192"/>
      <c r="D2666" s="194"/>
      <c r="E2666" s="238" t="s">
        <v>1048</v>
      </c>
      <c r="F2666" s="196"/>
      <c r="G2666" s="197"/>
      <c r="H2666" s="375"/>
      <c r="I2666" s="239">
        <f>SUM(I2667:I2711)</f>
        <v>0</v>
      </c>
      <c r="K2666" s="355"/>
    </row>
    <row r="2667" spans="1:11">
      <c r="A2667" s="192"/>
      <c r="B2667" s="193"/>
      <c r="C2667" s="192"/>
      <c r="D2667" s="194" t="s">
        <v>902</v>
      </c>
      <c r="E2667" s="195" t="s">
        <v>2459</v>
      </c>
      <c r="F2667" s="196"/>
      <c r="G2667" s="197"/>
      <c r="H2667" s="375"/>
      <c r="I2667" s="375"/>
      <c r="K2667" s="355"/>
    </row>
    <row r="2668" spans="1:11">
      <c r="A2668" s="199"/>
      <c r="B2668" s="200"/>
      <c r="C2668" s="199"/>
      <c r="D2668" s="201"/>
      <c r="E2668" s="202" t="s">
        <v>2460</v>
      </c>
      <c r="F2668" s="203"/>
      <c r="G2668" s="204"/>
      <c r="H2668" s="376"/>
      <c r="I2668" s="376"/>
      <c r="K2668" s="355"/>
    </row>
    <row r="2669" spans="1:11">
      <c r="A2669" s="199"/>
      <c r="B2669" s="200"/>
      <c r="C2669" s="199"/>
      <c r="D2669" s="201"/>
      <c r="E2669" s="202" t="s">
        <v>2461</v>
      </c>
      <c r="F2669" s="203" t="s">
        <v>1157</v>
      </c>
      <c r="G2669" s="204">
        <v>6.98</v>
      </c>
      <c r="H2669" s="205">
        <v>0</v>
      </c>
      <c r="I2669" s="376">
        <f t="shared" ref="I2669" si="101">IF(ISNUMBER(G2669),ROUND(G2669*H2669,2),"")</f>
        <v>0</v>
      </c>
      <c r="K2669" s="355"/>
    </row>
    <row r="2670" spans="1:11">
      <c r="A2670" s="192"/>
      <c r="B2670" s="193"/>
      <c r="C2670" s="192"/>
      <c r="D2670" s="194" t="s">
        <v>903</v>
      </c>
      <c r="E2670" s="195" t="s">
        <v>2462</v>
      </c>
      <c r="F2670" s="196"/>
      <c r="G2670" s="197"/>
      <c r="H2670" s="375"/>
      <c r="I2670" s="375"/>
      <c r="K2670" s="355"/>
    </row>
    <row r="2671" spans="1:11">
      <c r="A2671" s="199"/>
      <c r="B2671" s="200"/>
      <c r="C2671" s="199"/>
      <c r="D2671" s="201"/>
      <c r="E2671" s="202" t="s">
        <v>2463</v>
      </c>
      <c r="F2671" s="203"/>
      <c r="G2671" s="204"/>
      <c r="H2671" s="376"/>
      <c r="I2671" s="376"/>
      <c r="K2671" s="355"/>
    </row>
    <row r="2672" spans="1:11">
      <c r="A2672" s="199"/>
      <c r="B2672" s="200"/>
      <c r="C2672" s="199"/>
      <c r="D2672" s="201"/>
      <c r="E2672" s="202" t="s">
        <v>2464</v>
      </c>
      <c r="F2672" s="203" t="s">
        <v>7</v>
      </c>
      <c r="G2672" s="204">
        <v>3</v>
      </c>
      <c r="H2672" s="205">
        <v>0</v>
      </c>
      <c r="I2672" s="376">
        <f t="shared" ref="I2672" si="102">IF(ISNUMBER(G2672),ROUND(G2672*H2672,2),"")</f>
        <v>0</v>
      </c>
      <c r="K2672" s="355"/>
    </row>
    <row r="2673" spans="1:11">
      <c r="A2673" s="192"/>
      <c r="B2673" s="193"/>
      <c r="C2673" s="192"/>
      <c r="D2673" s="194" t="s">
        <v>904</v>
      </c>
      <c r="E2673" s="195" t="s">
        <v>2465</v>
      </c>
      <c r="F2673" s="196"/>
      <c r="G2673" s="197"/>
      <c r="H2673" s="375"/>
      <c r="I2673" s="375"/>
      <c r="K2673" s="355"/>
    </row>
    <row r="2674" spans="1:11">
      <c r="A2674" s="199"/>
      <c r="B2674" s="200"/>
      <c r="C2674" s="199"/>
      <c r="D2674" s="201"/>
      <c r="E2674" s="202" t="s">
        <v>2466</v>
      </c>
      <c r="F2674" s="203" t="s">
        <v>1158</v>
      </c>
      <c r="G2674" s="204">
        <v>14</v>
      </c>
      <c r="H2674" s="205">
        <v>0</v>
      </c>
      <c r="I2674" s="376">
        <f t="shared" ref="I2674" si="103">IF(ISNUMBER(G2674),ROUND(G2674*H2674,2),"")</f>
        <v>0</v>
      </c>
      <c r="K2674" s="355"/>
    </row>
    <row r="2675" spans="1:11">
      <c r="A2675" s="192"/>
      <c r="B2675" s="193"/>
      <c r="C2675" s="192"/>
      <c r="D2675" s="194" t="s">
        <v>905</v>
      </c>
      <c r="E2675" s="195" t="s">
        <v>2467</v>
      </c>
      <c r="F2675" s="196"/>
      <c r="G2675" s="197"/>
      <c r="H2675" s="375"/>
      <c r="I2675" s="375"/>
      <c r="K2675" s="355"/>
    </row>
    <row r="2676" spans="1:11">
      <c r="A2676" s="199"/>
      <c r="B2676" s="200"/>
      <c r="C2676" s="199"/>
      <c r="D2676" s="201"/>
      <c r="E2676" s="202" t="s">
        <v>2468</v>
      </c>
      <c r="F2676" s="203"/>
      <c r="G2676" s="204"/>
      <c r="H2676" s="376"/>
      <c r="I2676" s="376"/>
      <c r="K2676" s="355"/>
    </row>
    <row r="2677" spans="1:11">
      <c r="A2677" s="199"/>
      <c r="B2677" s="200"/>
      <c r="C2677" s="199"/>
      <c r="D2677" s="201"/>
      <c r="E2677" s="202" t="s">
        <v>2469</v>
      </c>
      <c r="F2677" s="203" t="s">
        <v>7</v>
      </c>
      <c r="G2677" s="204">
        <v>1</v>
      </c>
      <c r="H2677" s="205">
        <v>0</v>
      </c>
      <c r="I2677" s="376">
        <f t="shared" ref="I2677" si="104">IF(ISNUMBER(G2677),ROUND(G2677*H2677,2),"")</f>
        <v>0</v>
      </c>
      <c r="K2677" s="355"/>
    </row>
    <row r="2678" spans="1:11">
      <c r="A2678" s="192"/>
      <c r="B2678" s="193"/>
      <c r="C2678" s="192"/>
      <c r="D2678" s="194" t="s">
        <v>906</v>
      </c>
      <c r="E2678" s="195" t="s">
        <v>2470</v>
      </c>
      <c r="F2678" s="196"/>
      <c r="G2678" s="197"/>
      <c r="H2678" s="375"/>
      <c r="I2678" s="375"/>
      <c r="K2678" s="355"/>
    </row>
    <row r="2679" spans="1:11">
      <c r="A2679" s="199"/>
      <c r="B2679" s="200"/>
      <c r="C2679" s="199"/>
      <c r="D2679" s="201"/>
      <c r="E2679" s="202" t="s">
        <v>2471</v>
      </c>
      <c r="F2679" s="203" t="s">
        <v>1157</v>
      </c>
      <c r="G2679" s="204">
        <v>0.05</v>
      </c>
      <c r="H2679" s="205">
        <v>0</v>
      </c>
      <c r="I2679" s="376">
        <f t="shared" ref="I2679" si="105">IF(ISNUMBER(G2679),ROUND(G2679*H2679,2),"")</f>
        <v>0</v>
      </c>
      <c r="K2679" s="355"/>
    </row>
    <row r="2680" spans="1:11">
      <c r="A2680" s="192"/>
      <c r="B2680" s="193"/>
      <c r="C2680" s="192"/>
      <c r="D2680" s="194" t="s">
        <v>907</v>
      </c>
      <c r="E2680" s="195" t="s">
        <v>2472</v>
      </c>
      <c r="F2680" s="196"/>
      <c r="G2680" s="197"/>
      <c r="H2680" s="375"/>
      <c r="I2680" s="375"/>
      <c r="K2680" s="355"/>
    </row>
    <row r="2681" spans="1:11">
      <c r="A2681" s="199"/>
      <c r="B2681" s="200"/>
      <c r="C2681" s="199"/>
      <c r="D2681" s="201"/>
      <c r="E2681" s="202" t="s">
        <v>2473</v>
      </c>
      <c r="F2681" s="203" t="s">
        <v>1158</v>
      </c>
      <c r="G2681" s="204">
        <v>1</v>
      </c>
      <c r="H2681" s="205">
        <v>0</v>
      </c>
      <c r="I2681" s="376">
        <f t="shared" ref="I2681" si="106">IF(ISNUMBER(G2681),ROUND(G2681*H2681,2),"")</f>
        <v>0</v>
      </c>
      <c r="K2681" s="355"/>
    </row>
    <row r="2682" spans="1:11">
      <c r="A2682" s="192"/>
      <c r="B2682" s="193"/>
      <c r="C2682" s="192"/>
      <c r="D2682" s="194" t="s">
        <v>908</v>
      </c>
      <c r="E2682" s="195" t="s">
        <v>2474</v>
      </c>
      <c r="F2682" s="196"/>
      <c r="G2682" s="197"/>
      <c r="H2682" s="375"/>
      <c r="I2682" s="375"/>
      <c r="K2682" s="355"/>
    </row>
    <row r="2683" spans="1:11">
      <c r="A2683" s="199"/>
      <c r="B2683" s="200"/>
      <c r="C2683" s="199"/>
      <c r="D2683" s="201"/>
      <c r="E2683" s="202" t="s">
        <v>2475</v>
      </c>
      <c r="F2683" s="203" t="s">
        <v>7</v>
      </c>
      <c r="G2683" s="204">
        <v>1</v>
      </c>
      <c r="H2683" s="205">
        <v>0</v>
      </c>
      <c r="I2683" s="376">
        <f t="shared" ref="I2683" si="107">IF(ISNUMBER(G2683),ROUND(G2683*H2683,2),"")</f>
        <v>0</v>
      </c>
      <c r="K2683" s="355"/>
    </row>
    <row r="2684" spans="1:11">
      <c r="A2684" s="192"/>
      <c r="B2684" s="193"/>
      <c r="C2684" s="192"/>
      <c r="D2684" s="194" t="s">
        <v>909</v>
      </c>
      <c r="E2684" s="195" t="s">
        <v>2476</v>
      </c>
      <c r="F2684" s="196"/>
      <c r="G2684" s="197"/>
      <c r="H2684" s="375"/>
      <c r="I2684" s="375"/>
      <c r="K2684" s="355"/>
    </row>
    <row r="2685" spans="1:11">
      <c r="A2685" s="199"/>
      <c r="B2685" s="200"/>
      <c r="C2685" s="199"/>
      <c r="D2685" s="201"/>
      <c r="E2685" s="202" t="s">
        <v>2477</v>
      </c>
      <c r="F2685" s="203"/>
      <c r="G2685" s="204"/>
      <c r="H2685" s="376"/>
      <c r="I2685" s="376"/>
      <c r="K2685" s="355"/>
    </row>
    <row r="2686" spans="1:11">
      <c r="A2686" s="199"/>
      <c r="B2686" s="200"/>
      <c r="C2686" s="199"/>
      <c r="D2686" s="201"/>
      <c r="E2686" s="202" t="s">
        <v>2478</v>
      </c>
      <c r="F2686" s="203" t="s">
        <v>7</v>
      </c>
      <c r="G2686" s="204">
        <v>1</v>
      </c>
      <c r="H2686" s="205">
        <v>0</v>
      </c>
      <c r="I2686" s="376">
        <f t="shared" ref="I2686" si="108">IF(ISNUMBER(G2686),ROUND(G2686*H2686,2),"")</f>
        <v>0</v>
      </c>
      <c r="K2686" s="355"/>
    </row>
    <row r="2687" spans="1:11">
      <c r="A2687" s="192"/>
      <c r="B2687" s="193"/>
      <c r="C2687" s="192"/>
      <c r="D2687" s="194" t="s">
        <v>910</v>
      </c>
      <c r="E2687" s="195" t="s">
        <v>2479</v>
      </c>
      <c r="F2687" s="196"/>
      <c r="G2687" s="197"/>
      <c r="H2687" s="375"/>
      <c r="I2687" s="375"/>
      <c r="K2687" s="355"/>
    </row>
    <row r="2688" spans="1:11">
      <c r="A2688" s="199"/>
      <c r="B2688" s="200"/>
      <c r="C2688" s="199"/>
      <c r="D2688" s="201"/>
      <c r="E2688" s="202" t="s">
        <v>2480</v>
      </c>
      <c r="F2688" s="203"/>
      <c r="G2688" s="204"/>
      <c r="H2688" s="376"/>
      <c r="I2688" s="376"/>
      <c r="K2688" s="355"/>
    </row>
    <row r="2689" spans="1:11">
      <c r="A2689" s="199"/>
      <c r="B2689" s="200"/>
      <c r="C2689" s="199"/>
      <c r="D2689" s="201"/>
      <c r="E2689" s="202" t="s">
        <v>2481</v>
      </c>
      <c r="F2689" s="203"/>
      <c r="G2689" s="204"/>
      <c r="H2689" s="376"/>
      <c r="I2689" s="376"/>
      <c r="K2689" s="355"/>
    </row>
    <row r="2690" spans="1:11">
      <c r="A2690" s="199"/>
      <c r="B2690" s="200"/>
      <c r="C2690" s="199"/>
      <c r="D2690" s="201"/>
      <c r="E2690" s="202" t="s">
        <v>2482</v>
      </c>
      <c r="F2690" s="203"/>
      <c r="G2690" s="204"/>
      <c r="H2690" s="376"/>
      <c r="I2690" s="376"/>
      <c r="K2690" s="355"/>
    </row>
    <row r="2691" spans="1:11">
      <c r="A2691" s="199"/>
      <c r="B2691" s="200"/>
      <c r="C2691" s="199"/>
      <c r="D2691" s="201"/>
      <c r="E2691" s="202" t="s">
        <v>2483</v>
      </c>
      <c r="F2691" s="203"/>
      <c r="G2691" s="204"/>
      <c r="H2691" s="376"/>
      <c r="I2691" s="376"/>
      <c r="K2691" s="355"/>
    </row>
    <row r="2692" spans="1:11">
      <c r="A2692" s="199"/>
      <c r="B2692" s="200"/>
      <c r="C2692" s="199"/>
      <c r="D2692" s="201"/>
      <c r="E2692" s="202" t="s">
        <v>2484</v>
      </c>
      <c r="F2692" s="203" t="s">
        <v>7</v>
      </c>
      <c r="G2692" s="204">
        <v>620</v>
      </c>
      <c r="H2692" s="205">
        <v>0</v>
      </c>
      <c r="I2692" s="376">
        <f t="shared" ref="I2692" si="109">IF(ISNUMBER(G2692),ROUND(G2692*H2692,2),"")</f>
        <v>0</v>
      </c>
      <c r="K2692" s="355"/>
    </row>
    <row r="2693" spans="1:11">
      <c r="A2693" s="192"/>
      <c r="B2693" s="193"/>
      <c r="C2693" s="192"/>
      <c r="D2693" s="194" t="s">
        <v>911</v>
      </c>
      <c r="E2693" s="195" t="s">
        <v>2485</v>
      </c>
      <c r="F2693" s="196"/>
      <c r="G2693" s="197"/>
      <c r="H2693" s="375"/>
      <c r="I2693" s="375"/>
      <c r="K2693" s="355"/>
    </row>
    <row r="2694" spans="1:11">
      <c r="A2694" s="199"/>
      <c r="B2694" s="200"/>
      <c r="C2694" s="199"/>
      <c r="D2694" s="201"/>
      <c r="E2694" s="202" t="s">
        <v>2486</v>
      </c>
      <c r="F2694" s="203"/>
      <c r="G2694" s="204"/>
      <c r="H2694" s="376"/>
      <c r="I2694" s="376"/>
      <c r="K2694" s="355"/>
    </row>
    <row r="2695" spans="1:11">
      <c r="A2695" s="199"/>
      <c r="B2695" s="200"/>
      <c r="C2695" s="199"/>
      <c r="D2695" s="201"/>
      <c r="E2695" s="202" t="s">
        <v>2487</v>
      </c>
      <c r="F2695" s="203"/>
      <c r="G2695" s="204"/>
      <c r="H2695" s="376"/>
      <c r="I2695" s="376"/>
      <c r="K2695" s="355"/>
    </row>
    <row r="2696" spans="1:11">
      <c r="A2696" s="199"/>
      <c r="B2696" s="200"/>
      <c r="C2696" s="199"/>
      <c r="D2696" s="201"/>
      <c r="E2696" s="202" t="s">
        <v>2488</v>
      </c>
      <c r="F2696" s="203" t="s">
        <v>1157</v>
      </c>
      <c r="G2696" s="204">
        <v>18.3</v>
      </c>
      <c r="H2696" s="205">
        <v>0</v>
      </c>
      <c r="I2696" s="376">
        <f t="shared" ref="I2696" si="110">IF(ISNUMBER(G2696),ROUND(G2696*H2696,2),"")</f>
        <v>0</v>
      </c>
      <c r="K2696" s="355"/>
    </row>
    <row r="2697" spans="1:11">
      <c r="A2697" s="192"/>
      <c r="B2697" s="193"/>
      <c r="C2697" s="192"/>
      <c r="D2697" s="194" t="s">
        <v>912</v>
      </c>
      <c r="E2697" s="195" t="s">
        <v>2489</v>
      </c>
      <c r="F2697" s="196"/>
      <c r="G2697" s="197"/>
      <c r="H2697" s="375"/>
      <c r="I2697" s="375"/>
      <c r="K2697" s="355"/>
    </row>
    <row r="2698" spans="1:11">
      <c r="A2698" s="199"/>
      <c r="B2698" s="200"/>
      <c r="C2698" s="199"/>
      <c r="D2698" s="201"/>
      <c r="E2698" s="202" t="s">
        <v>2490</v>
      </c>
      <c r="F2698" s="203"/>
      <c r="G2698" s="204"/>
      <c r="H2698" s="376"/>
      <c r="I2698" s="376"/>
      <c r="K2698" s="355"/>
    </row>
    <row r="2699" spans="1:11">
      <c r="A2699" s="199"/>
      <c r="B2699" s="200"/>
      <c r="C2699" s="199"/>
      <c r="D2699" s="201"/>
      <c r="E2699" s="202" t="s">
        <v>2491</v>
      </c>
      <c r="F2699" s="203"/>
      <c r="G2699" s="204"/>
      <c r="H2699" s="376"/>
      <c r="I2699" s="376"/>
      <c r="K2699" s="355"/>
    </row>
    <row r="2700" spans="1:11">
      <c r="A2700" s="199"/>
      <c r="B2700" s="200"/>
      <c r="C2700" s="199"/>
      <c r="D2700" s="201"/>
      <c r="E2700" s="202" t="s">
        <v>2492</v>
      </c>
      <c r="F2700" s="203"/>
      <c r="G2700" s="204"/>
      <c r="H2700" s="376"/>
      <c r="I2700" s="376"/>
      <c r="K2700" s="355"/>
    </row>
    <row r="2701" spans="1:11">
      <c r="A2701" s="199"/>
      <c r="B2701" s="200"/>
      <c r="C2701" s="199"/>
      <c r="D2701" s="201"/>
      <c r="E2701" s="202" t="s">
        <v>2493</v>
      </c>
      <c r="F2701" s="203"/>
      <c r="G2701" s="204"/>
      <c r="H2701" s="376"/>
      <c r="I2701" s="376"/>
      <c r="K2701" s="355"/>
    </row>
    <row r="2702" spans="1:11">
      <c r="A2702" s="199"/>
      <c r="B2702" s="200"/>
      <c r="C2702" s="199"/>
      <c r="D2702" s="201"/>
      <c r="E2702" s="202" t="s">
        <v>2494</v>
      </c>
      <c r="F2702" s="203" t="s">
        <v>1157</v>
      </c>
      <c r="G2702" s="204">
        <v>6.1</v>
      </c>
      <c r="H2702" s="205">
        <v>0</v>
      </c>
      <c r="I2702" s="376">
        <f t="shared" ref="I2702" si="111">IF(ISNUMBER(G2702),ROUND(G2702*H2702,2),"")</f>
        <v>0</v>
      </c>
      <c r="K2702" s="355"/>
    </row>
    <row r="2703" spans="1:11">
      <c r="A2703" s="192"/>
      <c r="B2703" s="193"/>
      <c r="C2703" s="192"/>
      <c r="D2703" s="194" t="s">
        <v>913</v>
      </c>
      <c r="E2703" s="195" t="s">
        <v>2495</v>
      </c>
      <c r="F2703" s="196"/>
      <c r="G2703" s="197"/>
      <c r="H2703" s="375"/>
      <c r="I2703" s="375"/>
      <c r="K2703" s="355"/>
    </row>
    <row r="2704" spans="1:11">
      <c r="A2704" s="199"/>
      <c r="B2704" s="200"/>
      <c r="C2704" s="199"/>
      <c r="D2704" s="201"/>
      <c r="E2704" s="202" t="s">
        <v>2496</v>
      </c>
      <c r="F2704" s="203"/>
      <c r="G2704" s="204"/>
      <c r="H2704" s="376"/>
      <c r="I2704" s="376"/>
      <c r="K2704" s="355"/>
    </row>
    <row r="2705" spans="1:11">
      <c r="A2705" s="199"/>
      <c r="B2705" s="200"/>
      <c r="C2705" s="199"/>
      <c r="D2705" s="201"/>
      <c r="E2705" s="202" t="s">
        <v>2497</v>
      </c>
      <c r="F2705" s="203"/>
      <c r="G2705" s="204"/>
      <c r="H2705" s="376"/>
      <c r="I2705" s="376"/>
      <c r="K2705" s="355"/>
    </row>
    <row r="2706" spans="1:11">
      <c r="A2706" s="199"/>
      <c r="B2706" s="200"/>
      <c r="C2706" s="199"/>
      <c r="D2706" s="201"/>
      <c r="E2706" s="202" t="s">
        <v>2498</v>
      </c>
      <c r="F2706" s="203"/>
      <c r="G2706" s="204"/>
      <c r="H2706" s="376"/>
      <c r="I2706" s="376"/>
      <c r="K2706" s="355"/>
    </row>
    <row r="2707" spans="1:11">
      <c r="A2707" s="199"/>
      <c r="B2707" s="200"/>
      <c r="C2707" s="199"/>
      <c r="D2707" s="201"/>
      <c r="E2707" s="202" t="s">
        <v>2499</v>
      </c>
      <c r="F2707" s="203"/>
      <c r="G2707" s="204"/>
      <c r="H2707" s="376"/>
      <c r="I2707" s="376"/>
      <c r="K2707" s="355"/>
    </row>
    <row r="2708" spans="1:11">
      <c r="A2708" s="199"/>
      <c r="B2708" s="200"/>
      <c r="C2708" s="199"/>
      <c r="D2708" s="201"/>
      <c r="E2708" s="202" t="s">
        <v>2500</v>
      </c>
      <c r="F2708" s="203"/>
      <c r="G2708" s="204"/>
      <c r="H2708" s="376"/>
      <c r="I2708" s="376"/>
      <c r="K2708" s="355"/>
    </row>
    <row r="2709" spans="1:11">
      <c r="A2709" s="199"/>
      <c r="B2709" s="200"/>
      <c r="C2709" s="199"/>
      <c r="D2709" s="201"/>
      <c r="E2709" s="202" t="s">
        <v>2501</v>
      </c>
      <c r="F2709" s="203"/>
      <c r="G2709" s="204"/>
      <c r="H2709" s="376"/>
      <c r="I2709" s="376"/>
      <c r="K2709" s="355"/>
    </row>
    <row r="2710" spans="1:11">
      <c r="A2710" s="199"/>
      <c r="B2710" s="200"/>
      <c r="C2710" s="199"/>
      <c r="D2710" s="201"/>
      <c r="E2710" s="202" t="s">
        <v>2502</v>
      </c>
      <c r="F2710" s="203"/>
      <c r="G2710" s="204"/>
      <c r="H2710" s="376"/>
      <c r="I2710" s="376"/>
      <c r="K2710" s="355"/>
    </row>
    <row r="2711" spans="1:11">
      <c r="A2711" s="206"/>
      <c r="B2711" s="207"/>
      <c r="C2711" s="206"/>
      <c r="D2711" s="208"/>
      <c r="E2711" s="209" t="s">
        <v>2503</v>
      </c>
      <c r="F2711" s="210" t="s">
        <v>7</v>
      </c>
      <c r="G2711" s="211">
        <v>1</v>
      </c>
      <c r="H2711" s="212">
        <v>0</v>
      </c>
      <c r="I2711" s="377">
        <f t="shared" ref="I2711" si="112">IF(ISNUMBER(G2711),ROUND(G2711*H2711,2),"")</f>
        <v>0</v>
      </c>
      <c r="K2711" s="355"/>
    </row>
    <row r="2712" spans="1:11">
      <c r="A2712" s="192">
        <v>5</v>
      </c>
      <c r="B2712" s="193"/>
      <c r="C2712" s="192"/>
      <c r="D2712" s="194"/>
      <c r="E2712" s="238" t="s">
        <v>1064</v>
      </c>
      <c r="F2712" s="196"/>
      <c r="G2712" s="197"/>
      <c r="H2712" s="375"/>
      <c r="I2712" s="239">
        <f>SUM(I2713:I2718)</f>
        <v>0</v>
      </c>
      <c r="K2712" s="355"/>
    </row>
    <row r="2713" spans="1:11">
      <c r="A2713" s="192"/>
      <c r="B2713" s="193"/>
      <c r="C2713" s="192"/>
      <c r="D2713" s="194" t="s">
        <v>917</v>
      </c>
      <c r="E2713" s="195" t="s">
        <v>2504</v>
      </c>
      <c r="F2713" s="196"/>
      <c r="G2713" s="197"/>
      <c r="H2713" s="375"/>
      <c r="I2713" s="375"/>
      <c r="K2713" s="355"/>
    </row>
    <row r="2714" spans="1:11">
      <c r="A2714" s="199"/>
      <c r="B2714" s="200"/>
      <c r="C2714" s="199"/>
      <c r="D2714" s="201"/>
      <c r="E2714" s="202" t="s">
        <v>2505</v>
      </c>
      <c r="F2714" s="203"/>
      <c r="G2714" s="204"/>
      <c r="H2714" s="376"/>
      <c r="I2714" s="376"/>
      <c r="K2714" s="355"/>
    </row>
    <row r="2715" spans="1:11">
      <c r="A2715" s="199"/>
      <c r="B2715" s="200"/>
      <c r="C2715" s="199"/>
      <c r="D2715" s="201"/>
      <c r="E2715" s="202" t="s">
        <v>2506</v>
      </c>
      <c r="F2715" s="203"/>
      <c r="G2715" s="204"/>
      <c r="H2715" s="376"/>
      <c r="I2715" s="376"/>
      <c r="K2715" s="355"/>
    </row>
    <row r="2716" spans="1:11">
      <c r="A2716" s="199"/>
      <c r="B2716" s="200"/>
      <c r="C2716" s="199"/>
      <c r="D2716" s="201"/>
      <c r="E2716" s="202" t="s">
        <v>2507</v>
      </c>
      <c r="F2716" s="203" t="s">
        <v>7</v>
      </c>
      <c r="G2716" s="204">
        <v>37</v>
      </c>
      <c r="H2716" s="205">
        <v>0</v>
      </c>
      <c r="I2716" s="376">
        <f t="shared" ref="I2716" si="113">IF(ISNUMBER(G2716),ROUND(G2716*H2716,2),"")</f>
        <v>0</v>
      </c>
      <c r="K2716" s="355"/>
    </row>
    <row r="2717" spans="1:11">
      <c r="A2717" s="192"/>
      <c r="B2717" s="193"/>
      <c r="C2717" s="192"/>
      <c r="D2717" s="194" t="s">
        <v>918</v>
      </c>
      <c r="E2717" s="195" t="s">
        <v>2508</v>
      </c>
      <c r="F2717" s="196"/>
      <c r="G2717" s="197"/>
      <c r="H2717" s="375"/>
      <c r="I2717" s="375"/>
      <c r="K2717" s="355"/>
    </row>
    <row r="2718" spans="1:11">
      <c r="A2718" s="206"/>
      <c r="B2718" s="207"/>
      <c r="C2718" s="206"/>
      <c r="D2718" s="208"/>
      <c r="E2718" s="209" t="s">
        <v>2509</v>
      </c>
      <c r="F2718" s="210" t="s">
        <v>7</v>
      </c>
      <c r="G2718" s="211">
        <v>80</v>
      </c>
      <c r="H2718" s="212">
        <v>0</v>
      </c>
      <c r="I2718" s="377">
        <f t="shared" ref="I2718" si="114">IF(ISNUMBER(G2718),ROUND(G2718*H2718,2),"")</f>
        <v>0</v>
      </c>
      <c r="K2718" s="355"/>
    </row>
    <row r="2719" spans="1:11">
      <c r="A2719" s="192">
        <v>5</v>
      </c>
      <c r="B2719" s="193"/>
      <c r="C2719" s="192"/>
      <c r="D2719" s="194"/>
      <c r="E2719" s="238" t="s">
        <v>1070</v>
      </c>
      <c r="F2719" s="196"/>
      <c r="G2719" s="197"/>
      <c r="H2719" s="375"/>
      <c r="I2719" s="239">
        <f>SUM(I2720:I2788)</f>
        <v>0</v>
      </c>
      <c r="K2719" s="355"/>
    </row>
    <row r="2720" spans="1:11">
      <c r="A2720" s="192"/>
      <c r="B2720" s="193"/>
      <c r="C2720" s="192"/>
      <c r="D2720" s="194" t="s">
        <v>922</v>
      </c>
      <c r="E2720" s="195" t="s">
        <v>2510</v>
      </c>
      <c r="F2720" s="196"/>
      <c r="G2720" s="197"/>
      <c r="H2720" s="375"/>
      <c r="I2720" s="375"/>
      <c r="K2720" s="355"/>
    </row>
    <row r="2721" spans="1:11">
      <c r="A2721" s="199"/>
      <c r="B2721" s="200"/>
      <c r="C2721" s="199"/>
      <c r="D2721" s="201"/>
      <c r="E2721" s="202" t="s">
        <v>2511</v>
      </c>
      <c r="F2721" s="203"/>
      <c r="G2721" s="204"/>
      <c r="H2721" s="376"/>
      <c r="I2721" s="376"/>
      <c r="K2721" s="355"/>
    </row>
    <row r="2722" spans="1:11">
      <c r="A2722" s="199"/>
      <c r="B2722" s="200"/>
      <c r="C2722" s="199"/>
      <c r="D2722" s="201"/>
      <c r="E2722" s="202" t="s">
        <v>2512</v>
      </c>
      <c r="F2722" s="203" t="s">
        <v>1157</v>
      </c>
      <c r="G2722" s="204">
        <v>6.02</v>
      </c>
      <c r="H2722" s="205">
        <v>0</v>
      </c>
      <c r="I2722" s="376">
        <f t="shared" ref="I2722" si="115">IF(ISNUMBER(G2722),ROUND(G2722*H2722,2),"")</f>
        <v>0</v>
      </c>
      <c r="K2722" s="355"/>
    </row>
    <row r="2723" spans="1:11">
      <c r="A2723" s="192"/>
      <c r="B2723" s="193"/>
      <c r="C2723" s="192"/>
      <c r="D2723" s="194" t="s">
        <v>923</v>
      </c>
      <c r="E2723" s="195" t="s">
        <v>2513</v>
      </c>
      <c r="F2723" s="196"/>
      <c r="G2723" s="197"/>
      <c r="H2723" s="375"/>
      <c r="I2723" s="375"/>
      <c r="K2723" s="355"/>
    </row>
    <row r="2724" spans="1:11">
      <c r="A2724" s="199"/>
      <c r="B2724" s="200"/>
      <c r="C2724" s="199"/>
      <c r="D2724" s="201"/>
      <c r="E2724" s="202" t="s">
        <v>2514</v>
      </c>
      <c r="F2724" s="203"/>
      <c r="G2724" s="204"/>
      <c r="H2724" s="376"/>
      <c r="I2724" s="376"/>
      <c r="K2724" s="355"/>
    </row>
    <row r="2725" spans="1:11">
      <c r="A2725" s="199"/>
      <c r="B2725" s="200"/>
      <c r="C2725" s="199"/>
      <c r="D2725" s="201"/>
      <c r="E2725" s="202" t="s">
        <v>2515</v>
      </c>
      <c r="F2725" s="203" t="s">
        <v>7</v>
      </c>
      <c r="G2725" s="204">
        <v>16</v>
      </c>
      <c r="H2725" s="205">
        <v>0</v>
      </c>
      <c r="I2725" s="376">
        <f t="shared" ref="I2725" si="116">IF(ISNUMBER(G2725),ROUND(G2725*H2725,2),"")</f>
        <v>0</v>
      </c>
      <c r="K2725" s="355"/>
    </row>
    <row r="2726" spans="1:11">
      <c r="A2726" s="192"/>
      <c r="B2726" s="193"/>
      <c r="C2726" s="192"/>
      <c r="D2726" s="194" t="s">
        <v>924</v>
      </c>
      <c r="E2726" s="195" t="s">
        <v>2516</v>
      </c>
      <c r="F2726" s="196"/>
      <c r="G2726" s="197"/>
      <c r="H2726" s="375"/>
      <c r="I2726" s="375"/>
      <c r="K2726" s="355"/>
    </row>
    <row r="2727" spans="1:11">
      <c r="A2727" s="199"/>
      <c r="B2727" s="200"/>
      <c r="C2727" s="199"/>
      <c r="D2727" s="201"/>
      <c r="E2727" s="202" t="s">
        <v>2517</v>
      </c>
      <c r="F2727" s="203" t="s">
        <v>7</v>
      </c>
      <c r="G2727" s="204">
        <v>2</v>
      </c>
      <c r="H2727" s="205">
        <v>0</v>
      </c>
      <c r="I2727" s="376">
        <f t="shared" ref="I2727" si="117">IF(ISNUMBER(G2727),ROUND(G2727*H2727,2),"")</f>
        <v>0</v>
      </c>
      <c r="K2727" s="355"/>
    </row>
    <row r="2728" spans="1:11">
      <c r="A2728" s="192"/>
      <c r="B2728" s="193"/>
      <c r="C2728" s="192"/>
      <c r="D2728" s="194" t="s">
        <v>925</v>
      </c>
      <c r="E2728" s="195" t="s">
        <v>2518</v>
      </c>
      <c r="F2728" s="196"/>
      <c r="G2728" s="197"/>
      <c r="H2728" s="375"/>
      <c r="I2728" s="375"/>
      <c r="K2728" s="355"/>
    </row>
    <row r="2729" spans="1:11">
      <c r="A2729" s="199"/>
      <c r="B2729" s="200"/>
      <c r="C2729" s="199"/>
      <c r="D2729" s="201"/>
      <c r="E2729" s="202" t="s">
        <v>2519</v>
      </c>
      <c r="F2729" s="203" t="s">
        <v>7</v>
      </c>
      <c r="G2729" s="204">
        <v>3</v>
      </c>
      <c r="H2729" s="205">
        <v>0</v>
      </c>
      <c r="I2729" s="376">
        <f t="shared" ref="I2729" si="118">IF(ISNUMBER(G2729),ROUND(G2729*H2729,2),"")</f>
        <v>0</v>
      </c>
      <c r="K2729" s="355"/>
    </row>
    <row r="2730" spans="1:11">
      <c r="A2730" s="192"/>
      <c r="B2730" s="193"/>
      <c r="C2730" s="192"/>
      <c r="D2730" s="194" t="s">
        <v>926</v>
      </c>
      <c r="E2730" s="195" t="s">
        <v>2520</v>
      </c>
      <c r="F2730" s="196"/>
      <c r="G2730" s="197"/>
      <c r="H2730" s="375"/>
      <c r="I2730" s="375"/>
      <c r="K2730" s="355"/>
    </row>
    <row r="2731" spans="1:11">
      <c r="A2731" s="199"/>
      <c r="B2731" s="200"/>
      <c r="C2731" s="199"/>
      <c r="D2731" s="201"/>
      <c r="E2731" s="202" t="s">
        <v>2521</v>
      </c>
      <c r="F2731" s="203" t="s">
        <v>7</v>
      </c>
      <c r="G2731" s="204">
        <v>4</v>
      </c>
      <c r="H2731" s="205">
        <v>0</v>
      </c>
      <c r="I2731" s="376">
        <f t="shared" ref="I2731" si="119">IF(ISNUMBER(G2731),ROUND(G2731*H2731,2),"")</f>
        <v>0</v>
      </c>
      <c r="K2731" s="355"/>
    </row>
    <row r="2732" spans="1:11">
      <c r="A2732" s="192"/>
      <c r="B2732" s="193"/>
      <c r="C2732" s="192"/>
      <c r="D2732" s="194" t="s">
        <v>927</v>
      </c>
      <c r="E2732" s="195" t="s">
        <v>2520</v>
      </c>
      <c r="F2732" s="196"/>
      <c r="G2732" s="197"/>
      <c r="H2732" s="375"/>
      <c r="I2732" s="375"/>
      <c r="K2732" s="355"/>
    </row>
    <row r="2733" spans="1:11">
      <c r="A2733" s="199"/>
      <c r="B2733" s="200"/>
      <c r="C2733" s="199"/>
      <c r="D2733" s="201"/>
      <c r="E2733" s="202" t="s">
        <v>2522</v>
      </c>
      <c r="F2733" s="203"/>
      <c r="G2733" s="204"/>
      <c r="H2733" s="376"/>
      <c r="I2733" s="376"/>
      <c r="K2733" s="355"/>
    </row>
    <row r="2734" spans="1:11">
      <c r="A2734" s="206"/>
      <c r="B2734" s="207"/>
      <c r="C2734" s="206"/>
      <c r="D2734" s="208"/>
      <c r="E2734" s="209" t="s">
        <v>2523</v>
      </c>
      <c r="F2734" s="210" t="s">
        <v>7</v>
      </c>
      <c r="G2734" s="211">
        <v>4</v>
      </c>
      <c r="H2734" s="212">
        <v>0</v>
      </c>
      <c r="I2734" s="377">
        <f t="shared" ref="I2734:I2735" si="120">IF(ISNUMBER(G2734),ROUND(G2734*H2734,2),"")</f>
        <v>0</v>
      </c>
      <c r="K2734" s="355"/>
    </row>
    <row r="2735" spans="1:11">
      <c r="A2735" s="199"/>
      <c r="B2735" s="200"/>
      <c r="C2735" s="199"/>
      <c r="D2735" s="201" t="s">
        <v>928</v>
      </c>
      <c r="E2735" s="202" t="s">
        <v>1077</v>
      </c>
      <c r="F2735" s="203" t="s">
        <v>7</v>
      </c>
      <c r="G2735" s="204">
        <v>128</v>
      </c>
      <c r="H2735" s="205">
        <v>0</v>
      </c>
      <c r="I2735" s="376">
        <f t="shared" si="120"/>
        <v>0</v>
      </c>
      <c r="K2735" s="355"/>
    </row>
    <row r="2736" spans="1:11">
      <c r="A2736" s="192"/>
      <c r="B2736" s="193"/>
      <c r="C2736" s="192"/>
      <c r="D2736" s="194" t="s">
        <v>929</v>
      </c>
      <c r="E2736" s="195" t="s">
        <v>2524</v>
      </c>
      <c r="F2736" s="196"/>
      <c r="G2736" s="197"/>
      <c r="H2736" s="375"/>
      <c r="I2736" s="375"/>
      <c r="K2736" s="355"/>
    </row>
    <row r="2737" spans="1:11">
      <c r="A2737" s="199"/>
      <c r="B2737" s="200"/>
      <c r="C2737" s="199"/>
      <c r="D2737" s="201"/>
      <c r="E2737" s="202" t="s">
        <v>2525</v>
      </c>
      <c r="F2737" s="203"/>
      <c r="G2737" s="204"/>
      <c r="H2737" s="376"/>
      <c r="I2737" s="376"/>
      <c r="K2737" s="355"/>
    </row>
    <row r="2738" spans="1:11">
      <c r="A2738" s="199"/>
      <c r="B2738" s="200"/>
      <c r="C2738" s="199"/>
      <c r="D2738" s="201"/>
      <c r="E2738" s="202" t="s">
        <v>2526</v>
      </c>
      <c r="F2738" s="203"/>
      <c r="G2738" s="204"/>
      <c r="H2738" s="376"/>
      <c r="I2738" s="376"/>
      <c r="K2738" s="355"/>
    </row>
    <row r="2739" spans="1:11">
      <c r="A2739" s="199"/>
      <c r="B2739" s="200"/>
      <c r="C2739" s="199"/>
      <c r="D2739" s="201"/>
      <c r="E2739" s="202" t="s">
        <v>2527</v>
      </c>
      <c r="F2739" s="203" t="s">
        <v>7</v>
      </c>
      <c r="G2739" s="204">
        <v>4</v>
      </c>
      <c r="H2739" s="205">
        <v>0</v>
      </c>
      <c r="I2739" s="376">
        <f t="shared" ref="I2739" si="121">IF(ISNUMBER(G2739),ROUND(G2739*H2739,2),"")</f>
        <v>0</v>
      </c>
      <c r="K2739" s="355"/>
    </row>
    <row r="2740" spans="1:11">
      <c r="A2740" s="192"/>
      <c r="B2740" s="193"/>
      <c r="C2740" s="192"/>
      <c r="D2740" s="194" t="s">
        <v>930</v>
      </c>
      <c r="E2740" s="195" t="s">
        <v>2528</v>
      </c>
      <c r="F2740" s="196"/>
      <c r="G2740" s="197"/>
      <c r="H2740" s="375"/>
      <c r="I2740" s="375"/>
      <c r="K2740" s="355"/>
    </row>
    <row r="2741" spans="1:11">
      <c r="A2741" s="199"/>
      <c r="B2741" s="200"/>
      <c r="C2741" s="199"/>
      <c r="D2741" s="201"/>
      <c r="E2741" s="202" t="s">
        <v>2529</v>
      </c>
      <c r="F2741" s="203"/>
      <c r="G2741" s="204"/>
      <c r="H2741" s="376"/>
      <c r="I2741" s="376"/>
      <c r="K2741" s="355"/>
    </row>
    <row r="2742" spans="1:11">
      <c r="A2742" s="199"/>
      <c r="B2742" s="200"/>
      <c r="C2742" s="199"/>
      <c r="D2742" s="201"/>
      <c r="E2742" s="202" t="s">
        <v>2530</v>
      </c>
      <c r="F2742" s="203"/>
      <c r="G2742" s="204"/>
      <c r="H2742" s="376"/>
      <c r="I2742" s="376"/>
      <c r="K2742" s="355"/>
    </row>
    <row r="2743" spans="1:11">
      <c r="A2743" s="199"/>
      <c r="B2743" s="200"/>
      <c r="C2743" s="199"/>
      <c r="D2743" s="201"/>
      <c r="E2743" s="202" t="s">
        <v>2531</v>
      </c>
      <c r="F2743" s="203"/>
      <c r="G2743" s="204"/>
      <c r="H2743" s="376"/>
      <c r="I2743" s="376"/>
      <c r="K2743" s="355"/>
    </row>
    <row r="2744" spans="1:11">
      <c r="A2744" s="199"/>
      <c r="B2744" s="200"/>
      <c r="C2744" s="199"/>
      <c r="D2744" s="201"/>
      <c r="E2744" s="202" t="s">
        <v>2532</v>
      </c>
      <c r="F2744" s="203"/>
      <c r="G2744" s="204"/>
      <c r="H2744" s="376"/>
      <c r="I2744" s="376"/>
      <c r="K2744" s="355"/>
    </row>
    <row r="2745" spans="1:11">
      <c r="A2745" s="199"/>
      <c r="B2745" s="200"/>
      <c r="C2745" s="199"/>
      <c r="D2745" s="201"/>
      <c r="E2745" s="202" t="s">
        <v>2533</v>
      </c>
      <c r="F2745" s="203" t="s">
        <v>7</v>
      </c>
      <c r="G2745" s="204">
        <v>123</v>
      </c>
      <c r="H2745" s="205">
        <v>0</v>
      </c>
      <c r="I2745" s="376">
        <f t="shared" ref="I2745" si="122">IF(ISNUMBER(G2745),ROUND(G2745*H2745,2),"")</f>
        <v>0</v>
      </c>
      <c r="K2745" s="355"/>
    </row>
    <row r="2746" spans="1:11">
      <c r="A2746" s="192"/>
      <c r="B2746" s="193"/>
      <c r="C2746" s="192"/>
      <c r="D2746" s="194" t="s">
        <v>931</v>
      </c>
      <c r="E2746" s="195" t="s">
        <v>2528</v>
      </c>
      <c r="F2746" s="196"/>
      <c r="G2746" s="197"/>
      <c r="H2746" s="375"/>
      <c r="I2746" s="375"/>
      <c r="K2746" s="355"/>
    </row>
    <row r="2747" spans="1:11">
      <c r="A2747" s="199"/>
      <c r="B2747" s="200"/>
      <c r="C2747" s="199"/>
      <c r="D2747" s="201"/>
      <c r="E2747" s="202" t="s">
        <v>2534</v>
      </c>
      <c r="F2747" s="203"/>
      <c r="G2747" s="204"/>
      <c r="H2747" s="376"/>
      <c r="I2747" s="376"/>
      <c r="K2747" s="355"/>
    </row>
    <row r="2748" spans="1:11">
      <c r="A2748" s="199"/>
      <c r="B2748" s="200"/>
      <c r="C2748" s="199"/>
      <c r="D2748" s="201"/>
      <c r="E2748" s="202" t="s">
        <v>2530</v>
      </c>
      <c r="F2748" s="203"/>
      <c r="G2748" s="204"/>
      <c r="H2748" s="376"/>
      <c r="I2748" s="376"/>
      <c r="K2748" s="355"/>
    </row>
    <row r="2749" spans="1:11">
      <c r="A2749" s="199"/>
      <c r="B2749" s="200"/>
      <c r="C2749" s="199"/>
      <c r="D2749" s="201"/>
      <c r="E2749" s="202" t="s">
        <v>2531</v>
      </c>
      <c r="F2749" s="203"/>
      <c r="G2749" s="204"/>
      <c r="H2749" s="376"/>
      <c r="I2749" s="376"/>
      <c r="K2749" s="355"/>
    </row>
    <row r="2750" spans="1:11">
      <c r="A2750" s="199"/>
      <c r="B2750" s="200"/>
      <c r="C2750" s="199"/>
      <c r="D2750" s="201"/>
      <c r="E2750" s="202" t="s">
        <v>2535</v>
      </c>
      <c r="F2750" s="203" t="s">
        <v>7</v>
      </c>
      <c r="G2750" s="204">
        <v>1</v>
      </c>
      <c r="H2750" s="205">
        <v>0</v>
      </c>
      <c r="I2750" s="376">
        <f t="shared" ref="I2750" si="123">IF(ISNUMBER(G2750),ROUND(G2750*H2750,2),"")</f>
        <v>0</v>
      </c>
      <c r="K2750" s="355"/>
    </row>
    <row r="2751" spans="1:11">
      <c r="A2751" s="192"/>
      <c r="B2751" s="193"/>
      <c r="C2751" s="192"/>
      <c r="D2751" s="194" t="s">
        <v>932</v>
      </c>
      <c r="E2751" s="195" t="s">
        <v>2536</v>
      </c>
      <c r="F2751" s="196"/>
      <c r="G2751" s="197"/>
      <c r="H2751" s="375"/>
      <c r="I2751" s="375"/>
      <c r="K2751" s="355"/>
    </row>
    <row r="2752" spans="1:11">
      <c r="A2752" s="199"/>
      <c r="B2752" s="200"/>
      <c r="C2752" s="199"/>
      <c r="D2752" s="201"/>
      <c r="E2752" s="202" t="s">
        <v>2537</v>
      </c>
      <c r="F2752" s="203"/>
      <c r="G2752" s="204"/>
      <c r="H2752" s="376"/>
      <c r="I2752" s="376"/>
      <c r="K2752" s="355"/>
    </row>
    <row r="2753" spans="1:11">
      <c r="A2753" s="199"/>
      <c r="B2753" s="200"/>
      <c r="C2753" s="199"/>
      <c r="D2753" s="201"/>
      <c r="E2753" s="202" t="s">
        <v>2538</v>
      </c>
      <c r="F2753" s="203"/>
      <c r="G2753" s="204"/>
      <c r="H2753" s="376"/>
      <c r="I2753" s="376"/>
      <c r="K2753" s="355"/>
    </row>
    <row r="2754" spans="1:11">
      <c r="A2754" s="199"/>
      <c r="B2754" s="200"/>
      <c r="C2754" s="199"/>
      <c r="D2754" s="201"/>
      <c r="E2754" s="202" t="s">
        <v>2539</v>
      </c>
      <c r="F2754" s="203" t="s">
        <v>7</v>
      </c>
      <c r="G2754" s="204">
        <v>22</v>
      </c>
      <c r="H2754" s="205">
        <v>0</v>
      </c>
      <c r="I2754" s="376">
        <f t="shared" ref="I2754" si="124">IF(ISNUMBER(G2754),ROUND(G2754*H2754,2),"")</f>
        <v>0</v>
      </c>
      <c r="K2754" s="355"/>
    </row>
    <row r="2755" spans="1:11">
      <c r="A2755" s="192"/>
      <c r="B2755" s="193"/>
      <c r="C2755" s="192"/>
      <c r="D2755" s="194" t="s">
        <v>933</v>
      </c>
      <c r="E2755" s="195" t="s">
        <v>2540</v>
      </c>
      <c r="F2755" s="196"/>
      <c r="G2755" s="197"/>
      <c r="H2755" s="375"/>
      <c r="I2755" s="375"/>
      <c r="K2755" s="355"/>
    </row>
    <row r="2756" spans="1:11">
      <c r="A2756" s="199"/>
      <c r="B2756" s="200"/>
      <c r="C2756" s="199"/>
      <c r="D2756" s="201"/>
      <c r="E2756" s="202" t="s">
        <v>2541</v>
      </c>
      <c r="F2756" s="203"/>
      <c r="G2756" s="204"/>
      <c r="H2756" s="376"/>
      <c r="I2756" s="376"/>
      <c r="K2756" s="355"/>
    </row>
    <row r="2757" spans="1:11">
      <c r="A2757" s="199"/>
      <c r="B2757" s="200"/>
      <c r="C2757" s="199"/>
      <c r="D2757" s="201"/>
      <c r="E2757" s="202" t="s">
        <v>2542</v>
      </c>
      <c r="F2757" s="203" t="s">
        <v>7</v>
      </c>
      <c r="G2757" s="204">
        <v>13</v>
      </c>
      <c r="H2757" s="205">
        <v>0</v>
      </c>
      <c r="I2757" s="376">
        <f t="shared" ref="I2757" si="125">IF(ISNUMBER(G2757),ROUND(G2757*H2757,2),"")</f>
        <v>0</v>
      </c>
      <c r="K2757" s="355"/>
    </row>
    <row r="2758" spans="1:11">
      <c r="A2758" s="192"/>
      <c r="B2758" s="193"/>
      <c r="C2758" s="192"/>
      <c r="D2758" s="194" t="s">
        <v>934</v>
      </c>
      <c r="E2758" s="195" t="s">
        <v>2540</v>
      </c>
      <c r="F2758" s="196"/>
      <c r="G2758" s="197"/>
      <c r="H2758" s="375"/>
      <c r="I2758" s="375"/>
      <c r="K2758" s="355"/>
    </row>
    <row r="2759" spans="1:11">
      <c r="A2759" s="199"/>
      <c r="B2759" s="200"/>
      <c r="C2759" s="199"/>
      <c r="D2759" s="201"/>
      <c r="E2759" s="202" t="s">
        <v>2541</v>
      </c>
      <c r="F2759" s="203"/>
      <c r="G2759" s="204"/>
      <c r="H2759" s="376"/>
      <c r="I2759" s="376"/>
      <c r="K2759" s="355"/>
    </row>
    <row r="2760" spans="1:11">
      <c r="A2760" s="199"/>
      <c r="B2760" s="200"/>
      <c r="C2760" s="199"/>
      <c r="D2760" s="201"/>
      <c r="E2760" s="202" t="s">
        <v>2543</v>
      </c>
      <c r="F2760" s="203" t="s">
        <v>7</v>
      </c>
      <c r="G2760" s="204">
        <v>8</v>
      </c>
      <c r="H2760" s="205">
        <v>0</v>
      </c>
      <c r="I2760" s="376">
        <f t="shared" ref="I2760" si="126">IF(ISNUMBER(G2760),ROUND(G2760*H2760,2),"")</f>
        <v>0</v>
      </c>
      <c r="K2760" s="355"/>
    </row>
    <row r="2761" spans="1:11">
      <c r="A2761" s="192"/>
      <c r="B2761" s="193"/>
      <c r="C2761" s="192"/>
      <c r="D2761" s="194" t="s">
        <v>935</v>
      </c>
      <c r="E2761" s="195" t="s">
        <v>2540</v>
      </c>
      <c r="F2761" s="196"/>
      <c r="G2761" s="197"/>
      <c r="H2761" s="375"/>
      <c r="I2761" s="375"/>
      <c r="K2761" s="355"/>
    </row>
    <row r="2762" spans="1:11">
      <c r="A2762" s="199"/>
      <c r="B2762" s="200"/>
      <c r="C2762" s="199"/>
      <c r="D2762" s="201"/>
      <c r="E2762" s="202" t="s">
        <v>2541</v>
      </c>
      <c r="F2762" s="203"/>
      <c r="G2762" s="204"/>
      <c r="H2762" s="376"/>
      <c r="I2762" s="376"/>
      <c r="K2762" s="355"/>
    </row>
    <row r="2763" spans="1:11">
      <c r="A2763" s="199"/>
      <c r="B2763" s="200"/>
      <c r="C2763" s="199"/>
      <c r="D2763" s="201"/>
      <c r="E2763" s="202" t="s">
        <v>2544</v>
      </c>
      <c r="F2763" s="203" t="s">
        <v>7</v>
      </c>
      <c r="G2763" s="204">
        <v>6</v>
      </c>
      <c r="H2763" s="205">
        <v>0</v>
      </c>
      <c r="I2763" s="376">
        <f t="shared" ref="I2763" si="127">IF(ISNUMBER(G2763),ROUND(G2763*H2763,2),"")</f>
        <v>0</v>
      </c>
      <c r="K2763" s="355"/>
    </row>
    <row r="2764" spans="1:11">
      <c r="A2764" s="192"/>
      <c r="B2764" s="193"/>
      <c r="C2764" s="192"/>
      <c r="D2764" s="194" t="s">
        <v>936</v>
      </c>
      <c r="E2764" s="195" t="s">
        <v>2545</v>
      </c>
      <c r="F2764" s="196"/>
      <c r="G2764" s="197"/>
      <c r="H2764" s="375"/>
      <c r="I2764" s="375"/>
      <c r="K2764" s="355"/>
    </row>
    <row r="2765" spans="1:11">
      <c r="A2765" s="199"/>
      <c r="B2765" s="200"/>
      <c r="C2765" s="199"/>
      <c r="D2765" s="201"/>
      <c r="E2765" s="202" t="s">
        <v>2546</v>
      </c>
      <c r="F2765" s="203"/>
      <c r="G2765" s="204"/>
      <c r="H2765" s="376"/>
      <c r="I2765" s="376"/>
      <c r="K2765" s="355"/>
    </row>
    <row r="2766" spans="1:11">
      <c r="A2766" s="199"/>
      <c r="B2766" s="200"/>
      <c r="C2766" s="199"/>
      <c r="D2766" s="201"/>
      <c r="E2766" s="202" t="s">
        <v>2507</v>
      </c>
      <c r="F2766" s="203" t="s">
        <v>7</v>
      </c>
      <c r="G2766" s="204">
        <v>133</v>
      </c>
      <c r="H2766" s="205">
        <v>0</v>
      </c>
      <c r="I2766" s="376">
        <f t="shared" ref="I2766" si="128">IF(ISNUMBER(G2766),ROUND(G2766*H2766,2),"")</f>
        <v>0</v>
      </c>
      <c r="K2766" s="355"/>
    </row>
    <row r="2767" spans="1:11">
      <c r="A2767" s="192"/>
      <c r="B2767" s="193"/>
      <c r="C2767" s="192"/>
      <c r="D2767" s="194" t="s">
        <v>937</v>
      </c>
      <c r="E2767" s="195" t="s">
        <v>2547</v>
      </c>
      <c r="F2767" s="196"/>
      <c r="G2767" s="197"/>
      <c r="H2767" s="375"/>
      <c r="I2767" s="375"/>
      <c r="K2767" s="355"/>
    </row>
    <row r="2768" spans="1:11">
      <c r="A2768" s="199"/>
      <c r="B2768" s="200"/>
      <c r="C2768" s="199"/>
      <c r="D2768" s="201"/>
      <c r="E2768" s="202" t="s">
        <v>2548</v>
      </c>
      <c r="F2768" s="203"/>
      <c r="G2768" s="204"/>
      <c r="H2768" s="376"/>
      <c r="I2768" s="376"/>
      <c r="K2768" s="355"/>
    </row>
    <row r="2769" spans="1:11">
      <c r="A2769" s="206"/>
      <c r="B2769" s="207"/>
      <c r="C2769" s="206"/>
      <c r="D2769" s="208"/>
      <c r="E2769" s="209" t="s">
        <v>2549</v>
      </c>
      <c r="F2769" s="210" t="s">
        <v>7</v>
      </c>
      <c r="G2769" s="211">
        <v>49</v>
      </c>
      <c r="H2769" s="212">
        <v>0</v>
      </c>
      <c r="I2769" s="377">
        <f t="shared" ref="I2769:I2770" si="129">IF(ISNUMBER(G2769),ROUND(G2769*H2769,2),"")</f>
        <v>0</v>
      </c>
      <c r="K2769" s="355"/>
    </row>
    <row r="2770" spans="1:11">
      <c r="A2770" s="199"/>
      <c r="B2770" s="200"/>
      <c r="C2770" s="199"/>
      <c r="D2770" s="201" t="s">
        <v>938</v>
      </c>
      <c r="E2770" s="202" t="s">
        <v>1091</v>
      </c>
      <c r="F2770" s="203" t="s">
        <v>7</v>
      </c>
      <c r="G2770" s="204">
        <v>4</v>
      </c>
      <c r="H2770" s="205">
        <v>0</v>
      </c>
      <c r="I2770" s="376">
        <f t="shared" si="129"/>
        <v>0</v>
      </c>
      <c r="K2770" s="355"/>
    </row>
    <row r="2771" spans="1:11">
      <c r="A2771" s="192"/>
      <c r="B2771" s="193"/>
      <c r="C2771" s="192"/>
      <c r="D2771" s="194" t="s">
        <v>939</v>
      </c>
      <c r="E2771" s="195" t="s">
        <v>2550</v>
      </c>
      <c r="F2771" s="196"/>
      <c r="G2771" s="197"/>
      <c r="H2771" s="375"/>
      <c r="I2771" s="375"/>
      <c r="K2771" s="355"/>
    </row>
    <row r="2772" spans="1:11">
      <c r="A2772" s="199"/>
      <c r="B2772" s="200"/>
      <c r="C2772" s="199"/>
      <c r="D2772" s="201"/>
      <c r="E2772" s="202" t="s">
        <v>2551</v>
      </c>
      <c r="F2772" s="203"/>
      <c r="G2772" s="204"/>
      <c r="H2772" s="376"/>
      <c r="I2772" s="376"/>
      <c r="K2772" s="355"/>
    </row>
    <row r="2773" spans="1:11">
      <c r="A2773" s="199"/>
      <c r="B2773" s="200"/>
      <c r="C2773" s="199"/>
      <c r="D2773" s="201"/>
      <c r="E2773" s="202" t="s">
        <v>2552</v>
      </c>
      <c r="F2773" s="203" t="s">
        <v>7</v>
      </c>
      <c r="G2773" s="204">
        <v>8</v>
      </c>
      <c r="H2773" s="205">
        <v>0</v>
      </c>
      <c r="I2773" s="376">
        <f t="shared" ref="I2773" si="130">IF(ISNUMBER(G2773),ROUND(G2773*H2773,2),"")</f>
        <v>0</v>
      </c>
      <c r="K2773" s="355"/>
    </row>
    <row r="2774" spans="1:11">
      <c r="A2774" s="192"/>
      <c r="B2774" s="193"/>
      <c r="C2774" s="192"/>
      <c r="D2774" s="194" t="s">
        <v>940</v>
      </c>
      <c r="E2774" s="195" t="s">
        <v>2553</v>
      </c>
      <c r="F2774" s="196"/>
      <c r="G2774" s="197"/>
      <c r="H2774" s="375"/>
      <c r="I2774" s="375"/>
      <c r="K2774" s="355"/>
    </row>
    <row r="2775" spans="1:11">
      <c r="A2775" s="199"/>
      <c r="B2775" s="200"/>
      <c r="C2775" s="199"/>
      <c r="D2775" s="201"/>
      <c r="E2775" s="202" t="s">
        <v>2554</v>
      </c>
      <c r="F2775" s="203"/>
      <c r="G2775" s="204"/>
      <c r="H2775" s="376"/>
      <c r="I2775" s="376"/>
      <c r="K2775" s="355"/>
    </row>
    <row r="2776" spans="1:11">
      <c r="A2776" s="199"/>
      <c r="B2776" s="200"/>
      <c r="C2776" s="199"/>
      <c r="D2776" s="201"/>
      <c r="E2776" s="202" t="s">
        <v>2555</v>
      </c>
      <c r="F2776" s="203" t="s">
        <v>7</v>
      </c>
      <c r="G2776" s="204">
        <v>4</v>
      </c>
      <c r="H2776" s="205">
        <v>0</v>
      </c>
      <c r="I2776" s="376">
        <f t="shared" ref="I2776" si="131">IF(ISNUMBER(G2776),ROUND(G2776*H2776,2),"")</f>
        <v>0</v>
      </c>
      <c r="K2776" s="355"/>
    </row>
    <row r="2777" spans="1:11">
      <c r="A2777" s="192"/>
      <c r="B2777" s="193"/>
      <c r="C2777" s="192"/>
      <c r="D2777" s="194" t="s">
        <v>941</v>
      </c>
      <c r="E2777" s="195" t="s">
        <v>2556</v>
      </c>
      <c r="F2777" s="196"/>
      <c r="G2777" s="197"/>
      <c r="H2777" s="375"/>
      <c r="I2777" s="375"/>
      <c r="K2777" s="355"/>
    </row>
    <row r="2778" spans="1:11">
      <c r="A2778" s="199"/>
      <c r="B2778" s="200"/>
      <c r="C2778" s="199"/>
      <c r="D2778" s="201"/>
      <c r="E2778" s="202" t="s">
        <v>2557</v>
      </c>
      <c r="F2778" s="203"/>
      <c r="G2778" s="204"/>
      <c r="H2778" s="376"/>
      <c r="I2778" s="376"/>
      <c r="K2778" s="355"/>
    </row>
    <row r="2779" spans="1:11">
      <c r="A2779" s="199"/>
      <c r="B2779" s="200"/>
      <c r="C2779" s="199"/>
      <c r="D2779" s="201"/>
      <c r="E2779" s="202" t="s">
        <v>2558</v>
      </c>
      <c r="F2779" s="203" t="s">
        <v>7</v>
      </c>
      <c r="G2779" s="204">
        <v>128</v>
      </c>
      <c r="H2779" s="205">
        <v>0</v>
      </c>
      <c r="I2779" s="376">
        <f t="shared" ref="I2779" si="132">IF(ISNUMBER(G2779),ROUND(G2779*H2779,2),"")</f>
        <v>0</v>
      </c>
      <c r="K2779" s="355"/>
    </row>
    <row r="2780" spans="1:11">
      <c r="A2780" s="192"/>
      <c r="B2780" s="193"/>
      <c r="C2780" s="192"/>
      <c r="D2780" s="194" t="s">
        <v>942</v>
      </c>
      <c r="E2780" s="195" t="s">
        <v>2559</v>
      </c>
      <c r="F2780" s="196"/>
      <c r="G2780" s="197"/>
      <c r="H2780" s="375"/>
      <c r="I2780" s="375"/>
      <c r="K2780" s="355"/>
    </row>
    <row r="2781" spans="1:11">
      <c r="A2781" s="199"/>
      <c r="B2781" s="200"/>
      <c r="C2781" s="199"/>
      <c r="D2781" s="201"/>
      <c r="E2781" s="202" t="s">
        <v>2560</v>
      </c>
      <c r="F2781" s="203" t="s">
        <v>7</v>
      </c>
      <c r="G2781" s="204">
        <v>10</v>
      </c>
      <c r="H2781" s="205">
        <v>0</v>
      </c>
      <c r="I2781" s="376">
        <f t="shared" ref="I2781" si="133">IF(ISNUMBER(G2781),ROUND(G2781*H2781,2),"")</f>
        <v>0</v>
      </c>
      <c r="K2781" s="355"/>
    </row>
    <row r="2782" spans="1:11">
      <c r="A2782" s="192"/>
      <c r="B2782" s="193"/>
      <c r="C2782" s="192"/>
      <c r="D2782" s="194" t="s">
        <v>2561</v>
      </c>
      <c r="E2782" s="195" t="s">
        <v>2562</v>
      </c>
      <c r="F2782" s="196"/>
      <c r="G2782" s="197"/>
      <c r="H2782" s="375"/>
      <c r="I2782" s="375"/>
      <c r="K2782" s="355"/>
    </row>
    <row r="2783" spans="1:11">
      <c r="A2783" s="199"/>
      <c r="B2783" s="200"/>
      <c r="C2783" s="199"/>
      <c r="D2783" s="201"/>
      <c r="E2783" s="202" t="s">
        <v>2563</v>
      </c>
      <c r="F2783" s="203"/>
      <c r="G2783" s="204"/>
      <c r="H2783" s="376"/>
      <c r="I2783" s="376"/>
      <c r="K2783" s="355"/>
    </row>
    <row r="2784" spans="1:11">
      <c r="A2784" s="199"/>
      <c r="B2784" s="200"/>
      <c r="C2784" s="199"/>
      <c r="D2784" s="201"/>
      <c r="E2784" s="202" t="s">
        <v>2564</v>
      </c>
      <c r="F2784" s="203"/>
      <c r="G2784" s="204"/>
      <c r="H2784" s="376"/>
      <c r="I2784" s="376"/>
      <c r="K2784" s="355"/>
    </row>
    <row r="2785" spans="1:11">
      <c r="A2785" s="199"/>
      <c r="B2785" s="200"/>
      <c r="C2785" s="199"/>
      <c r="D2785" s="201"/>
      <c r="E2785" s="202" t="s">
        <v>2565</v>
      </c>
      <c r="F2785" s="203" t="s">
        <v>7</v>
      </c>
      <c r="G2785" s="204">
        <v>3</v>
      </c>
      <c r="H2785" s="205">
        <v>0</v>
      </c>
      <c r="I2785" s="376">
        <f t="shared" ref="I2785" si="134">IF(ISNUMBER(G2785),ROUND(G2785*H2785,2),"")</f>
        <v>0</v>
      </c>
      <c r="K2785" s="355"/>
    </row>
    <row r="2786" spans="1:11">
      <c r="A2786" s="192"/>
      <c r="B2786" s="193"/>
      <c r="C2786" s="192"/>
      <c r="D2786" s="194" t="s">
        <v>2566</v>
      </c>
      <c r="E2786" s="195" t="s">
        <v>2567</v>
      </c>
      <c r="F2786" s="196"/>
      <c r="G2786" s="197"/>
      <c r="H2786" s="375"/>
      <c r="I2786" s="375"/>
      <c r="K2786" s="355"/>
    </row>
    <row r="2787" spans="1:11">
      <c r="A2787" s="199"/>
      <c r="B2787" s="200"/>
      <c r="C2787" s="199"/>
      <c r="D2787" s="201"/>
      <c r="E2787" s="202" t="s">
        <v>2568</v>
      </c>
      <c r="F2787" s="203"/>
      <c r="G2787" s="204"/>
      <c r="H2787" s="376"/>
      <c r="I2787" s="376"/>
      <c r="K2787" s="355"/>
    </row>
    <row r="2788" spans="1:11">
      <c r="A2788" s="206"/>
      <c r="B2788" s="207"/>
      <c r="C2788" s="206"/>
      <c r="D2788" s="208"/>
      <c r="E2788" s="209" t="s">
        <v>2569</v>
      </c>
      <c r="F2788" s="210" t="s">
        <v>7</v>
      </c>
      <c r="G2788" s="211">
        <v>1</v>
      </c>
      <c r="H2788" s="212">
        <v>0</v>
      </c>
      <c r="I2788" s="377">
        <f t="shared" ref="I2788" si="135">IF(ISNUMBER(G2788),ROUND(G2788*H2788,2),"")</f>
        <v>0</v>
      </c>
      <c r="K2788" s="355"/>
    </row>
    <row r="2789" spans="1:11">
      <c r="A2789" s="378">
        <v>3</v>
      </c>
      <c r="B2789" s="378"/>
      <c r="C2789" s="378"/>
      <c r="D2789" s="379"/>
      <c r="E2789" s="380" t="s">
        <v>1094</v>
      </c>
      <c r="F2789" s="380"/>
      <c r="G2789" s="380"/>
      <c r="H2789" s="383"/>
      <c r="I2789" s="384">
        <f>I2790+I2794+I2808+I2810+I2817+I2822</f>
        <v>0</v>
      </c>
      <c r="K2789" s="355"/>
    </row>
    <row r="2790" spans="1:11">
      <c r="A2790" s="192">
        <v>5</v>
      </c>
      <c r="B2790" s="193"/>
      <c r="C2790" s="192"/>
      <c r="D2790" s="194"/>
      <c r="E2790" s="238" t="s">
        <v>1095</v>
      </c>
      <c r="F2790" s="196"/>
      <c r="G2790" s="197"/>
      <c r="H2790" s="375"/>
      <c r="I2790" s="239">
        <f>SUM(I2791:I2793)</f>
        <v>0</v>
      </c>
      <c r="K2790" s="355"/>
    </row>
    <row r="2791" spans="1:11">
      <c r="A2791" s="185"/>
      <c r="B2791" s="186"/>
      <c r="C2791" s="185"/>
      <c r="D2791" s="187" t="s">
        <v>944</v>
      </c>
      <c r="E2791" s="188" t="s">
        <v>1098</v>
      </c>
      <c r="F2791" s="189" t="s">
        <v>7</v>
      </c>
      <c r="G2791" s="190">
        <v>9</v>
      </c>
      <c r="H2791" s="191">
        <v>0</v>
      </c>
      <c r="I2791" s="374">
        <f t="shared" ref="I2791:I2793" si="136">IF(ISNUMBER(G2791),ROUND(G2791*H2791,2),"")</f>
        <v>0</v>
      </c>
      <c r="K2791" s="355"/>
    </row>
    <row r="2792" spans="1:11">
      <c r="A2792" s="185"/>
      <c r="B2792" s="186"/>
      <c r="C2792" s="185"/>
      <c r="D2792" s="187" t="s">
        <v>945</v>
      </c>
      <c r="E2792" s="188" t="s">
        <v>2570</v>
      </c>
      <c r="F2792" s="189" t="s">
        <v>7</v>
      </c>
      <c r="G2792" s="190">
        <v>2</v>
      </c>
      <c r="H2792" s="191">
        <v>0</v>
      </c>
      <c r="I2792" s="374">
        <f t="shared" si="136"/>
        <v>0</v>
      </c>
      <c r="K2792" s="355"/>
    </row>
    <row r="2793" spans="1:11">
      <c r="A2793" s="185"/>
      <c r="B2793" s="186"/>
      <c r="C2793" s="185"/>
      <c r="D2793" s="187" t="s">
        <v>946</v>
      </c>
      <c r="E2793" s="188" t="s">
        <v>1096</v>
      </c>
      <c r="F2793" s="189" t="s">
        <v>7</v>
      </c>
      <c r="G2793" s="190">
        <v>3</v>
      </c>
      <c r="H2793" s="191">
        <v>0</v>
      </c>
      <c r="I2793" s="374">
        <f t="shared" si="136"/>
        <v>0</v>
      </c>
      <c r="K2793" s="355"/>
    </row>
    <row r="2794" spans="1:11">
      <c r="A2794" s="192">
        <v>5</v>
      </c>
      <c r="B2794" s="193"/>
      <c r="C2794" s="192"/>
      <c r="D2794" s="194"/>
      <c r="E2794" s="238" t="s">
        <v>1099</v>
      </c>
      <c r="F2794" s="196"/>
      <c r="G2794" s="197"/>
      <c r="H2794" s="375"/>
      <c r="I2794" s="239">
        <f>SUM(I2795:I2807)</f>
        <v>0</v>
      </c>
      <c r="K2794" s="355"/>
    </row>
    <row r="2795" spans="1:11">
      <c r="A2795" s="192"/>
      <c r="B2795" s="193"/>
      <c r="C2795" s="192"/>
      <c r="D2795" s="194" t="s">
        <v>948</v>
      </c>
      <c r="E2795" s="195" t="s">
        <v>2432</v>
      </c>
      <c r="F2795" s="196"/>
      <c r="G2795" s="197"/>
      <c r="H2795" s="375"/>
      <c r="I2795" s="375"/>
      <c r="K2795" s="355"/>
    </row>
    <row r="2796" spans="1:11">
      <c r="A2796" s="199"/>
      <c r="B2796" s="200"/>
      <c r="C2796" s="199"/>
      <c r="D2796" s="201"/>
      <c r="E2796" s="202" t="s">
        <v>2433</v>
      </c>
      <c r="F2796" s="203" t="s">
        <v>7</v>
      </c>
      <c r="G2796" s="204">
        <v>110</v>
      </c>
      <c r="H2796" s="205">
        <v>0</v>
      </c>
      <c r="I2796" s="376">
        <f t="shared" ref="I2796" si="137">IF(ISNUMBER(G2796),ROUND(G2796*H2796,2),"")</f>
        <v>0</v>
      </c>
      <c r="K2796" s="355"/>
    </row>
    <row r="2797" spans="1:11">
      <c r="A2797" s="192"/>
      <c r="B2797" s="193"/>
      <c r="C2797" s="192"/>
      <c r="D2797" s="194" t="s">
        <v>949</v>
      </c>
      <c r="E2797" s="195" t="s">
        <v>2571</v>
      </c>
      <c r="F2797" s="196"/>
      <c r="G2797" s="197"/>
      <c r="H2797" s="375"/>
      <c r="I2797" s="375"/>
      <c r="K2797" s="355"/>
    </row>
    <row r="2798" spans="1:11">
      <c r="A2798" s="199"/>
      <c r="B2798" s="200"/>
      <c r="C2798" s="199"/>
      <c r="D2798" s="201"/>
      <c r="E2798" s="202" t="s">
        <v>2433</v>
      </c>
      <c r="F2798" s="203" t="s">
        <v>7</v>
      </c>
      <c r="G2798" s="204">
        <v>16</v>
      </c>
      <c r="H2798" s="205">
        <v>0</v>
      </c>
      <c r="I2798" s="376">
        <f t="shared" ref="I2798" si="138">IF(ISNUMBER(G2798),ROUND(G2798*H2798,2),"")</f>
        <v>0</v>
      </c>
      <c r="K2798" s="355"/>
    </row>
    <row r="2799" spans="1:11">
      <c r="A2799" s="192"/>
      <c r="B2799" s="193"/>
      <c r="C2799" s="192"/>
      <c r="D2799" s="194" t="s">
        <v>950</v>
      </c>
      <c r="E2799" s="195" t="s">
        <v>2571</v>
      </c>
      <c r="F2799" s="196"/>
      <c r="G2799" s="197"/>
      <c r="H2799" s="375"/>
      <c r="I2799" s="375"/>
      <c r="K2799" s="355"/>
    </row>
    <row r="2800" spans="1:11">
      <c r="A2800" s="199"/>
      <c r="B2800" s="200"/>
      <c r="C2800" s="199"/>
      <c r="D2800" s="201"/>
      <c r="E2800" s="202" t="s">
        <v>2572</v>
      </c>
      <c r="F2800" s="203" t="s">
        <v>7</v>
      </c>
      <c r="G2800" s="204">
        <v>4</v>
      </c>
      <c r="H2800" s="205">
        <v>0</v>
      </c>
      <c r="I2800" s="376">
        <f t="shared" ref="I2800" si="139">IF(ISNUMBER(G2800),ROUND(G2800*H2800,2),"")</f>
        <v>0</v>
      </c>
      <c r="K2800" s="355"/>
    </row>
    <row r="2801" spans="1:11">
      <c r="A2801" s="192"/>
      <c r="B2801" s="193"/>
      <c r="C2801" s="192"/>
      <c r="D2801" s="194" t="s">
        <v>951</v>
      </c>
      <c r="E2801" s="195" t="s">
        <v>2573</v>
      </c>
      <c r="F2801" s="196"/>
      <c r="G2801" s="197"/>
      <c r="H2801" s="375"/>
      <c r="I2801" s="375"/>
      <c r="K2801" s="355"/>
    </row>
    <row r="2802" spans="1:11">
      <c r="A2802" s="206"/>
      <c r="B2802" s="207"/>
      <c r="C2802" s="206"/>
      <c r="D2802" s="208"/>
      <c r="E2802" s="209" t="s">
        <v>2574</v>
      </c>
      <c r="F2802" s="210" t="s">
        <v>7</v>
      </c>
      <c r="G2802" s="211">
        <v>15</v>
      </c>
      <c r="H2802" s="212">
        <v>0</v>
      </c>
      <c r="I2802" s="377">
        <f t="shared" ref="I2802:I2803" si="140">IF(ISNUMBER(G2802),ROUND(G2802*H2802,2),"")</f>
        <v>0</v>
      </c>
      <c r="K2802" s="355"/>
    </row>
    <row r="2803" spans="1:11">
      <c r="A2803" s="199"/>
      <c r="B2803" s="200"/>
      <c r="C2803" s="199"/>
      <c r="D2803" s="201" t="s">
        <v>952</v>
      </c>
      <c r="E2803" s="202" t="s">
        <v>1040</v>
      </c>
      <c r="F2803" s="203" t="s">
        <v>7</v>
      </c>
      <c r="G2803" s="204">
        <v>1</v>
      </c>
      <c r="H2803" s="205">
        <v>0</v>
      </c>
      <c r="I2803" s="376">
        <f t="shared" si="140"/>
        <v>0</v>
      </c>
      <c r="K2803" s="355"/>
    </row>
    <row r="2804" spans="1:11">
      <c r="A2804" s="192"/>
      <c r="B2804" s="193"/>
      <c r="C2804" s="192"/>
      <c r="D2804" s="194" t="s">
        <v>953</v>
      </c>
      <c r="E2804" s="195" t="s">
        <v>2575</v>
      </c>
      <c r="F2804" s="196"/>
      <c r="G2804" s="197"/>
      <c r="H2804" s="375"/>
      <c r="I2804" s="375"/>
      <c r="K2804" s="355"/>
    </row>
    <row r="2805" spans="1:11">
      <c r="A2805" s="199"/>
      <c r="B2805" s="200"/>
      <c r="C2805" s="199"/>
      <c r="D2805" s="201"/>
      <c r="E2805" s="202" t="s">
        <v>2576</v>
      </c>
      <c r="F2805" s="203" t="s">
        <v>7</v>
      </c>
      <c r="G2805" s="204">
        <v>1</v>
      </c>
      <c r="H2805" s="205">
        <v>0</v>
      </c>
      <c r="I2805" s="376">
        <f t="shared" ref="I2805" si="141">IF(ISNUMBER(G2805),ROUND(G2805*H2805,2),"")</f>
        <v>0</v>
      </c>
      <c r="K2805" s="355"/>
    </row>
    <row r="2806" spans="1:11">
      <c r="A2806" s="192"/>
      <c r="B2806" s="193"/>
      <c r="C2806" s="192"/>
      <c r="D2806" s="194" t="s">
        <v>954</v>
      </c>
      <c r="E2806" s="195" t="s">
        <v>2577</v>
      </c>
      <c r="F2806" s="196"/>
      <c r="G2806" s="197"/>
      <c r="H2806" s="375"/>
      <c r="I2806" s="375"/>
      <c r="K2806" s="355"/>
    </row>
    <row r="2807" spans="1:11">
      <c r="A2807" s="206"/>
      <c r="B2807" s="207"/>
      <c r="C2807" s="206"/>
      <c r="D2807" s="208"/>
      <c r="E2807" s="209" t="s">
        <v>2578</v>
      </c>
      <c r="F2807" s="210" t="s">
        <v>7</v>
      </c>
      <c r="G2807" s="211">
        <v>7</v>
      </c>
      <c r="H2807" s="212">
        <v>0</v>
      </c>
      <c r="I2807" s="377">
        <f t="shared" ref="I2807" si="142">IF(ISNUMBER(G2807),ROUND(G2807*H2807,2),"")</f>
        <v>0</v>
      </c>
      <c r="K2807" s="355"/>
    </row>
    <row r="2808" spans="1:11">
      <c r="A2808" s="192">
        <v>5</v>
      </c>
      <c r="B2808" s="193"/>
      <c r="C2808" s="192"/>
      <c r="D2808" s="194"/>
      <c r="E2808" s="238" t="s">
        <v>1108</v>
      </c>
      <c r="F2808" s="196"/>
      <c r="G2808" s="197"/>
      <c r="H2808" s="375"/>
      <c r="I2808" s="239">
        <f>SUM(I2809)</f>
        <v>0</v>
      </c>
      <c r="K2808" s="355"/>
    </row>
    <row r="2809" spans="1:11">
      <c r="A2809" s="185"/>
      <c r="B2809" s="186"/>
      <c r="C2809" s="185"/>
      <c r="D2809" s="187" t="s">
        <v>958</v>
      </c>
      <c r="E2809" s="188" t="s">
        <v>1110</v>
      </c>
      <c r="F2809" s="189" t="s">
        <v>7</v>
      </c>
      <c r="G2809" s="190">
        <v>16</v>
      </c>
      <c r="H2809" s="191">
        <v>0</v>
      </c>
      <c r="I2809" s="374">
        <f t="shared" ref="I2809" si="143">IF(ISNUMBER(G2809),ROUND(G2809*H2809,2),"")</f>
        <v>0</v>
      </c>
      <c r="K2809" s="355"/>
    </row>
    <row r="2810" spans="1:11">
      <c r="A2810" s="192">
        <v>5</v>
      </c>
      <c r="B2810" s="193"/>
      <c r="C2810" s="192"/>
      <c r="D2810" s="194"/>
      <c r="E2810" s="238" t="s">
        <v>1111</v>
      </c>
      <c r="F2810" s="196"/>
      <c r="G2810" s="197"/>
      <c r="H2810" s="375"/>
      <c r="I2810" s="239">
        <f>SUM(I2811:I2816)</f>
        <v>0</v>
      </c>
      <c r="K2810" s="355"/>
    </row>
    <row r="2811" spans="1:11">
      <c r="A2811" s="192"/>
      <c r="B2811" s="193"/>
      <c r="C2811" s="192"/>
      <c r="D2811" s="194" t="s">
        <v>960</v>
      </c>
      <c r="E2811" s="195" t="s">
        <v>2579</v>
      </c>
      <c r="F2811" s="196"/>
      <c r="G2811" s="197"/>
      <c r="H2811" s="375"/>
      <c r="I2811" s="375"/>
      <c r="K2811" s="355"/>
    </row>
    <row r="2812" spans="1:11">
      <c r="A2812" s="199"/>
      <c r="B2812" s="200"/>
      <c r="C2812" s="199"/>
      <c r="D2812" s="201"/>
      <c r="E2812" s="202" t="s">
        <v>2580</v>
      </c>
      <c r="F2812" s="203" t="s">
        <v>1157</v>
      </c>
      <c r="G2812" s="204">
        <v>6.98</v>
      </c>
      <c r="H2812" s="205">
        <v>0</v>
      </c>
      <c r="I2812" s="376">
        <f t="shared" ref="I2812" si="144">IF(ISNUMBER(G2812),ROUND(G2812*H2812,2),"")</f>
        <v>0</v>
      </c>
      <c r="K2812" s="355"/>
    </row>
    <row r="2813" spans="1:11">
      <c r="A2813" s="192"/>
      <c r="B2813" s="193"/>
      <c r="C2813" s="192"/>
      <c r="D2813" s="194" t="s">
        <v>961</v>
      </c>
      <c r="E2813" s="195" t="s">
        <v>2581</v>
      </c>
      <c r="F2813" s="196"/>
      <c r="G2813" s="197"/>
      <c r="H2813" s="375"/>
      <c r="I2813" s="375"/>
      <c r="K2813" s="355"/>
    </row>
    <row r="2814" spans="1:11">
      <c r="A2814" s="199"/>
      <c r="B2814" s="200"/>
      <c r="C2814" s="199"/>
      <c r="D2814" s="201"/>
      <c r="E2814" s="202" t="s">
        <v>2582</v>
      </c>
      <c r="F2814" s="203" t="s">
        <v>1158</v>
      </c>
      <c r="G2814" s="204">
        <v>14</v>
      </c>
      <c r="H2814" s="205">
        <v>0</v>
      </c>
      <c r="I2814" s="376">
        <f t="shared" ref="I2814" si="145">IF(ISNUMBER(G2814),ROUND(G2814*H2814,2),"")</f>
        <v>0</v>
      </c>
      <c r="K2814" s="355"/>
    </row>
    <row r="2815" spans="1:11">
      <c r="A2815" s="192"/>
      <c r="B2815" s="193"/>
      <c r="C2815" s="192"/>
      <c r="D2815" s="194" t="s">
        <v>962</v>
      </c>
      <c r="E2815" s="195" t="s">
        <v>2583</v>
      </c>
      <c r="F2815" s="196"/>
      <c r="G2815" s="197"/>
      <c r="H2815" s="375"/>
      <c r="I2815" s="375"/>
      <c r="K2815" s="355"/>
    </row>
    <row r="2816" spans="1:11">
      <c r="A2816" s="206"/>
      <c r="B2816" s="207"/>
      <c r="C2816" s="206"/>
      <c r="D2816" s="208"/>
      <c r="E2816" s="209" t="s">
        <v>2584</v>
      </c>
      <c r="F2816" s="210" t="s">
        <v>1158</v>
      </c>
      <c r="G2816" s="211">
        <v>1</v>
      </c>
      <c r="H2816" s="212">
        <v>0</v>
      </c>
      <c r="I2816" s="377">
        <f t="shared" ref="I2816" si="146">IF(ISNUMBER(G2816),ROUND(G2816*H2816,2),"")</f>
        <v>0</v>
      </c>
      <c r="K2816" s="355"/>
    </row>
    <row r="2817" spans="1:11">
      <c r="A2817" s="192">
        <v>5</v>
      </c>
      <c r="B2817" s="193"/>
      <c r="C2817" s="192"/>
      <c r="D2817" s="194"/>
      <c r="E2817" s="238" t="s">
        <v>1125</v>
      </c>
      <c r="F2817" s="196"/>
      <c r="G2817" s="197"/>
      <c r="H2817" s="375"/>
      <c r="I2817" s="239">
        <f>SUM(I2818:I2821)</f>
        <v>0</v>
      </c>
      <c r="K2817" s="355"/>
    </row>
    <row r="2818" spans="1:11">
      <c r="A2818" s="192"/>
      <c r="B2818" s="193"/>
      <c r="C2818" s="192"/>
      <c r="D2818" s="194" t="s">
        <v>973</v>
      </c>
      <c r="E2818" s="195" t="s">
        <v>2504</v>
      </c>
      <c r="F2818" s="196"/>
      <c r="G2818" s="197"/>
      <c r="H2818" s="375"/>
      <c r="I2818" s="375"/>
      <c r="K2818" s="355"/>
    </row>
    <row r="2819" spans="1:11">
      <c r="A2819" s="199"/>
      <c r="B2819" s="200"/>
      <c r="C2819" s="199"/>
      <c r="D2819" s="201"/>
      <c r="E2819" s="202" t="s">
        <v>2505</v>
      </c>
      <c r="F2819" s="203"/>
      <c r="G2819" s="204"/>
      <c r="H2819" s="376"/>
      <c r="I2819" s="376"/>
      <c r="K2819" s="355"/>
    </row>
    <row r="2820" spans="1:11">
      <c r="A2820" s="199"/>
      <c r="B2820" s="200"/>
      <c r="C2820" s="199"/>
      <c r="D2820" s="201"/>
      <c r="E2820" s="202" t="s">
        <v>2506</v>
      </c>
      <c r="F2820" s="203"/>
      <c r="G2820" s="204"/>
      <c r="H2820" s="376"/>
      <c r="I2820" s="376"/>
      <c r="K2820" s="355"/>
    </row>
    <row r="2821" spans="1:11">
      <c r="A2821" s="206"/>
      <c r="B2821" s="207"/>
      <c r="C2821" s="206"/>
      <c r="D2821" s="208"/>
      <c r="E2821" s="209" t="s">
        <v>2507</v>
      </c>
      <c r="F2821" s="210" t="s">
        <v>7</v>
      </c>
      <c r="G2821" s="211">
        <v>30</v>
      </c>
      <c r="H2821" s="212">
        <v>0</v>
      </c>
      <c r="I2821" s="377">
        <f t="shared" ref="I2821" si="147">IF(ISNUMBER(G2821),ROUND(G2821*H2821,2),"")</f>
        <v>0</v>
      </c>
      <c r="K2821" s="355"/>
    </row>
    <row r="2822" spans="1:11">
      <c r="A2822" s="192">
        <v>5</v>
      </c>
      <c r="B2822" s="193"/>
      <c r="C2822" s="192"/>
      <c r="D2822" s="194"/>
      <c r="E2822" s="238" t="s">
        <v>1129</v>
      </c>
      <c r="F2822" s="196"/>
      <c r="G2822" s="197"/>
      <c r="H2822" s="375"/>
      <c r="I2822" s="239">
        <f>SUM(I2823:I2827)</f>
        <v>0</v>
      </c>
      <c r="K2822" s="355"/>
    </row>
    <row r="2823" spans="1:11">
      <c r="A2823" s="192"/>
      <c r="B2823" s="193"/>
      <c r="C2823" s="192"/>
      <c r="D2823" s="194" t="s">
        <v>976</v>
      </c>
      <c r="E2823" s="195" t="s">
        <v>2585</v>
      </c>
      <c r="F2823" s="196"/>
      <c r="G2823" s="197"/>
      <c r="H2823" s="375"/>
      <c r="I2823" s="375"/>
      <c r="K2823" s="355"/>
    </row>
    <row r="2824" spans="1:11">
      <c r="A2824" s="206"/>
      <c r="B2824" s="207"/>
      <c r="C2824" s="206"/>
      <c r="D2824" s="208"/>
      <c r="E2824" s="209" t="s">
        <v>2586</v>
      </c>
      <c r="F2824" s="210" t="s">
        <v>1157</v>
      </c>
      <c r="G2824" s="211">
        <v>5.04</v>
      </c>
      <c r="H2824" s="212">
        <v>0</v>
      </c>
      <c r="I2824" s="377">
        <f t="shared" ref="I2824:I2825" si="148">IF(ISNUMBER(G2824),ROUND(G2824*H2824,2),"")</f>
        <v>0</v>
      </c>
      <c r="K2824" s="355"/>
    </row>
    <row r="2825" spans="1:11">
      <c r="A2825" s="199"/>
      <c r="B2825" s="200"/>
      <c r="C2825" s="199"/>
      <c r="D2825" s="201" t="s">
        <v>977</v>
      </c>
      <c r="E2825" s="202" t="s">
        <v>1131</v>
      </c>
      <c r="F2825" s="203" t="s">
        <v>7</v>
      </c>
      <c r="G2825" s="204">
        <v>259</v>
      </c>
      <c r="H2825" s="205">
        <v>0</v>
      </c>
      <c r="I2825" s="376">
        <f t="shared" si="148"/>
        <v>0</v>
      </c>
      <c r="K2825" s="355"/>
    </row>
    <row r="2826" spans="1:11">
      <c r="A2826" s="192"/>
      <c r="B2826" s="193"/>
      <c r="C2826" s="192"/>
      <c r="D2826" s="194" t="s">
        <v>978</v>
      </c>
      <c r="E2826" s="195" t="s">
        <v>2587</v>
      </c>
      <c r="F2826" s="196"/>
      <c r="G2826" s="197"/>
      <c r="H2826" s="375"/>
      <c r="I2826" s="375"/>
      <c r="K2826" s="355"/>
    </row>
    <row r="2827" spans="1:11">
      <c r="A2827" s="206"/>
      <c r="B2827" s="207"/>
      <c r="C2827" s="206"/>
      <c r="D2827" s="208"/>
      <c r="E2827" s="209" t="s">
        <v>2588</v>
      </c>
      <c r="F2827" s="210" t="s">
        <v>7</v>
      </c>
      <c r="G2827" s="211">
        <v>49</v>
      </c>
      <c r="H2827" s="212">
        <v>0</v>
      </c>
      <c r="I2827" s="377">
        <f t="shared" ref="I2827" si="149">IF(ISNUMBER(G2827),ROUND(G2827*H2827,2),"")</f>
        <v>0</v>
      </c>
      <c r="K2827" s="355"/>
    </row>
    <row r="2828" spans="1:11">
      <c r="A2828" s="378">
        <v>3</v>
      </c>
      <c r="B2828" s="378"/>
      <c r="C2828" s="378"/>
      <c r="D2828" s="379"/>
      <c r="E2828" s="380" t="s">
        <v>1136</v>
      </c>
      <c r="F2828" s="380"/>
      <c r="G2828" s="380"/>
      <c r="H2828" s="383"/>
      <c r="I2828" s="384">
        <f>SUM(I2829:I2848)</f>
        <v>0</v>
      </c>
      <c r="K2828" s="355"/>
    </row>
    <row r="2829" spans="1:11">
      <c r="A2829" s="192"/>
      <c r="B2829" s="193"/>
      <c r="C2829" s="192"/>
      <c r="D2829" s="194" t="s">
        <v>982</v>
      </c>
      <c r="E2829" s="195" t="s">
        <v>2589</v>
      </c>
      <c r="F2829" s="196"/>
      <c r="G2829" s="197"/>
      <c r="H2829" s="375"/>
      <c r="I2829" s="375"/>
      <c r="K2829" s="355"/>
    </row>
    <row r="2830" spans="1:11">
      <c r="A2830" s="199"/>
      <c r="B2830" s="200"/>
      <c r="C2830" s="199"/>
      <c r="D2830" s="201"/>
      <c r="E2830" s="202" t="s">
        <v>2590</v>
      </c>
      <c r="F2830" s="203"/>
      <c r="G2830" s="204"/>
      <c r="H2830" s="376"/>
      <c r="I2830" s="376"/>
      <c r="K2830" s="355"/>
    </row>
    <row r="2831" spans="1:11">
      <c r="A2831" s="199"/>
      <c r="B2831" s="200"/>
      <c r="C2831" s="199"/>
      <c r="D2831" s="201"/>
      <c r="E2831" s="202" t="s">
        <v>2591</v>
      </c>
      <c r="F2831" s="203" t="s">
        <v>7</v>
      </c>
      <c r="G2831" s="204">
        <v>66</v>
      </c>
      <c r="H2831" s="205">
        <v>0</v>
      </c>
      <c r="I2831" s="376">
        <f t="shared" ref="I2831:I2834" si="150">IF(ISNUMBER(G2831),ROUND(G2831*H2831,2),"")</f>
        <v>0</v>
      </c>
      <c r="K2831" s="355"/>
    </row>
    <row r="2832" spans="1:11">
      <c r="A2832" s="199"/>
      <c r="B2832" s="200"/>
      <c r="C2832" s="199"/>
      <c r="D2832" s="201"/>
      <c r="E2832" s="202" t="s">
        <v>2592</v>
      </c>
      <c r="F2832" s="203" t="s">
        <v>7</v>
      </c>
      <c r="G2832" s="204">
        <v>18</v>
      </c>
      <c r="H2832" s="205">
        <v>0</v>
      </c>
      <c r="I2832" s="376">
        <f t="shared" si="150"/>
        <v>0</v>
      </c>
      <c r="K2832" s="355"/>
    </row>
    <row r="2833" spans="1:11">
      <c r="A2833" s="199"/>
      <c r="B2833" s="200"/>
      <c r="C2833" s="199"/>
      <c r="D2833" s="201"/>
      <c r="E2833" s="202" t="s">
        <v>2593</v>
      </c>
      <c r="F2833" s="203" t="s">
        <v>7</v>
      </c>
      <c r="G2833" s="204">
        <v>27</v>
      </c>
      <c r="H2833" s="205">
        <v>0</v>
      </c>
      <c r="I2833" s="376">
        <f t="shared" si="150"/>
        <v>0</v>
      </c>
      <c r="K2833" s="355"/>
    </row>
    <row r="2834" spans="1:11">
      <c r="A2834" s="199"/>
      <c r="B2834" s="200"/>
      <c r="C2834" s="199"/>
      <c r="D2834" s="201"/>
      <c r="E2834" s="202" t="s">
        <v>2594</v>
      </c>
      <c r="F2834" s="203" t="s">
        <v>7</v>
      </c>
      <c r="G2834" s="204">
        <v>5</v>
      </c>
      <c r="H2834" s="205">
        <v>0</v>
      </c>
      <c r="I2834" s="376">
        <f t="shared" si="150"/>
        <v>0</v>
      </c>
      <c r="K2834" s="355"/>
    </row>
    <row r="2835" spans="1:11">
      <c r="A2835" s="192"/>
      <c r="B2835" s="193"/>
      <c r="C2835" s="192"/>
      <c r="D2835" s="194" t="s">
        <v>983</v>
      </c>
      <c r="E2835" s="195" t="s">
        <v>2595</v>
      </c>
      <c r="F2835" s="196"/>
      <c r="G2835" s="197"/>
      <c r="H2835" s="375"/>
      <c r="I2835" s="375"/>
      <c r="K2835" s="355"/>
    </row>
    <row r="2836" spans="1:11">
      <c r="A2836" s="199"/>
      <c r="B2836" s="200"/>
      <c r="C2836" s="199"/>
      <c r="D2836" s="201"/>
      <c r="E2836" s="202" t="s">
        <v>2596</v>
      </c>
      <c r="F2836" s="203" t="s">
        <v>7</v>
      </c>
      <c r="G2836" s="204">
        <v>129</v>
      </c>
      <c r="H2836" s="205">
        <v>0</v>
      </c>
      <c r="I2836" s="376">
        <f t="shared" ref="I2836" si="151">IF(ISNUMBER(G2836),ROUND(G2836*H2836,2),"")</f>
        <v>0</v>
      </c>
      <c r="K2836" s="355"/>
    </row>
    <row r="2837" spans="1:11">
      <c r="A2837" s="192"/>
      <c r="B2837" s="193"/>
      <c r="C2837" s="192"/>
      <c r="D2837" s="194" t="s">
        <v>984</v>
      </c>
      <c r="E2837" s="195" t="s">
        <v>2597</v>
      </c>
      <c r="F2837" s="196"/>
      <c r="G2837" s="197"/>
      <c r="H2837" s="375"/>
      <c r="I2837" s="375"/>
      <c r="K2837" s="355"/>
    </row>
    <row r="2838" spans="1:11">
      <c r="A2838" s="199"/>
      <c r="B2838" s="200"/>
      <c r="C2838" s="199"/>
      <c r="D2838" s="201"/>
      <c r="E2838" s="202" t="s">
        <v>2598</v>
      </c>
      <c r="F2838" s="203"/>
      <c r="G2838" s="204"/>
      <c r="H2838" s="376"/>
      <c r="I2838" s="376"/>
      <c r="K2838" s="355"/>
    </row>
    <row r="2839" spans="1:11">
      <c r="A2839" s="199"/>
      <c r="B2839" s="200"/>
      <c r="C2839" s="199"/>
      <c r="D2839" s="201"/>
      <c r="E2839" s="202" t="s">
        <v>2599</v>
      </c>
      <c r="F2839" s="203" t="s">
        <v>7</v>
      </c>
      <c r="G2839" s="204">
        <v>129</v>
      </c>
      <c r="H2839" s="205">
        <v>0</v>
      </c>
      <c r="I2839" s="376">
        <f t="shared" ref="I2839" si="152">IF(ISNUMBER(G2839),ROUND(G2839*H2839,2),"")</f>
        <v>0</v>
      </c>
      <c r="K2839" s="355"/>
    </row>
    <row r="2840" spans="1:11">
      <c r="A2840" s="192"/>
      <c r="B2840" s="193"/>
      <c r="C2840" s="192"/>
      <c r="D2840" s="194" t="s">
        <v>2600</v>
      </c>
      <c r="E2840" s="195" t="s">
        <v>2601</v>
      </c>
      <c r="F2840" s="196"/>
      <c r="G2840" s="197"/>
      <c r="H2840" s="375"/>
      <c r="I2840" s="375"/>
      <c r="K2840" s="355"/>
    </row>
    <row r="2841" spans="1:11">
      <c r="A2841" s="199"/>
      <c r="B2841" s="200"/>
      <c r="C2841" s="199"/>
      <c r="D2841" s="201"/>
      <c r="E2841" s="202" t="s">
        <v>2602</v>
      </c>
      <c r="F2841" s="203"/>
      <c r="G2841" s="204"/>
      <c r="H2841" s="376"/>
      <c r="I2841" s="376"/>
      <c r="K2841" s="355"/>
    </row>
    <row r="2842" spans="1:11">
      <c r="A2842" s="199"/>
      <c r="B2842" s="200"/>
      <c r="C2842" s="199"/>
      <c r="D2842" s="201"/>
      <c r="E2842" s="202" t="s">
        <v>2603</v>
      </c>
      <c r="F2842" s="203" t="s">
        <v>7</v>
      </c>
      <c r="G2842" s="204">
        <v>300</v>
      </c>
      <c r="H2842" s="205">
        <v>0</v>
      </c>
      <c r="I2842" s="376">
        <f t="shared" ref="I2842" si="153">IF(ISNUMBER(G2842),ROUND(G2842*H2842,2),"")</f>
        <v>0</v>
      </c>
      <c r="K2842" s="355"/>
    </row>
    <row r="2843" spans="1:11">
      <c r="A2843" s="192"/>
      <c r="B2843" s="193"/>
      <c r="C2843" s="192"/>
      <c r="D2843" s="194" t="s">
        <v>2604</v>
      </c>
      <c r="E2843" s="195" t="s">
        <v>2605</v>
      </c>
      <c r="F2843" s="196"/>
      <c r="G2843" s="197"/>
      <c r="H2843" s="375"/>
      <c r="I2843" s="375"/>
      <c r="K2843" s="355"/>
    </row>
    <row r="2844" spans="1:11">
      <c r="A2844" s="199"/>
      <c r="B2844" s="200"/>
      <c r="C2844" s="199"/>
      <c r="D2844" s="201"/>
      <c r="E2844" s="202" t="s">
        <v>2606</v>
      </c>
      <c r="F2844" s="203"/>
      <c r="G2844" s="204"/>
      <c r="H2844" s="376"/>
      <c r="I2844" s="376"/>
      <c r="K2844" s="355"/>
    </row>
    <row r="2845" spans="1:11">
      <c r="A2845" s="199"/>
      <c r="B2845" s="200"/>
      <c r="C2845" s="199"/>
      <c r="D2845" s="201"/>
      <c r="E2845" s="202" t="s">
        <v>2607</v>
      </c>
      <c r="F2845" s="203"/>
      <c r="G2845" s="204"/>
      <c r="H2845" s="376"/>
      <c r="I2845" s="376"/>
      <c r="K2845" s="355"/>
    </row>
    <row r="2846" spans="1:11">
      <c r="A2846" s="199"/>
      <c r="B2846" s="200"/>
      <c r="C2846" s="199"/>
      <c r="D2846" s="201"/>
      <c r="E2846" s="202" t="s">
        <v>2608</v>
      </c>
      <c r="F2846" s="203" t="s">
        <v>7</v>
      </c>
      <c r="G2846" s="204">
        <v>15</v>
      </c>
      <c r="H2846" s="205">
        <v>0</v>
      </c>
      <c r="I2846" s="376">
        <f t="shared" ref="I2846" si="154">IF(ISNUMBER(G2846),ROUND(G2846*H2846,2),"")</f>
        <v>0</v>
      </c>
      <c r="K2846" s="355"/>
    </row>
    <row r="2847" spans="1:11">
      <c r="A2847" s="199"/>
      <c r="B2847" s="200"/>
      <c r="C2847" s="199"/>
      <c r="D2847" s="201"/>
      <c r="E2847" s="202" t="s">
        <v>2609</v>
      </c>
      <c r="F2847" s="203"/>
      <c r="G2847" s="204"/>
      <c r="H2847" s="376"/>
      <c r="I2847" s="376"/>
      <c r="K2847" s="355"/>
    </row>
    <row r="2848" spans="1:11">
      <c r="A2848" s="206"/>
      <c r="B2848" s="207"/>
      <c r="C2848" s="206"/>
      <c r="D2848" s="208"/>
      <c r="E2848" s="209" t="s">
        <v>2608</v>
      </c>
      <c r="F2848" s="210" t="s">
        <v>7</v>
      </c>
      <c r="G2848" s="211">
        <v>15</v>
      </c>
      <c r="H2848" s="212">
        <v>0</v>
      </c>
      <c r="I2848" s="377">
        <f t="shared" ref="I2848" si="155">IF(ISNUMBER(G2848),ROUND(G2848*H2848,2),"")</f>
        <v>0</v>
      </c>
      <c r="K2848" s="355"/>
    </row>
    <row r="2849" spans="1:11">
      <c r="A2849" s="170">
        <v>2</v>
      </c>
      <c r="B2849" s="171" t="str">
        <f>IF(TRIM(H2849)&lt;&gt;"",COUNTA($H$8:H2849),"")</f>
        <v/>
      </c>
      <c r="C2849" s="170"/>
      <c r="D2849" s="172"/>
      <c r="E2849" s="24" t="s">
        <v>2610</v>
      </c>
      <c r="F2849" s="173"/>
      <c r="G2849" s="215"/>
      <c r="H2849" s="373"/>
      <c r="I2849" s="175">
        <f>I2850+I3043+I3208+I3251</f>
        <v>0</v>
      </c>
      <c r="K2849" s="355"/>
    </row>
    <row r="2850" spans="1:11">
      <c r="A2850" s="378">
        <v>3</v>
      </c>
      <c r="B2850" s="378"/>
      <c r="C2850" s="378"/>
      <c r="D2850" s="379"/>
      <c r="E2850" s="380" t="s">
        <v>13</v>
      </c>
      <c r="F2850" s="380"/>
      <c r="G2850" s="380"/>
      <c r="H2850" s="383"/>
      <c r="I2850" s="384">
        <f>I2851+I2870+I2900+I2922+I2937+I2952+I3037</f>
        <v>0</v>
      </c>
      <c r="K2850" s="355"/>
    </row>
    <row r="2851" spans="1:11">
      <c r="A2851" s="192">
        <v>5</v>
      </c>
      <c r="B2851" s="193"/>
      <c r="C2851" s="192"/>
      <c r="D2851" s="194"/>
      <c r="E2851" s="238" t="s">
        <v>2277</v>
      </c>
      <c r="F2851" s="196"/>
      <c r="G2851" s="197"/>
      <c r="H2851" s="375"/>
      <c r="I2851" s="239">
        <f>SUM(I2852:I2869)</f>
        <v>0</v>
      </c>
      <c r="K2851" s="355"/>
    </row>
    <row r="2852" spans="1:11">
      <c r="A2852" s="192"/>
      <c r="B2852" s="193"/>
      <c r="C2852" s="192"/>
      <c r="D2852" s="194" t="s">
        <v>863</v>
      </c>
      <c r="E2852" s="195" t="s">
        <v>2278</v>
      </c>
      <c r="F2852" s="196"/>
      <c r="G2852" s="197"/>
      <c r="H2852" s="375"/>
      <c r="I2852" s="375"/>
      <c r="K2852" s="355"/>
    </row>
    <row r="2853" spans="1:11">
      <c r="A2853" s="199"/>
      <c r="B2853" s="200"/>
      <c r="C2853" s="199"/>
      <c r="D2853" s="201"/>
      <c r="E2853" s="202" t="s">
        <v>2279</v>
      </c>
      <c r="F2853" s="203"/>
      <c r="G2853" s="204"/>
      <c r="H2853" s="376"/>
      <c r="I2853" s="376"/>
      <c r="K2853" s="355"/>
    </row>
    <row r="2854" spans="1:11">
      <c r="A2854" s="199"/>
      <c r="B2854" s="200"/>
      <c r="C2854" s="199"/>
      <c r="D2854" s="201"/>
      <c r="E2854" s="202" t="s">
        <v>2611</v>
      </c>
      <c r="F2854" s="203"/>
      <c r="G2854" s="204"/>
      <c r="H2854" s="376"/>
      <c r="I2854" s="376"/>
      <c r="K2854" s="355"/>
    </row>
    <row r="2855" spans="1:11">
      <c r="A2855" s="199"/>
      <c r="B2855" s="200"/>
      <c r="C2855" s="199"/>
      <c r="D2855" s="201"/>
      <c r="E2855" s="202" t="s">
        <v>2281</v>
      </c>
      <c r="F2855" s="203"/>
      <c r="G2855" s="204"/>
      <c r="H2855" s="376"/>
      <c r="I2855" s="376"/>
      <c r="K2855" s="355"/>
    </row>
    <row r="2856" spans="1:11">
      <c r="A2856" s="199"/>
      <c r="B2856" s="200"/>
      <c r="C2856" s="199"/>
      <c r="D2856" s="201"/>
      <c r="E2856" s="202" t="s">
        <v>2282</v>
      </c>
      <c r="F2856" s="203"/>
      <c r="G2856" s="204"/>
      <c r="H2856" s="376"/>
      <c r="I2856" s="376"/>
      <c r="K2856" s="355"/>
    </row>
    <row r="2857" spans="1:11">
      <c r="A2857" s="199"/>
      <c r="B2857" s="200"/>
      <c r="C2857" s="199"/>
      <c r="D2857" s="201"/>
      <c r="E2857" s="202" t="s">
        <v>2283</v>
      </c>
      <c r="F2857" s="203"/>
      <c r="G2857" s="204"/>
      <c r="H2857" s="376"/>
      <c r="I2857" s="376"/>
      <c r="K2857" s="355"/>
    </row>
    <row r="2858" spans="1:11">
      <c r="A2858" s="199"/>
      <c r="B2858" s="200"/>
      <c r="C2858" s="199"/>
      <c r="D2858" s="201"/>
      <c r="E2858" s="202" t="s">
        <v>2612</v>
      </c>
      <c r="F2858" s="203"/>
      <c r="G2858" s="204"/>
      <c r="H2858" s="376"/>
      <c r="I2858" s="376"/>
      <c r="K2858" s="355"/>
    </row>
    <row r="2859" spans="1:11">
      <c r="A2859" s="199"/>
      <c r="B2859" s="200"/>
      <c r="C2859" s="199"/>
      <c r="D2859" s="201"/>
      <c r="E2859" s="202" t="s">
        <v>2285</v>
      </c>
      <c r="F2859" s="203"/>
      <c r="G2859" s="204"/>
      <c r="H2859" s="376"/>
      <c r="I2859" s="376"/>
      <c r="K2859" s="355"/>
    </row>
    <row r="2860" spans="1:11">
      <c r="A2860" s="199"/>
      <c r="B2860" s="200"/>
      <c r="C2860" s="199"/>
      <c r="D2860" s="201"/>
      <c r="E2860" s="202" t="s">
        <v>2286</v>
      </c>
      <c r="F2860" s="203"/>
      <c r="G2860" s="204"/>
      <c r="H2860" s="376"/>
      <c r="I2860" s="376"/>
      <c r="K2860" s="355"/>
    </row>
    <row r="2861" spans="1:11">
      <c r="A2861" s="199"/>
      <c r="B2861" s="200"/>
      <c r="C2861" s="199"/>
      <c r="D2861" s="201"/>
      <c r="E2861" s="202" t="s">
        <v>2287</v>
      </c>
      <c r="F2861" s="203"/>
      <c r="G2861" s="204"/>
      <c r="H2861" s="376"/>
      <c r="I2861" s="376"/>
      <c r="K2861" s="355"/>
    </row>
    <row r="2862" spans="1:11">
      <c r="A2862" s="199"/>
      <c r="B2862" s="200"/>
      <c r="C2862" s="199"/>
      <c r="D2862" s="201"/>
      <c r="E2862" s="202" t="s">
        <v>2288</v>
      </c>
      <c r="F2862" s="203"/>
      <c r="G2862" s="204"/>
      <c r="H2862" s="376"/>
      <c r="I2862" s="376"/>
      <c r="K2862" s="355"/>
    </row>
    <row r="2863" spans="1:11">
      <c r="A2863" s="199"/>
      <c r="B2863" s="200"/>
      <c r="C2863" s="199"/>
      <c r="D2863" s="201"/>
      <c r="E2863" s="202" t="s">
        <v>2289</v>
      </c>
      <c r="F2863" s="203"/>
      <c r="G2863" s="204"/>
      <c r="H2863" s="376"/>
      <c r="I2863" s="376"/>
      <c r="K2863" s="355"/>
    </row>
    <row r="2864" spans="1:11">
      <c r="A2864" s="199"/>
      <c r="B2864" s="200"/>
      <c r="C2864" s="199"/>
      <c r="D2864" s="201"/>
      <c r="E2864" s="202" t="s">
        <v>2290</v>
      </c>
      <c r="F2864" s="203"/>
      <c r="G2864" s="204"/>
      <c r="H2864" s="376"/>
      <c r="I2864" s="376"/>
      <c r="K2864" s="355"/>
    </row>
    <row r="2865" spans="1:11">
      <c r="A2865" s="199"/>
      <c r="B2865" s="200"/>
      <c r="C2865" s="199"/>
      <c r="D2865" s="201"/>
      <c r="E2865" s="202" t="s">
        <v>2291</v>
      </c>
      <c r="F2865" s="203"/>
      <c r="G2865" s="204"/>
      <c r="H2865" s="376"/>
      <c r="I2865" s="376"/>
      <c r="K2865" s="355"/>
    </row>
    <row r="2866" spans="1:11">
      <c r="A2866" s="199"/>
      <c r="B2866" s="200"/>
      <c r="C2866" s="199"/>
      <c r="D2866" s="201"/>
      <c r="E2866" s="202" t="s">
        <v>2292</v>
      </c>
      <c r="F2866" s="203"/>
      <c r="G2866" s="204"/>
      <c r="H2866" s="376"/>
      <c r="I2866" s="376"/>
      <c r="K2866" s="355"/>
    </row>
    <row r="2867" spans="1:11">
      <c r="A2867" s="199"/>
      <c r="B2867" s="200"/>
      <c r="C2867" s="199"/>
      <c r="D2867" s="201"/>
      <c r="E2867" s="202" t="s">
        <v>2293</v>
      </c>
      <c r="F2867" s="203"/>
      <c r="G2867" s="204"/>
      <c r="H2867" s="376"/>
      <c r="I2867" s="376"/>
      <c r="K2867" s="355"/>
    </row>
    <row r="2868" spans="1:11">
      <c r="A2868" s="199"/>
      <c r="B2868" s="200"/>
      <c r="C2868" s="199"/>
      <c r="D2868" s="201"/>
      <c r="E2868" s="202" t="s">
        <v>2613</v>
      </c>
      <c r="F2868" s="203"/>
      <c r="G2868" s="204"/>
      <c r="H2868" s="376"/>
      <c r="I2868" s="376"/>
      <c r="K2868" s="355"/>
    </row>
    <row r="2869" spans="1:11">
      <c r="A2869" s="206"/>
      <c r="B2869" s="207"/>
      <c r="C2869" s="206"/>
      <c r="D2869" s="208"/>
      <c r="E2869" s="209" t="s">
        <v>2614</v>
      </c>
      <c r="F2869" s="210" t="s">
        <v>1156</v>
      </c>
      <c r="G2869" s="211">
        <v>1</v>
      </c>
      <c r="H2869" s="212">
        <v>0</v>
      </c>
      <c r="I2869" s="377">
        <f t="shared" ref="I2869" si="156">IF(ISNUMBER(G2869),ROUND(G2869*H2869,2),"")</f>
        <v>0</v>
      </c>
      <c r="K2869" s="355"/>
    </row>
    <row r="2870" spans="1:11">
      <c r="A2870" s="192">
        <v>5</v>
      </c>
      <c r="B2870" s="193"/>
      <c r="C2870" s="192"/>
      <c r="D2870" s="194"/>
      <c r="E2870" s="238" t="s">
        <v>2305</v>
      </c>
      <c r="F2870" s="196"/>
      <c r="G2870" s="197"/>
      <c r="H2870" s="375"/>
      <c r="I2870" s="239">
        <f>SUM(I2871:I2899)</f>
        <v>0</v>
      </c>
      <c r="K2870" s="355"/>
    </row>
    <row r="2871" spans="1:11">
      <c r="A2871" s="192"/>
      <c r="B2871" s="193"/>
      <c r="C2871" s="192"/>
      <c r="D2871" s="194" t="s">
        <v>864</v>
      </c>
      <c r="E2871" s="195" t="s">
        <v>2278</v>
      </c>
      <c r="F2871" s="196"/>
      <c r="G2871" s="197"/>
      <c r="H2871" s="375"/>
      <c r="I2871" s="375"/>
      <c r="K2871" s="355"/>
    </row>
    <row r="2872" spans="1:11">
      <c r="A2872" s="199"/>
      <c r="B2872" s="200"/>
      <c r="C2872" s="199"/>
      <c r="D2872" s="201"/>
      <c r="E2872" s="202" t="s">
        <v>2615</v>
      </c>
      <c r="F2872" s="203"/>
      <c r="G2872" s="204"/>
      <c r="H2872" s="376"/>
      <c r="I2872" s="376"/>
      <c r="K2872" s="355"/>
    </row>
    <row r="2873" spans="1:11">
      <c r="A2873" s="199"/>
      <c r="B2873" s="200"/>
      <c r="C2873" s="199"/>
      <c r="D2873" s="201"/>
      <c r="E2873" s="202" t="s">
        <v>2611</v>
      </c>
      <c r="F2873" s="203"/>
      <c r="G2873" s="204"/>
      <c r="H2873" s="376"/>
      <c r="I2873" s="376"/>
      <c r="K2873" s="355"/>
    </row>
    <row r="2874" spans="1:11">
      <c r="A2874" s="199"/>
      <c r="B2874" s="200"/>
      <c r="C2874" s="199"/>
      <c r="D2874" s="201"/>
      <c r="E2874" s="202" t="s">
        <v>2281</v>
      </c>
      <c r="F2874" s="203"/>
      <c r="G2874" s="204"/>
      <c r="H2874" s="376"/>
      <c r="I2874" s="376"/>
      <c r="K2874" s="355"/>
    </row>
    <row r="2875" spans="1:11">
      <c r="A2875" s="199"/>
      <c r="B2875" s="200"/>
      <c r="C2875" s="199"/>
      <c r="D2875" s="201"/>
      <c r="E2875" s="202" t="s">
        <v>2282</v>
      </c>
      <c r="F2875" s="203"/>
      <c r="G2875" s="204"/>
      <c r="H2875" s="376"/>
      <c r="I2875" s="376"/>
      <c r="K2875" s="355"/>
    </row>
    <row r="2876" spans="1:11">
      <c r="A2876" s="199"/>
      <c r="B2876" s="200"/>
      <c r="C2876" s="199"/>
      <c r="D2876" s="201"/>
      <c r="E2876" s="202" t="s">
        <v>2283</v>
      </c>
      <c r="F2876" s="203"/>
      <c r="G2876" s="204"/>
      <c r="H2876" s="376"/>
      <c r="I2876" s="376"/>
      <c r="K2876" s="355"/>
    </row>
    <row r="2877" spans="1:11">
      <c r="A2877" s="199"/>
      <c r="B2877" s="200"/>
      <c r="C2877" s="199"/>
      <c r="D2877" s="201"/>
      <c r="E2877" s="202" t="s">
        <v>2616</v>
      </c>
      <c r="F2877" s="203"/>
      <c r="G2877" s="204"/>
      <c r="H2877" s="376"/>
      <c r="I2877" s="376"/>
      <c r="K2877" s="355"/>
    </row>
    <row r="2878" spans="1:11">
      <c r="A2878" s="199"/>
      <c r="B2878" s="200"/>
      <c r="C2878" s="199"/>
      <c r="D2878" s="201"/>
      <c r="E2878" s="202" t="s">
        <v>2285</v>
      </c>
      <c r="F2878" s="203"/>
      <c r="G2878" s="204"/>
      <c r="H2878" s="376"/>
      <c r="I2878" s="376"/>
      <c r="K2878" s="355"/>
    </row>
    <row r="2879" spans="1:11">
      <c r="A2879" s="199"/>
      <c r="B2879" s="200"/>
      <c r="C2879" s="199"/>
      <c r="D2879" s="201"/>
      <c r="E2879" s="202" t="s">
        <v>2310</v>
      </c>
      <c r="F2879" s="203"/>
      <c r="G2879" s="204"/>
      <c r="H2879" s="376"/>
      <c r="I2879" s="376"/>
      <c r="K2879" s="355"/>
    </row>
    <row r="2880" spans="1:11">
      <c r="A2880" s="199"/>
      <c r="B2880" s="200"/>
      <c r="C2880" s="199"/>
      <c r="D2880" s="201"/>
      <c r="E2880" s="202" t="s">
        <v>2287</v>
      </c>
      <c r="F2880" s="203"/>
      <c r="G2880" s="204"/>
      <c r="H2880" s="376"/>
      <c r="I2880" s="376"/>
      <c r="K2880" s="355"/>
    </row>
    <row r="2881" spans="1:11">
      <c r="A2881" s="199"/>
      <c r="B2881" s="200"/>
      <c r="C2881" s="199"/>
      <c r="D2881" s="201"/>
      <c r="E2881" s="202" t="s">
        <v>2288</v>
      </c>
      <c r="F2881" s="203"/>
      <c r="G2881" s="204"/>
      <c r="H2881" s="376"/>
      <c r="I2881" s="376"/>
      <c r="K2881" s="355"/>
    </row>
    <row r="2882" spans="1:11">
      <c r="A2882" s="199"/>
      <c r="B2882" s="200"/>
      <c r="C2882" s="199"/>
      <c r="D2882" s="201"/>
      <c r="E2882" s="202" t="s">
        <v>2289</v>
      </c>
      <c r="F2882" s="203"/>
      <c r="G2882" s="204"/>
      <c r="H2882" s="376"/>
      <c r="I2882" s="376"/>
      <c r="K2882" s="355"/>
    </row>
    <row r="2883" spans="1:11">
      <c r="A2883" s="199"/>
      <c r="B2883" s="200"/>
      <c r="C2883" s="199"/>
      <c r="D2883" s="201"/>
      <c r="E2883" s="202" t="s">
        <v>2290</v>
      </c>
      <c r="F2883" s="203"/>
      <c r="G2883" s="204"/>
      <c r="H2883" s="376"/>
      <c r="I2883" s="376"/>
      <c r="K2883" s="355"/>
    </row>
    <row r="2884" spans="1:11">
      <c r="A2884" s="199"/>
      <c r="B2884" s="200"/>
      <c r="C2884" s="199"/>
      <c r="D2884" s="201"/>
      <c r="E2884" s="202" t="s">
        <v>2311</v>
      </c>
      <c r="F2884" s="203"/>
      <c r="G2884" s="204"/>
      <c r="H2884" s="376"/>
      <c r="I2884" s="376"/>
      <c r="K2884" s="355"/>
    </row>
    <row r="2885" spans="1:11">
      <c r="A2885" s="199"/>
      <c r="B2885" s="200"/>
      <c r="C2885" s="199"/>
      <c r="D2885" s="201"/>
      <c r="E2885" s="202" t="s">
        <v>2312</v>
      </c>
      <c r="F2885" s="203"/>
      <c r="G2885" s="204"/>
      <c r="H2885" s="376"/>
      <c r="I2885" s="376"/>
      <c r="K2885" s="355"/>
    </row>
    <row r="2886" spans="1:11">
      <c r="A2886" s="199"/>
      <c r="B2886" s="200"/>
      <c r="C2886" s="199"/>
      <c r="D2886" s="201"/>
      <c r="E2886" s="202" t="s">
        <v>2313</v>
      </c>
      <c r="F2886" s="203"/>
      <c r="G2886" s="204"/>
      <c r="H2886" s="376"/>
      <c r="I2886" s="376"/>
      <c r="K2886" s="355"/>
    </row>
    <row r="2887" spans="1:11">
      <c r="A2887" s="199"/>
      <c r="B2887" s="200"/>
      <c r="C2887" s="199"/>
      <c r="D2887" s="201"/>
      <c r="E2887" s="202" t="s">
        <v>2314</v>
      </c>
      <c r="F2887" s="203"/>
      <c r="G2887" s="204"/>
      <c r="H2887" s="376"/>
      <c r="I2887" s="376"/>
      <c r="K2887" s="355"/>
    </row>
    <row r="2888" spans="1:11">
      <c r="A2888" s="199"/>
      <c r="B2888" s="200"/>
      <c r="C2888" s="199"/>
      <c r="D2888" s="201"/>
      <c r="E2888" s="202" t="s">
        <v>2293</v>
      </c>
      <c r="F2888" s="203"/>
      <c r="G2888" s="204"/>
      <c r="H2888" s="376"/>
      <c r="I2888" s="376"/>
      <c r="K2888" s="355"/>
    </row>
    <row r="2889" spans="1:11">
      <c r="A2889" s="199"/>
      <c r="B2889" s="200"/>
      <c r="C2889" s="199"/>
      <c r="D2889" s="201"/>
      <c r="E2889" s="202" t="s">
        <v>2315</v>
      </c>
      <c r="F2889" s="203"/>
      <c r="G2889" s="204"/>
      <c r="H2889" s="376"/>
      <c r="I2889" s="376"/>
      <c r="K2889" s="355"/>
    </row>
    <row r="2890" spans="1:11">
      <c r="A2890" s="199"/>
      <c r="B2890" s="200"/>
      <c r="C2890" s="199"/>
      <c r="D2890" s="201"/>
      <c r="E2890" s="202" t="s">
        <v>2617</v>
      </c>
      <c r="F2890" s="203"/>
      <c r="G2890" s="204"/>
      <c r="H2890" s="376"/>
      <c r="I2890" s="376"/>
      <c r="K2890" s="355"/>
    </row>
    <row r="2891" spans="1:11">
      <c r="A2891" s="199"/>
      <c r="B2891" s="200"/>
      <c r="C2891" s="199"/>
      <c r="D2891" s="201"/>
      <c r="E2891" s="202" t="s">
        <v>2618</v>
      </c>
      <c r="F2891" s="203" t="s">
        <v>1156</v>
      </c>
      <c r="G2891" s="204">
        <v>3</v>
      </c>
      <c r="H2891" s="205">
        <v>0</v>
      </c>
      <c r="I2891" s="376">
        <f t="shared" ref="I2891" si="157">IF(ISNUMBER(G2891),ROUND(G2891*H2891,2),"")</f>
        <v>0</v>
      </c>
      <c r="K2891" s="355"/>
    </row>
    <row r="2892" spans="1:11">
      <c r="A2892" s="192"/>
      <c r="B2892" s="193"/>
      <c r="C2892" s="192"/>
      <c r="D2892" s="194" t="s">
        <v>865</v>
      </c>
      <c r="E2892" s="195" t="s">
        <v>2619</v>
      </c>
      <c r="F2892" s="196"/>
      <c r="G2892" s="197"/>
      <c r="H2892" s="375"/>
      <c r="I2892" s="375"/>
      <c r="K2892" s="355"/>
    </row>
    <row r="2893" spans="1:11">
      <c r="A2893" s="199"/>
      <c r="B2893" s="200"/>
      <c r="C2893" s="199"/>
      <c r="D2893" s="201"/>
      <c r="E2893" s="202" t="s">
        <v>2620</v>
      </c>
      <c r="F2893" s="203"/>
      <c r="G2893" s="204"/>
      <c r="H2893" s="376"/>
      <c r="I2893" s="376"/>
      <c r="K2893" s="355"/>
    </row>
    <row r="2894" spans="1:11">
      <c r="A2894" s="199"/>
      <c r="B2894" s="200"/>
      <c r="C2894" s="199"/>
      <c r="D2894" s="201"/>
      <c r="E2894" s="202" t="s">
        <v>2621</v>
      </c>
      <c r="F2894" s="203"/>
      <c r="G2894" s="204"/>
      <c r="H2894" s="376"/>
      <c r="I2894" s="376"/>
      <c r="K2894" s="355"/>
    </row>
    <row r="2895" spans="1:11">
      <c r="A2895" s="199"/>
      <c r="B2895" s="200"/>
      <c r="C2895" s="199"/>
      <c r="D2895" s="201"/>
      <c r="E2895" s="202" t="s">
        <v>2622</v>
      </c>
      <c r="F2895" s="203" t="s">
        <v>1156</v>
      </c>
      <c r="G2895" s="204">
        <v>1</v>
      </c>
      <c r="H2895" s="205">
        <v>0</v>
      </c>
      <c r="I2895" s="376">
        <f t="shared" ref="I2895" si="158">IF(ISNUMBER(G2895),ROUND(G2895*H2895,2),"")</f>
        <v>0</v>
      </c>
      <c r="K2895" s="355"/>
    </row>
    <row r="2896" spans="1:11">
      <c r="A2896" s="192"/>
      <c r="B2896" s="193"/>
      <c r="C2896" s="192"/>
      <c r="D2896" s="194" t="s">
        <v>866</v>
      </c>
      <c r="E2896" s="195" t="s">
        <v>2317</v>
      </c>
      <c r="F2896" s="196"/>
      <c r="G2896" s="197"/>
      <c r="H2896" s="375"/>
      <c r="I2896" s="375"/>
      <c r="K2896" s="355"/>
    </row>
    <row r="2897" spans="1:11">
      <c r="A2897" s="199"/>
      <c r="B2897" s="200"/>
      <c r="C2897" s="199"/>
      <c r="D2897" s="201"/>
      <c r="E2897" s="202" t="s">
        <v>2623</v>
      </c>
      <c r="F2897" s="203"/>
      <c r="G2897" s="204"/>
      <c r="H2897" s="376"/>
      <c r="I2897" s="376"/>
      <c r="K2897" s="355"/>
    </row>
    <row r="2898" spans="1:11">
      <c r="A2898" s="199"/>
      <c r="B2898" s="200"/>
      <c r="C2898" s="199"/>
      <c r="D2898" s="201"/>
      <c r="E2898" s="202" t="s">
        <v>2624</v>
      </c>
      <c r="F2898" s="203"/>
      <c r="G2898" s="204"/>
      <c r="H2898" s="376"/>
      <c r="I2898" s="376"/>
      <c r="K2898" s="355"/>
    </row>
    <row r="2899" spans="1:11">
      <c r="A2899" s="206"/>
      <c r="B2899" s="207"/>
      <c r="C2899" s="206"/>
      <c r="D2899" s="208"/>
      <c r="E2899" s="209" t="s">
        <v>2625</v>
      </c>
      <c r="F2899" s="210" t="s">
        <v>1156</v>
      </c>
      <c r="G2899" s="211">
        <v>1</v>
      </c>
      <c r="H2899" s="212">
        <v>0</v>
      </c>
      <c r="I2899" s="377">
        <f t="shared" ref="I2899" si="159">IF(ISNUMBER(G2899),ROUND(G2899*H2899,2),"")</f>
        <v>0</v>
      </c>
      <c r="K2899" s="355"/>
    </row>
    <row r="2900" spans="1:11">
      <c r="A2900" s="192">
        <v>5</v>
      </c>
      <c r="B2900" s="193"/>
      <c r="C2900" s="192"/>
      <c r="D2900" s="194"/>
      <c r="E2900" s="238" t="s">
        <v>2626</v>
      </c>
      <c r="F2900" s="196"/>
      <c r="G2900" s="197"/>
      <c r="H2900" s="375"/>
      <c r="I2900" s="239">
        <f>SUM(I2901:I2921)</f>
        <v>0</v>
      </c>
      <c r="K2900" s="355"/>
    </row>
    <row r="2901" spans="1:11">
      <c r="A2901" s="192"/>
      <c r="B2901" s="193"/>
      <c r="C2901" s="192"/>
      <c r="D2901" s="194" t="s">
        <v>868</v>
      </c>
      <c r="E2901" s="195" t="s">
        <v>2278</v>
      </c>
      <c r="F2901" s="196"/>
      <c r="G2901" s="197"/>
      <c r="H2901" s="375"/>
      <c r="I2901" s="375"/>
      <c r="K2901" s="355"/>
    </row>
    <row r="2902" spans="1:11">
      <c r="A2902" s="199"/>
      <c r="B2902" s="200"/>
      <c r="C2902" s="199"/>
      <c r="D2902" s="201"/>
      <c r="E2902" s="202" t="s">
        <v>2306</v>
      </c>
      <c r="F2902" s="203"/>
      <c r="G2902" s="204"/>
      <c r="H2902" s="376"/>
      <c r="I2902" s="376"/>
      <c r="K2902" s="355"/>
    </row>
    <row r="2903" spans="1:11">
      <c r="A2903" s="199"/>
      <c r="B2903" s="200"/>
      <c r="C2903" s="199"/>
      <c r="D2903" s="201"/>
      <c r="E2903" s="202" t="s">
        <v>2611</v>
      </c>
      <c r="F2903" s="203"/>
      <c r="G2903" s="204"/>
      <c r="H2903" s="376"/>
      <c r="I2903" s="376"/>
      <c r="K2903" s="355"/>
    </row>
    <row r="2904" spans="1:11">
      <c r="A2904" s="199"/>
      <c r="B2904" s="200"/>
      <c r="C2904" s="199"/>
      <c r="D2904" s="201"/>
      <c r="E2904" s="202" t="s">
        <v>2281</v>
      </c>
      <c r="F2904" s="203"/>
      <c r="G2904" s="204"/>
      <c r="H2904" s="376"/>
      <c r="I2904" s="376"/>
      <c r="K2904" s="355"/>
    </row>
    <row r="2905" spans="1:11">
      <c r="A2905" s="199"/>
      <c r="B2905" s="200"/>
      <c r="C2905" s="199"/>
      <c r="D2905" s="201"/>
      <c r="E2905" s="202" t="s">
        <v>2282</v>
      </c>
      <c r="F2905" s="203"/>
      <c r="G2905" s="204"/>
      <c r="H2905" s="376"/>
      <c r="I2905" s="376"/>
      <c r="K2905" s="355"/>
    </row>
    <row r="2906" spans="1:11">
      <c r="A2906" s="199"/>
      <c r="B2906" s="200"/>
      <c r="C2906" s="199"/>
      <c r="D2906" s="201"/>
      <c r="E2906" s="202" t="s">
        <v>2283</v>
      </c>
      <c r="F2906" s="203"/>
      <c r="G2906" s="204"/>
      <c r="H2906" s="376"/>
      <c r="I2906" s="376"/>
      <c r="K2906" s="355"/>
    </row>
    <row r="2907" spans="1:11">
      <c r="A2907" s="199"/>
      <c r="B2907" s="200"/>
      <c r="C2907" s="199"/>
      <c r="D2907" s="201"/>
      <c r="E2907" s="202" t="s">
        <v>2627</v>
      </c>
      <c r="F2907" s="203"/>
      <c r="G2907" s="204"/>
      <c r="H2907" s="376"/>
      <c r="I2907" s="376"/>
      <c r="K2907" s="355"/>
    </row>
    <row r="2908" spans="1:11">
      <c r="A2908" s="199"/>
      <c r="B2908" s="200"/>
      <c r="C2908" s="199"/>
      <c r="D2908" s="201"/>
      <c r="E2908" s="202" t="s">
        <v>2285</v>
      </c>
      <c r="F2908" s="203"/>
      <c r="G2908" s="204"/>
      <c r="H2908" s="376"/>
      <c r="I2908" s="376"/>
      <c r="K2908" s="355"/>
    </row>
    <row r="2909" spans="1:11">
      <c r="A2909" s="199"/>
      <c r="B2909" s="200"/>
      <c r="C2909" s="199"/>
      <c r="D2909" s="201"/>
      <c r="E2909" s="202" t="s">
        <v>2310</v>
      </c>
      <c r="F2909" s="203"/>
      <c r="G2909" s="204"/>
      <c r="H2909" s="376"/>
      <c r="I2909" s="376"/>
      <c r="K2909" s="355"/>
    </row>
    <row r="2910" spans="1:11">
      <c r="A2910" s="199"/>
      <c r="B2910" s="200"/>
      <c r="C2910" s="199"/>
      <c r="D2910" s="201"/>
      <c r="E2910" s="202" t="s">
        <v>2287</v>
      </c>
      <c r="F2910" s="203"/>
      <c r="G2910" s="204"/>
      <c r="H2910" s="376"/>
      <c r="I2910" s="376"/>
      <c r="K2910" s="355"/>
    </row>
    <row r="2911" spans="1:11">
      <c r="A2911" s="199"/>
      <c r="B2911" s="200"/>
      <c r="C2911" s="199"/>
      <c r="D2911" s="201"/>
      <c r="E2911" s="202" t="s">
        <v>2288</v>
      </c>
      <c r="F2911" s="203"/>
      <c r="G2911" s="204"/>
      <c r="H2911" s="376"/>
      <c r="I2911" s="376"/>
      <c r="K2911" s="355"/>
    </row>
    <row r="2912" spans="1:11">
      <c r="A2912" s="199"/>
      <c r="B2912" s="200"/>
      <c r="C2912" s="199"/>
      <c r="D2912" s="201"/>
      <c r="E2912" s="202" t="s">
        <v>2289</v>
      </c>
      <c r="F2912" s="203"/>
      <c r="G2912" s="204"/>
      <c r="H2912" s="376"/>
      <c r="I2912" s="376"/>
      <c r="K2912" s="355"/>
    </row>
    <row r="2913" spans="1:11">
      <c r="A2913" s="199"/>
      <c r="B2913" s="200"/>
      <c r="C2913" s="199"/>
      <c r="D2913" s="201"/>
      <c r="E2913" s="202" t="s">
        <v>2290</v>
      </c>
      <c r="F2913" s="203"/>
      <c r="G2913" s="204"/>
      <c r="H2913" s="376"/>
      <c r="I2913" s="376"/>
      <c r="K2913" s="355"/>
    </row>
    <row r="2914" spans="1:11">
      <c r="A2914" s="199"/>
      <c r="B2914" s="200"/>
      <c r="C2914" s="199"/>
      <c r="D2914" s="201"/>
      <c r="E2914" s="202" t="s">
        <v>2311</v>
      </c>
      <c r="F2914" s="203"/>
      <c r="G2914" s="204"/>
      <c r="H2914" s="376"/>
      <c r="I2914" s="376"/>
      <c r="K2914" s="355"/>
    </row>
    <row r="2915" spans="1:11">
      <c r="A2915" s="199"/>
      <c r="B2915" s="200"/>
      <c r="C2915" s="199"/>
      <c r="D2915" s="201"/>
      <c r="E2915" s="202" t="s">
        <v>2312</v>
      </c>
      <c r="F2915" s="203"/>
      <c r="G2915" s="204"/>
      <c r="H2915" s="376"/>
      <c r="I2915" s="376"/>
      <c r="K2915" s="355"/>
    </row>
    <row r="2916" spans="1:11">
      <c r="A2916" s="199"/>
      <c r="B2916" s="200"/>
      <c r="C2916" s="199"/>
      <c r="D2916" s="201"/>
      <c r="E2916" s="202" t="s">
        <v>2313</v>
      </c>
      <c r="F2916" s="203"/>
      <c r="G2916" s="204"/>
      <c r="H2916" s="376"/>
      <c r="I2916" s="376"/>
      <c r="K2916" s="355"/>
    </row>
    <row r="2917" spans="1:11">
      <c r="A2917" s="199"/>
      <c r="B2917" s="200"/>
      <c r="C2917" s="199"/>
      <c r="D2917" s="201"/>
      <c r="E2917" s="202" t="s">
        <v>2314</v>
      </c>
      <c r="F2917" s="203"/>
      <c r="G2917" s="204"/>
      <c r="H2917" s="376"/>
      <c r="I2917" s="376"/>
      <c r="K2917" s="355"/>
    </row>
    <row r="2918" spans="1:11">
      <c r="A2918" s="199"/>
      <c r="B2918" s="200"/>
      <c r="C2918" s="199"/>
      <c r="D2918" s="201"/>
      <c r="E2918" s="202" t="s">
        <v>2293</v>
      </c>
      <c r="F2918" s="203"/>
      <c r="G2918" s="204"/>
      <c r="H2918" s="376"/>
      <c r="I2918" s="376"/>
      <c r="K2918" s="355"/>
    </row>
    <row r="2919" spans="1:11">
      <c r="A2919" s="199"/>
      <c r="B2919" s="200"/>
      <c r="C2919" s="199"/>
      <c r="D2919" s="201"/>
      <c r="E2919" s="202" t="s">
        <v>2294</v>
      </c>
      <c r="F2919" s="203"/>
      <c r="G2919" s="204"/>
      <c r="H2919" s="376"/>
      <c r="I2919" s="376"/>
      <c r="K2919" s="355"/>
    </row>
    <row r="2920" spans="1:11">
      <c r="A2920" s="199"/>
      <c r="B2920" s="200"/>
      <c r="C2920" s="199"/>
      <c r="D2920" s="201"/>
      <c r="E2920" s="202" t="s">
        <v>2628</v>
      </c>
      <c r="F2920" s="203"/>
      <c r="G2920" s="204"/>
      <c r="H2920" s="376"/>
      <c r="I2920" s="376"/>
      <c r="K2920" s="355"/>
    </row>
    <row r="2921" spans="1:11">
      <c r="A2921" s="206"/>
      <c r="B2921" s="207"/>
      <c r="C2921" s="206"/>
      <c r="D2921" s="208"/>
      <c r="E2921" s="209" t="s">
        <v>2629</v>
      </c>
      <c r="F2921" s="210" t="s">
        <v>1156</v>
      </c>
      <c r="G2921" s="211">
        <v>5</v>
      </c>
      <c r="H2921" s="212">
        <v>0</v>
      </c>
      <c r="I2921" s="377">
        <f t="shared" ref="I2921" si="160">IF(ISNUMBER(G2921),ROUND(G2921*H2921,2),"")</f>
        <v>0</v>
      </c>
      <c r="K2921" s="355"/>
    </row>
    <row r="2922" spans="1:11">
      <c r="A2922" s="192">
        <v>5</v>
      </c>
      <c r="B2922" s="193"/>
      <c r="C2922" s="192"/>
      <c r="D2922" s="194"/>
      <c r="E2922" s="238" t="s">
        <v>2630</v>
      </c>
      <c r="F2922" s="196"/>
      <c r="G2922" s="197"/>
      <c r="H2922" s="375"/>
      <c r="I2922" s="239">
        <f>SUM(I2923:I2936)</f>
        <v>0</v>
      </c>
      <c r="K2922" s="355"/>
    </row>
    <row r="2923" spans="1:11">
      <c r="A2923" s="192"/>
      <c r="B2923" s="193"/>
      <c r="C2923" s="192"/>
      <c r="D2923" s="194" t="s">
        <v>878</v>
      </c>
      <c r="E2923" s="195" t="s">
        <v>2322</v>
      </c>
      <c r="F2923" s="196"/>
      <c r="G2923" s="197"/>
      <c r="H2923" s="375"/>
      <c r="I2923" s="375"/>
      <c r="K2923" s="355"/>
    </row>
    <row r="2924" spans="1:11">
      <c r="A2924" s="199"/>
      <c r="B2924" s="200"/>
      <c r="C2924" s="199"/>
      <c r="D2924" s="201"/>
      <c r="E2924" s="202" t="s">
        <v>2323</v>
      </c>
      <c r="F2924" s="203"/>
      <c r="G2924" s="204"/>
      <c r="H2924" s="376"/>
      <c r="I2924" s="376"/>
      <c r="K2924" s="355"/>
    </row>
    <row r="2925" spans="1:11">
      <c r="A2925" s="199"/>
      <c r="B2925" s="200"/>
      <c r="C2925" s="199"/>
      <c r="D2925" s="201"/>
      <c r="E2925" s="202" t="s">
        <v>2324</v>
      </c>
      <c r="F2925" s="203"/>
      <c r="G2925" s="204"/>
      <c r="H2925" s="376"/>
      <c r="I2925" s="376"/>
      <c r="K2925" s="355"/>
    </row>
    <row r="2926" spans="1:11">
      <c r="A2926" s="199"/>
      <c r="B2926" s="200"/>
      <c r="C2926" s="199"/>
      <c r="D2926" s="201"/>
      <c r="E2926" s="202" t="s">
        <v>2325</v>
      </c>
      <c r="F2926" s="203"/>
      <c r="G2926" s="204"/>
      <c r="H2926" s="376"/>
      <c r="I2926" s="376"/>
      <c r="K2926" s="355"/>
    </row>
    <row r="2927" spans="1:11">
      <c r="A2927" s="199"/>
      <c r="B2927" s="200"/>
      <c r="C2927" s="199"/>
      <c r="D2927" s="201"/>
      <c r="E2927" s="202" t="s">
        <v>2326</v>
      </c>
      <c r="F2927" s="203"/>
      <c r="G2927" s="204"/>
      <c r="H2927" s="376"/>
      <c r="I2927" s="376"/>
      <c r="K2927" s="355"/>
    </row>
    <row r="2928" spans="1:11">
      <c r="A2928" s="199"/>
      <c r="B2928" s="200"/>
      <c r="C2928" s="199"/>
      <c r="D2928" s="201"/>
      <c r="E2928" s="202" t="s">
        <v>2327</v>
      </c>
      <c r="F2928" s="203"/>
      <c r="G2928" s="204"/>
      <c r="H2928" s="376"/>
      <c r="I2928" s="376"/>
      <c r="K2928" s="355"/>
    </row>
    <row r="2929" spans="1:11">
      <c r="A2929" s="199"/>
      <c r="B2929" s="200"/>
      <c r="C2929" s="199"/>
      <c r="D2929" s="201"/>
      <c r="E2929" s="202" t="s">
        <v>2328</v>
      </c>
      <c r="F2929" s="203"/>
      <c r="G2929" s="204"/>
      <c r="H2929" s="376"/>
      <c r="I2929" s="376"/>
      <c r="K2929" s="355"/>
    </row>
    <row r="2930" spans="1:11">
      <c r="A2930" s="199"/>
      <c r="B2930" s="200"/>
      <c r="C2930" s="199"/>
      <c r="D2930" s="201"/>
      <c r="E2930" s="202" t="s">
        <v>2329</v>
      </c>
      <c r="F2930" s="203"/>
      <c r="G2930" s="204"/>
      <c r="H2930" s="376"/>
      <c r="I2930" s="376"/>
      <c r="K2930" s="355"/>
    </row>
    <row r="2931" spans="1:11">
      <c r="A2931" s="199"/>
      <c r="B2931" s="200"/>
      <c r="C2931" s="199"/>
      <c r="D2931" s="201"/>
      <c r="E2931" s="202" t="s">
        <v>2330</v>
      </c>
      <c r="F2931" s="203"/>
      <c r="G2931" s="204"/>
      <c r="H2931" s="376"/>
      <c r="I2931" s="376"/>
      <c r="K2931" s="355"/>
    </row>
    <row r="2932" spans="1:11">
      <c r="A2932" s="199"/>
      <c r="B2932" s="200"/>
      <c r="C2932" s="199"/>
      <c r="D2932" s="201"/>
      <c r="E2932" s="202" t="s">
        <v>2331</v>
      </c>
      <c r="F2932" s="203"/>
      <c r="G2932" s="204"/>
      <c r="H2932" s="376"/>
      <c r="I2932" s="376"/>
      <c r="K2932" s="355"/>
    </row>
    <row r="2933" spans="1:11">
      <c r="A2933" s="199"/>
      <c r="B2933" s="200"/>
      <c r="C2933" s="199"/>
      <c r="D2933" s="201"/>
      <c r="E2933" s="202" t="s">
        <v>2332</v>
      </c>
      <c r="F2933" s="203"/>
      <c r="G2933" s="204"/>
      <c r="H2933" s="376"/>
      <c r="I2933" s="376"/>
      <c r="K2933" s="355"/>
    </row>
    <row r="2934" spans="1:11">
      <c r="A2934" s="199"/>
      <c r="B2934" s="200"/>
      <c r="C2934" s="199"/>
      <c r="D2934" s="201"/>
      <c r="E2934" s="202" t="s">
        <v>2333</v>
      </c>
      <c r="F2934" s="203"/>
      <c r="G2934" s="204"/>
      <c r="H2934" s="376"/>
      <c r="I2934" s="376"/>
      <c r="K2934" s="355"/>
    </row>
    <row r="2935" spans="1:11">
      <c r="A2935" s="199"/>
      <c r="B2935" s="200"/>
      <c r="C2935" s="199"/>
      <c r="D2935" s="201"/>
      <c r="E2935" s="202" t="s">
        <v>2334</v>
      </c>
      <c r="F2935" s="203"/>
      <c r="G2935" s="204"/>
      <c r="H2935" s="376"/>
      <c r="I2935" s="376"/>
      <c r="K2935" s="355"/>
    </row>
    <row r="2936" spans="1:11">
      <c r="A2936" s="206"/>
      <c r="B2936" s="207"/>
      <c r="C2936" s="206"/>
      <c r="D2936" s="208"/>
      <c r="E2936" s="209" t="s">
        <v>2335</v>
      </c>
      <c r="F2936" s="210" t="s">
        <v>1156</v>
      </c>
      <c r="G2936" s="211">
        <v>9</v>
      </c>
      <c r="H2936" s="212">
        <v>0</v>
      </c>
      <c r="I2936" s="377">
        <f t="shared" ref="I2936" si="161">IF(ISNUMBER(G2936),ROUND(G2936*H2936,2),"")</f>
        <v>0</v>
      </c>
      <c r="K2936" s="355"/>
    </row>
    <row r="2937" spans="1:11">
      <c r="A2937" s="192">
        <v>5</v>
      </c>
      <c r="B2937" s="193"/>
      <c r="C2937" s="192"/>
      <c r="D2937" s="194"/>
      <c r="E2937" s="238" t="s">
        <v>2631</v>
      </c>
      <c r="F2937" s="196"/>
      <c r="G2937" s="197"/>
      <c r="H2937" s="375"/>
      <c r="I2937" s="239">
        <f>SUM(I2938:I2951)</f>
        <v>0</v>
      </c>
      <c r="K2937" s="355"/>
    </row>
    <row r="2938" spans="1:11">
      <c r="A2938" s="192"/>
      <c r="B2938" s="193"/>
      <c r="C2938" s="192"/>
      <c r="D2938" s="194" t="s">
        <v>880</v>
      </c>
      <c r="E2938" s="195" t="s">
        <v>2337</v>
      </c>
      <c r="F2938" s="196"/>
      <c r="G2938" s="197"/>
      <c r="H2938" s="375"/>
      <c r="I2938" s="375"/>
      <c r="K2938" s="355"/>
    </row>
    <row r="2939" spans="1:11">
      <c r="A2939" s="199"/>
      <c r="B2939" s="200"/>
      <c r="C2939" s="199"/>
      <c r="D2939" s="201"/>
      <c r="E2939" s="202" t="s">
        <v>2338</v>
      </c>
      <c r="F2939" s="203"/>
      <c r="G2939" s="204"/>
      <c r="H2939" s="376"/>
      <c r="I2939" s="376"/>
      <c r="K2939" s="355"/>
    </row>
    <row r="2940" spans="1:11">
      <c r="A2940" s="199"/>
      <c r="B2940" s="200"/>
      <c r="C2940" s="199"/>
      <c r="D2940" s="201"/>
      <c r="E2940" s="202" t="s">
        <v>2324</v>
      </c>
      <c r="F2940" s="203"/>
      <c r="G2940" s="204"/>
      <c r="H2940" s="376"/>
      <c r="I2940" s="376"/>
      <c r="K2940" s="355"/>
    </row>
    <row r="2941" spans="1:11">
      <c r="A2941" s="199"/>
      <c r="B2941" s="200"/>
      <c r="C2941" s="199"/>
      <c r="D2941" s="201"/>
      <c r="E2941" s="202" t="s">
        <v>2325</v>
      </c>
      <c r="F2941" s="203"/>
      <c r="G2941" s="204"/>
      <c r="H2941" s="376"/>
      <c r="I2941" s="376"/>
      <c r="K2941" s="355"/>
    </row>
    <row r="2942" spans="1:11">
      <c r="A2942" s="199"/>
      <c r="B2942" s="200"/>
      <c r="C2942" s="199"/>
      <c r="D2942" s="201"/>
      <c r="E2942" s="202" t="s">
        <v>2326</v>
      </c>
      <c r="F2942" s="203"/>
      <c r="G2942" s="204"/>
      <c r="H2942" s="376"/>
      <c r="I2942" s="376"/>
      <c r="K2942" s="355"/>
    </row>
    <row r="2943" spans="1:11">
      <c r="A2943" s="199"/>
      <c r="B2943" s="200"/>
      <c r="C2943" s="199"/>
      <c r="D2943" s="201"/>
      <c r="E2943" s="202" t="s">
        <v>2327</v>
      </c>
      <c r="F2943" s="203"/>
      <c r="G2943" s="204"/>
      <c r="H2943" s="376"/>
      <c r="I2943" s="376"/>
      <c r="K2943" s="355"/>
    </row>
    <row r="2944" spans="1:11">
      <c r="A2944" s="199"/>
      <c r="B2944" s="200"/>
      <c r="C2944" s="199"/>
      <c r="D2944" s="201"/>
      <c r="E2944" s="202" t="s">
        <v>2328</v>
      </c>
      <c r="F2944" s="203"/>
      <c r="G2944" s="204"/>
      <c r="H2944" s="376"/>
      <c r="I2944" s="376"/>
      <c r="K2944" s="355"/>
    </row>
    <row r="2945" spans="1:11">
      <c r="A2945" s="199"/>
      <c r="B2945" s="200"/>
      <c r="C2945" s="199"/>
      <c r="D2945" s="201"/>
      <c r="E2945" s="202" t="s">
        <v>2329</v>
      </c>
      <c r="F2945" s="203"/>
      <c r="G2945" s="204"/>
      <c r="H2945" s="376"/>
      <c r="I2945" s="376"/>
      <c r="K2945" s="355"/>
    </row>
    <row r="2946" spans="1:11">
      <c r="A2946" s="199"/>
      <c r="B2946" s="200"/>
      <c r="C2946" s="199"/>
      <c r="D2946" s="201"/>
      <c r="E2946" s="202" t="s">
        <v>2339</v>
      </c>
      <c r="F2946" s="203"/>
      <c r="G2946" s="204"/>
      <c r="H2946" s="376"/>
      <c r="I2946" s="376"/>
      <c r="K2946" s="355"/>
    </row>
    <row r="2947" spans="1:11">
      <c r="A2947" s="199"/>
      <c r="B2947" s="200"/>
      <c r="C2947" s="199"/>
      <c r="D2947" s="201"/>
      <c r="E2947" s="202" t="s">
        <v>2340</v>
      </c>
      <c r="F2947" s="203"/>
      <c r="G2947" s="204"/>
      <c r="H2947" s="376"/>
      <c r="I2947" s="376"/>
      <c r="K2947" s="355"/>
    </row>
    <row r="2948" spans="1:11">
      <c r="A2948" s="199"/>
      <c r="B2948" s="200"/>
      <c r="C2948" s="199"/>
      <c r="D2948" s="201"/>
      <c r="E2948" s="202" t="s">
        <v>2332</v>
      </c>
      <c r="F2948" s="203"/>
      <c r="G2948" s="204"/>
      <c r="H2948" s="376"/>
      <c r="I2948" s="376"/>
      <c r="K2948" s="355"/>
    </row>
    <row r="2949" spans="1:11">
      <c r="A2949" s="199"/>
      <c r="B2949" s="200"/>
      <c r="C2949" s="199"/>
      <c r="D2949" s="201"/>
      <c r="E2949" s="202" t="s">
        <v>2333</v>
      </c>
      <c r="F2949" s="203"/>
      <c r="G2949" s="204"/>
      <c r="H2949" s="376"/>
      <c r="I2949" s="376"/>
      <c r="K2949" s="355"/>
    </row>
    <row r="2950" spans="1:11">
      <c r="A2950" s="199"/>
      <c r="B2950" s="200"/>
      <c r="C2950" s="199"/>
      <c r="D2950" s="201"/>
      <c r="E2950" s="202" t="s">
        <v>2334</v>
      </c>
      <c r="F2950" s="203"/>
      <c r="G2950" s="204"/>
      <c r="H2950" s="376"/>
      <c r="I2950" s="376"/>
      <c r="K2950" s="355"/>
    </row>
    <row r="2951" spans="1:11">
      <c r="A2951" s="206"/>
      <c r="B2951" s="207"/>
      <c r="C2951" s="206"/>
      <c r="D2951" s="208"/>
      <c r="E2951" s="209" t="s">
        <v>2341</v>
      </c>
      <c r="F2951" s="210" t="s">
        <v>7</v>
      </c>
      <c r="G2951" s="211">
        <v>5</v>
      </c>
      <c r="H2951" s="212">
        <v>0</v>
      </c>
      <c r="I2951" s="377">
        <f t="shared" ref="I2951" si="162">IF(ISNUMBER(G2951),ROUND(G2951*H2951,2),"")</f>
        <v>0</v>
      </c>
      <c r="K2951" s="355"/>
    </row>
    <row r="2952" spans="1:11">
      <c r="A2952" s="192">
        <v>5</v>
      </c>
      <c r="B2952" s="193"/>
      <c r="C2952" s="192"/>
      <c r="D2952" s="194"/>
      <c r="E2952" s="238" t="s">
        <v>2632</v>
      </c>
      <c r="F2952" s="196"/>
      <c r="G2952" s="197"/>
      <c r="H2952" s="375"/>
      <c r="I2952" s="239">
        <f>SUM(I2953:I3036)</f>
        <v>0</v>
      </c>
      <c r="K2952" s="355"/>
    </row>
    <row r="2953" spans="1:11">
      <c r="A2953" s="192"/>
      <c r="B2953" s="193"/>
      <c r="C2953" s="192"/>
      <c r="D2953" s="194" t="s">
        <v>881</v>
      </c>
      <c r="E2953" s="195" t="s">
        <v>2343</v>
      </c>
      <c r="F2953" s="196"/>
      <c r="G2953" s="197"/>
      <c r="H2953" s="375"/>
      <c r="I2953" s="375"/>
      <c r="K2953" s="355"/>
    </row>
    <row r="2954" spans="1:11">
      <c r="A2954" s="199"/>
      <c r="B2954" s="200"/>
      <c r="C2954" s="199"/>
      <c r="D2954" s="201"/>
      <c r="E2954" s="202" t="s">
        <v>2344</v>
      </c>
      <c r="F2954" s="203"/>
      <c r="G2954" s="204"/>
      <c r="H2954" s="376"/>
      <c r="I2954" s="376"/>
      <c r="K2954" s="355"/>
    </row>
    <row r="2955" spans="1:11">
      <c r="A2955" s="199"/>
      <c r="B2955" s="200"/>
      <c r="C2955" s="199"/>
      <c r="D2955" s="201"/>
      <c r="E2955" s="202" t="s">
        <v>2345</v>
      </c>
      <c r="F2955" s="203"/>
      <c r="G2955" s="204"/>
      <c r="H2955" s="376"/>
      <c r="I2955" s="376"/>
      <c r="K2955" s="355"/>
    </row>
    <row r="2956" spans="1:11">
      <c r="A2956" s="199"/>
      <c r="B2956" s="200"/>
      <c r="C2956" s="199"/>
      <c r="D2956" s="201"/>
      <c r="E2956" s="202" t="s">
        <v>2346</v>
      </c>
      <c r="F2956" s="203"/>
      <c r="G2956" s="204"/>
      <c r="H2956" s="376"/>
      <c r="I2956" s="376"/>
      <c r="K2956" s="355"/>
    </row>
    <row r="2957" spans="1:11">
      <c r="A2957" s="199"/>
      <c r="B2957" s="200"/>
      <c r="C2957" s="199"/>
      <c r="D2957" s="201"/>
      <c r="E2957" s="202" t="s">
        <v>2347</v>
      </c>
      <c r="F2957" s="203"/>
      <c r="G2957" s="204"/>
      <c r="H2957" s="376"/>
      <c r="I2957" s="376"/>
      <c r="K2957" s="355"/>
    </row>
    <row r="2958" spans="1:11">
      <c r="A2958" s="199"/>
      <c r="B2958" s="200"/>
      <c r="C2958" s="199"/>
      <c r="D2958" s="201"/>
      <c r="E2958" s="202" t="s">
        <v>2348</v>
      </c>
      <c r="F2958" s="203"/>
      <c r="G2958" s="204"/>
      <c r="H2958" s="376"/>
      <c r="I2958" s="376"/>
      <c r="K2958" s="355"/>
    </row>
    <row r="2959" spans="1:11">
      <c r="A2959" s="199"/>
      <c r="B2959" s="200"/>
      <c r="C2959" s="199"/>
      <c r="D2959" s="201"/>
      <c r="E2959" s="202" t="s">
        <v>2349</v>
      </c>
      <c r="F2959" s="203"/>
      <c r="G2959" s="204"/>
      <c r="H2959" s="376"/>
      <c r="I2959" s="376"/>
      <c r="K2959" s="355"/>
    </row>
    <row r="2960" spans="1:11">
      <c r="A2960" s="199"/>
      <c r="B2960" s="200"/>
      <c r="C2960" s="199"/>
      <c r="D2960" s="201"/>
      <c r="E2960" s="202" t="s">
        <v>2350</v>
      </c>
      <c r="F2960" s="203"/>
      <c r="G2960" s="204"/>
      <c r="H2960" s="376"/>
      <c r="I2960" s="376"/>
      <c r="K2960" s="355"/>
    </row>
    <row r="2961" spans="1:11">
      <c r="A2961" s="199"/>
      <c r="B2961" s="200"/>
      <c r="C2961" s="199"/>
      <c r="D2961" s="201"/>
      <c r="E2961" s="202" t="s">
        <v>2351</v>
      </c>
      <c r="F2961" s="203"/>
      <c r="G2961" s="204"/>
      <c r="H2961" s="376"/>
      <c r="I2961" s="376"/>
      <c r="K2961" s="355"/>
    </row>
    <row r="2962" spans="1:11">
      <c r="A2962" s="199"/>
      <c r="B2962" s="200"/>
      <c r="C2962" s="199"/>
      <c r="D2962" s="201"/>
      <c r="E2962" s="202" t="s">
        <v>2352</v>
      </c>
      <c r="F2962" s="203"/>
      <c r="G2962" s="204"/>
      <c r="H2962" s="376"/>
      <c r="I2962" s="376"/>
      <c r="K2962" s="355"/>
    </row>
    <row r="2963" spans="1:11">
      <c r="A2963" s="199"/>
      <c r="B2963" s="200"/>
      <c r="C2963" s="199"/>
      <c r="D2963" s="201"/>
      <c r="E2963" s="202" t="s">
        <v>2353</v>
      </c>
      <c r="F2963" s="203"/>
      <c r="G2963" s="204"/>
      <c r="H2963" s="376"/>
      <c r="I2963" s="376"/>
      <c r="K2963" s="355"/>
    </row>
    <row r="2964" spans="1:11">
      <c r="A2964" s="199"/>
      <c r="B2964" s="200"/>
      <c r="C2964" s="199"/>
      <c r="D2964" s="201"/>
      <c r="E2964" s="202" t="s">
        <v>2354</v>
      </c>
      <c r="F2964" s="203"/>
      <c r="G2964" s="204"/>
      <c r="H2964" s="376"/>
      <c r="I2964" s="376"/>
      <c r="K2964" s="355"/>
    </row>
    <row r="2965" spans="1:11">
      <c r="A2965" s="199"/>
      <c r="B2965" s="200"/>
      <c r="C2965" s="199"/>
      <c r="D2965" s="201"/>
      <c r="E2965" s="202" t="s">
        <v>2355</v>
      </c>
      <c r="F2965" s="203" t="s">
        <v>7</v>
      </c>
      <c r="G2965" s="204">
        <v>32</v>
      </c>
      <c r="H2965" s="205">
        <v>0</v>
      </c>
      <c r="I2965" s="376">
        <f t="shared" ref="I2965:I2966" si="163">IF(ISNUMBER(G2965),ROUND(G2965*H2965,2),"")</f>
        <v>0</v>
      </c>
      <c r="K2965" s="355"/>
    </row>
    <row r="2966" spans="1:11">
      <c r="A2966" s="199"/>
      <c r="B2966" s="200"/>
      <c r="C2966" s="199"/>
      <c r="D2966" s="201"/>
      <c r="E2966" s="202" t="s">
        <v>2356</v>
      </c>
      <c r="F2966" s="203" t="s">
        <v>7</v>
      </c>
      <c r="G2966" s="204">
        <v>20</v>
      </c>
      <c r="H2966" s="205">
        <v>0</v>
      </c>
      <c r="I2966" s="376">
        <f t="shared" si="163"/>
        <v>0</v>
      </c>
      <c r="K2966" s="355"/>
    </row>
    <row r="2967" spans="1:11">
      <c r="A2967" s="192"/>
      <c r="B2967" s="193"/>
      <c r="C2967" s="192"/>
      <c r="D2967" s="194" t="s">
        <v>2422</v>
      </c>
      <c r="E2967" s="195" t="s">
        <v>2633</v>
      </c>
      <c r="F2967" s="196"/>
      <c r="G2967" s="197"/>
      <c r="H2967" s="375"/>
      <c r="I2967" s="375"/>
      <c r="K2967" s="355"/>
    </row>
    <row r="2968" spans="1:11">
      <c r="A2968" s="199"/>
      <c r="B2968" s="200"/>
      <c r="C2968" s="199"/>
      <c r="D2968" s="201"/>
      <c r="E2968" s="202" t="s">
        <v>2359</v>
      </c>
      <c r="F2968" s="203"/>
      <c r="G2968" s="204"/>
      <c r="H2968" s="376"/>
      <c r="I2968" s="376"/>
      <c r="K2968" s="355"/>
    </row>
    <row r="2969" spans="1:11">
      <c r="A2969" s="199"/>
      <c r="B2969" s="200"/>
      <c r="C2969" s="199"/>
      <c r="D2969" s="201"/>
      <c r="E2969" s="202" t="s">
        <v>2360</v>
      </c>
      <c r="F2969" s="203"/>
      <c r="G2969" s="204"/>
      <c r="H2969" s="376"/>
      <c r="I2969" s="376"/>
      <c r="K2969" s="355"/>
    </row>
    <row r="2970" spans="1:11">
      <c r="A2970" s="199"/>
      <c r="B2970" s="200"/>
      <c r="C2970" s="199"/>
      <c r="D2970" s="201"/>
      <c r="E2970" s="202" t="s">
        <v>2361</v>
      </c>
      <c r="F2970" s="203"/>
      <c r="G2970" s="204"/>
      <c r="H2970" s="376"/>
      <c r="I2970" s="376"/>
      <c r="K2970" s="355"/>
    </row>
    <row r="2971" spans="1:11">
      <c r="A2971" s="199"/>
      <c r="B2971" s="200"/>
      <c r="C2971" s="199"/>
      <c r="D2971" s="201"/>
      <c r="E2971" s="202" t="s">
        <v>2362</v>
      </c>
      <c r="F2971" s="203"/>
      <c r="G2971" s="204"/>
      <c r="H2971" s="376"/>
      <c r="I2971" s="376"/>
      <c r="K2971" s="355"/>
    </row>
    <row r="2972" spans="1:11">
      <c r="A2972" s="199"/>
      <c r="B2972" s="200"/>
      <c r="C2972" s="199"/>
      <c r="D2972" s="201"/>
      <c r="E2972" s="202" t="s">
        <v>2363</v>
      </c>
      <c r="F2972" s="203"/>
      <c r="G2972" s="204"/>
      <c r="H2972" s="376"/>
      <c r="I2972" s="376"/>
      <c r="K2972" s="355"/>
    </row>
    <row r="2973" spans="1:11">
      <c r="A2973" s="199"/>
      <c r="B2973" s="200"/>
      <c r="C2973" s="199"/>
      <c r="D2973" s="201"/>
      <c r="E2973" s="202" t="s">
        <v>2354</v>
      </c>
      <c r="F2973" s="203"/>
      <c r="G2973" s="204"/>
      <c r="H2973" s="376"/>
      <c r="I2973" s="376"/>
      <c r="K2973" s="355"/>
    </row>
    <row r="2974" spans="1:11">
      <c r="A2974" s="199"/>
      <c r="B2974" s="200"/>
      <c r="C2974" s="199"/>
      <c r="D2974" s="201"/>
      <c r="E2974" s="202" t="s">
        <v>2355</v>
      </c>
      <c r="F2974" s="203" t="s">
        <v>7</v>
      </c>
      <c r="G2974" s="204">
        <v>20</v>
      </c>
      <c r="H2974" s="205">
        <v>0</v>
      </c>
      <c r="I2974" s="376">
        <f t="shared" ref="I2974:I2975" si="164">IF(ISNUMBER(G2974),ROUND(G2974*H2974,2),"")</f>
        <v>0</v>
      </c>
      <c r="K2974" s="355"/>
    </row>
    <row r="2975" spans="1:11">
      <c r="A2975" s="199"/>
      <c r="B2975" s="200"/>
      <c r="C2975" s="199"/>
      <c r="D2975" s="201"/>
      <c r="E2975" s="202" t="s">
        <v>2356</v>
      </c>
      <c r="F2975" s="203" t="s">
        <v>7</v>
      </c>
      <c r="G2975" s="204">
        <v>12</v>
      </c>
      <c r="H2975" s="205">
        <v>0</v>
      </c>
      <c r="I2975" s="376">
        <f t="shared" si="164"/>
        <v>0</v>
      </c>
      <c r="K2975" s="355"/>
    </row>
    <row r="2976" spans="1:11">
      <c r="A2976" s="192"/>
      <c r="B2976" s="193"/>
      <c r="C2976" s="192"/>
      <c r="D2976" s="194" t="s">
        <v>2423</v>
      </c>
      <c r="E2976" s="195" t="s">
        <v>2633</v>
      </c>
      <c r="F2976" s="196"/>
      <c r="G2976" s="197"/>
      <c r="H2976" s="375"/>
      <c r="I2976" s="375"/>
      <c r="K2976" s="355"/>
    </row>
    <row r="2977" spans="1:11">
      <c r="A2977" s="199"/>
      <c r="B2977" s="200"/>
      <c r="C2977" s="199"/>
      <c r="D2977" s="201"/>
      <c r="E2977" s="202" t="s">
        <v>2365</v>
      </c>
      <c r="F2977" s="203"/>
      <c r="G2977" s="204"/>
      <c r="H2977" s="376"/>
      <c r="I2977" s="376"/>
      <c r="K2977" s="355"/>
    </row>
    <row r="2978" spans="1:11">
      <c r="A2978" s="199"/>
      <c r="B2978" s="200"/>
      <c r="C2978" s="199"/>
      <c r="D2978" s="201"/>
      <c r="E2978" s="202" t="s">
        <v>2366</v>
      </c>
      <c r="F2978" s="203"/>
      <c r="G2978" s="204"/>
      <c r="H2978" s="376"/>
      <c r="I2978" s="376"/>
      <c r="K2978" s="355"/>
    </row>
    <row r="2979" spans="1:11">
      <c r="A2979" s="199"/>
      <c r="B2979" s="200"/>
      <c r="C2979" s="199"/>
      <c r="D2979" s="201"/>
      <c r="E2979" s="202" t="s">
        <v>2367</v>
      </c>
      <c r="F2979" s="203"/>
      <c r="G2979" s="204"/>
      <c r="H2979" s="376"/>
      <c r="I2979" s="376"/>
      <c r="K2979" s="355"/>
    </row>
    <row r="2980" spans="1:11">
      <c r="A2980" s="199"/>
      <c r="B2980" s="200"/>
      <c r="C2980" s="199"/>
      <c r="D2980" s="201"/>
      <c r="E2980" s="202" t="s">
        <v>2368</v>
      </c>
      <c r="F2980" s="203"/>
      <c r="G2980" s="204"/>
      <c r="H2980" s="376"/>
      <c r="I2980" s="376"/>
      <c r="K2980" s="355"/>
    </row>
    <row r="2981" spans="1:11">
      <c r="A2981" s="199"/>
      <c r="B2981" s="200"/>
      <c r="C2981" s="199"/>
      <c r="D2981" s="201"/>
      <c r="E2981" s="202" t="s">
        <v>2369</v>
      </c>
      <c r="F2981" s="203"/>
      <c r="G2981" s="204"/>
      <c r="H2981" s="376"/>
      <c r="I2981" s="376"/>
      <c r="K2981" s="355"/>
    </row>
    <row r="2982" spans="1:11">
      <c r="A2982" s="199"/>
      <c r="B2982" s="200"/>
      <c r="C2982" s="199"/>
      <c r="D2982" s="201"/>
      <c r="E2982" s="202" t="s">
        <v>2370</v>
      </c>
      <c r="F2982" s="203"/>
      <c r="G2982" s="204"/>
      <c r="H2982" s="376"/>
      <c r="I2982" s="376"/>
      <c r="K2982" s="355"/>
    </row>
    <row r="2983" spans="1:11">
      <c r="A2983" s="199"/>
      <c r="B2983" s="200"/>
      <c r="C2983" s="199"/>
      <c r="D2983" s="201"/>
      <c r="E2983" s="202" t="s">
        <v>2371</v>
      </c>
      <c r="F2983" s="203"/>
      <c r="G2983" s="204"/>
      <c r="H2983" s="376"/>
      <c r="I2983" s="376"/>
      <c r="K2983" s="355"/>
    </row>
    <row r="2984" spans="1:11">
      <c r="A2984" s="199"/>
      <c r="B2984" s="200"/>
      <c r="C2984" s="199"/>
      <c r="D2984" s="201"/>
      <c r="E2984" s="202" t="s">
        <v>2372</v>
      </c>
      <c r="F2984" s="203"/>
      <c r="G2984" s="204"/>
      <c r="H2984" s="376"/>
      <c r="I2984" s="376"/>
      <c r="K2984" s="355"/>
    </row>
    <row r="2985" spans="1:11">
      <c r="A2985" s="199"/>
      <c r="B2985" s="200"/>
      <c r="C2985" s="199"/>
      <c r="D2985" s="201"/>
      <c r="E2985" s="202" t="s">
        <v>2373</v>
      </c>
      <c r="F2985" s="203"/>
      <c r="G2985" s="204"/>
      <c r="H2985" s="376"/>
      <c r="I2985" s="376"/>
      <c r="K2985" s="355"/>
    </row>
    <row r="2986" spans="1:11">
      <c r="A2986" s="199"/>
      <c r="B2986" s="200"/>
      <c r="C2986" s="199"/>
      <c r="D2986" s="201"/>
      <c r="E2986" s="202" t="s">
        <v>2634</v>
      </c>
      <c r="F2986" s="203"/>
      <c r="G2986" s="204"/>
      <c r="H2986" s="376"/>
      <c r="I2986" s="376"/>
      <c r="K2986" s="355"/>
    </row>
    <row r="2987" spans="1:11">
      <c r="A2987" s="199"/>
      <c r="B2987" s="200"/>
      <c r="C2987" s="199"/>
      <c r="D2987" s="201"/>
      <c r="E2987" s="202" t="s">
        <v>2355</v>
      </c>
      <c r="F2987" s="203" t="s">
        <v>7</v>
      </c>
      <c r="G2987" s="204">
        <v>12</v>
      </c>
      <c r="H2987" s="205">
        <v>0</v>
      </c>
      <c r="I2987" s="376">
        <f t="shared" ref="I2987:I2988" si="165">IF(ISNUMBER(G2987),ROUND(G2987*H2987,2),"")</f>
        <v>0</v>
      </c>
      <c r="K2987" s="355"/>
    </row>
    <row r="2988" spans="1:11">
      <c r="A2988" s="199"/>
      <c r="B2988" s="200"/>
      <c r="C2988" s="199"/>
      <c r="D2988" s="201"/>
      <c r="E2988" s="202" t="s">
        <v>2356</v>
      </c>
      <c r="F2988" s="203" t="s">
        <v>7</v>
      </c>
      <c r="G2988" s="204">
        <v>8</v>
      </c>
      <c r="H2988" s="205">
        <v>0</v>
      </c>
      <c r="I2988" s="376">
        <f t="shared" si="165"/>
        <v>0</v>
      </c>
      <c r="K2988" s="355"/>
    </row>
    <row r="2989" spans="1:11">
      <c r="A2989" s="192"/>
      <c r="B2989" s="193"/>
      <c r="C2989" s="192"/>
      <c r="D2989" s="194" t="s">
        <v>2635</v>
      </c>
      <c r="E2989" s="195" t="s">
        <v>2376</v>
      </c>
      <c r="F2989" s="196"/>
      <c r="G2989" s="197"/>
      <c r="H2989" s="375"/>
      <c r="I2989" s="375"/>
      <c r="K2989" s="355"/>
    </row>
    <row r="2990" spans="1:11">
      <c r="A2990" s="199"/>
      <c r="B2990" s="200"/>
      <c r="C2990" s="199"/>
      <c r="D2990" s="201"/>
      <c r="E2990" s="202" t="s">
        <v>2377</v>
      </c>
      <c r="F2990" s="203"/>
      <c r="G2990" s="204"/>
      <c r="H2990" s="376"/>
      <c r="I2990" s="376"/>
      <c r="K2990" s="355"/>
    </row>
    <row r="2991" spans="1:11">
      <c r="A2991" s="199"/>
      <c r="B2991" s="200"/>
      <c r="C2991" s="199"/>
      <c r="D2991" s="201"/>
      <c r="E2991" s="202" t="s">
        <v>2345</v>
      </c>
      <c r="F2991" s="203"/>
      <c r="G2991" s="204"/>
      <c r="H2991" s="376"/>
      <c r="I2991" s="376"/>
      <c r="K2991" s="355"/>
    </row>
    <row r="2992" spans="1:11">
      <c r="A2992" s="199"/>
      <c r="B2992" s="200"/>
      <c r="C2992" s="199"/>
      <c r="D2992" s="201"/>
      <c r="E2992" s="202" t="s">
        <v>2378</v>
      </c>
      <c r="F2992" s="203"/>
      <c r="G2992" s="204"/>
      <c r="H2992" s="376"/>
      <c r="I2992" s="376"/>
      <c r="K2992" s="355"/>
    </row>
    <row r="2993" spans="1:11">
      <c r="A2993" s="199"/>
      <c r="B2993" s="200"/>
      <c r="C2993" s="199"/>
      <c r="D2993" s="201"/>
      <c r="E2993" s="202" t="s">
        <v>2379</v>
      </c>
      <c r="F2993" s="203"/>
      <c r="G2993" s="204"/>
      <c r="H2993" s="376"/>
      <c r="I2993" s="376"/>
      <c r="K2993" s="355"/>
    </row>
    <row r="2994" spans="1:11">
      <c r="A2994" s="199"/>
      <c r="B2994" s="200"/>
      <c r="C2994" s="199"/>
      <c r="D2994" s="201"/>
      <c r="E2994" s="202" t="s">
        <v>2380</v>
      </c>
      <c r="F2994" s="203"/>
      <c r="G2994" s="204"/>
      <c r="H2994" s="376"/>
      <c r="I2994" s="376"/>
      <c r="K2994" s="355"/>
    </row>
    <row r="2995" spans="1:11">
      <c r="A2995" s="199"/>
      <c r="B2995" s="200"/>
      <c r="C2995" s="199"/>
      <c r="D2995" s="201"/>
      <c r="E2995" s="202" t="s">
        <v>2381</v>
      </c>
      <c r="F2995" s="203"/>
      <c r="G2995" s="204"/>
      <c r="H2995" s="376"/>
      <c r="I2995" s="376"/>
      <c r="K2995" s="355"/>
    </row>
    <row r="2996" spans="1:11">
      <c r="A2996" s="199"/>
      <c r="B2996" s="200"/>
      <c r="C2996" s="199"/>
      <c r="D2996" s="201"/>
      <c r="E2996" s="202" t="s">
        <v>2382</v>
      </c>
      <c r="F2996" s="203"/>
      <c r="G2996" s="204"/>
      <c r="H2996" s="376"/>
      <c r="I2996" s="376"/>
      <c r="K2996" s="355"/>
    </row>
    <row r="2997" spans="1:11">
      <c r="A2997" s="199"/>
      <c r="B2997" s="200"/>
      <c r="C2997" s="199"/>
      <c r="D2997" s="201"/>
      <c r="E2997" s="202" t="s">
        <v>2383</v>
      </c>
      <c r="F2997" s="203"/>
      <c r="G2997" s="204"/>
      <c r="H2997" s="376"/>
      <c r="I2997" s="376"/>
      <c r="K2997" s="355"/>
    </row>
    <row r="2998" spans="1:11">
      <c r="A2998" s="199"/>
      <c r="B2998" s="200"/>
      <c r="C2998" s="199"/>
      <c r="D2998" s="201"/>
      <c r="E2998" s="202" t="s">
        <v>2384</v>
      </c>
      <c r="F2998" s="203"/>
      <c r="G2998" s="204"/>
      <c r="H2998" s="376"/>
      <c r="I2998" s="376"/>
      <c r="K2998" s="355"/>
    </row>
    <row r="2999" spans="1:11">
      <c r="A2999" s="199"/>
      <c r="B2999" s="200"/>
      <c r="C2999" s="199"/>
      <c r="D2999" s="201"/>
      <c r="E2999" s="202" t="s">
        <v>2385</v>
      </c>
      <c r="F2999" s="203"/>
      <c r="G2999" s="204"/>
      <c r="H2999" s="376"/>
      <c r="I2999" s="376"/>
      <c r="K2999" s="355"/>
    </row>
    <row r="3000" spans="1:11">
      <c r="A3000" s="199"/>
      <c r="B3000" s="200"/>
      <c r="C3000" s="199"/>
      <c r="D3000" s="201"/>
      <c r="E3000" s="202" t="s">
        <v>2386</v>
      </c>
      <c r="F3000" s="203"/>
      <c r="G3000" s="204"/>
      <c r="H3000" s="376"/>
      <c r="I3000" s="376"/>
      <c r="K3000" s="355"/>
    </row>
    <row r="3001" spans="1:11">
      <c r="A3001" s="199"/>
      <c r="B3001" s="200"/>
      <c r="C3001" s="199"/>
      <c r="D3001" s="201"/>
      <c r="E3001" s="202" t="s">
        <v>2387</v>
      </c>
      <c r="F3001" s="203"/>
      <c r="G3001" s="204"/>
      <c r="H3001" s="376"/>
      <c r="I3001" s="376"/>
      <c r="K3001" s="355"/>
    </row>
    <row r="3002" spans="1:11">
      <c r="A3002" s="199"/>
      <c r="B3002" s="200"/>
      <c r="C3002" s="199"/>
      <c r="D3002" s="201"/>
      <c r="E3002" s="202" t="s">
        <v>2388</v>
      </c>
      <c r="F3002" s="203"/>
      <c r="G3002" s="204"/>
      <c r="H3002" s="376"/>
      <c r="I3002" s="376"/>
      <c r="K3002" s="355"/>
    </row>
    <row r="3003" spans="1:11">
      <c r="A3003" s="199"/>
      <c r="B3003" s="200"/>
      <c r="C3003" s="199"/>
      <c r="D3003" s="201"/>
      <c r="E3003" s="202" t="s">
        <v>2389</v>
      </c>
      <c r="F3003" s="203"/>
      <c r="G3003" s="204"/>
      <c r="H3003" s="376"/>
      <c r="I3003" s="376"/>
      <c r="K3003" s="355"/>
    </row>
    <row r="3004" spans="1:11">
      <c r="A3004" s="199"/>
      <c r="B3004" s="200"/>
      <c r="C3004" s="199"/>
      <c r="D3004" s="201"/>
      <c r="E3004" s="202" t="s">
        <v>2390</v>
      </c>
      <c r="F3004" s="203"/>
      <c r="G3004" s="204"/>
      <c r="H3004" s="376"/>
      <c r="I3004" s="376"/>
      <c r="K3004" s="355"/>
    </row>
    <row r="3005" spans="1:11">
      <c r="A3005" s="199"/>
      <c r="B3005" s="200"/>
      <c r="C3005" s="199"/>
      <c r="D3005" s="201"/>
      <c r="E3005" s="202" t="s">
        <v>2391</v>
      </c>
      <c r="F3005" s="203" t="s">
        <v>7</v>
      </c>
      <c r="G3005" s="204">
        <v>5</v>
      </c>
      <c r="H3005" s="205">
        <v>0</v>
      </c>
      <c r="I3005" s="376">
        <f t="shared" ref="I3005" si="166">IF(ISNUMBER(G3005),ROUND(G3005*H3005,2),"")</f>
        <v>0</v>
      </c>
      <c r="K3005" s="355"/>
    </row>
    <row r="3006" spans="1:11">
      <c r="A3006" s="192"/>
      <c r="B3006" s="193"/>
      <c r="C3006" s="192"/>
      <c r="D3006" s="194" t="s">
        <v>2636</v>
      </c>
      <c r="E3006" s="195" t="s">
        <v>2637</v>
      </c>
      <c r="F3006" s="196"/>
      <c r="G3006" s="197"/>
      <c r="H3006" s="375"/>
      <c r="I3006" s="375"/>
      <c r="K3006" s="355"/>
    </row>
    <row r="3007" spans="1:11">
      <c r="A3007" s="199"/>
      <c r="B3007" s="200"/>
      <c r="C3007" s="199"/>
      <c r="D3007" s="201"/>
      <c r="E3007" s="202" t="s">
        <v>2359</v>
      </c>
      <c r="F3007" s="203"/>
      <c r="G3007" s="204"/>
      <c r="H3007" s="376"/>
      <c r="I3007" s="376"/>
      <c r="K3007" s="355"/>
    </row>
    <row r="3008" spans="1:11">
      <c r="A3008" s="199"/>
      <c r="B3008" s="200"/>
      <c r="C3008" s="199"/>
      <c r="D3008" s="201"/>
      <c r="E3008" s="202" t="s">
        <v>2360</v>
      </c>
      <c r="F3008" s="203"/>
      <c r="G3008" s="204"/>
      <c r="H3008" s="376"/>
      <c r="I3008" s="376"/>
      <c r="K3008" s="355"/>
    </row>
    <row r="3009" spans="1:11">
      <c r="A3009" s="199"/>
      <c r="B3009" s="200"/>
      <c r="C3009" s="199"/>
      <c r="D3009" s="201"/>
      <c r="E3009" s="202" t="s">
        <v>2361</v>
      </c>
      <c r="F3009" s="203"/>
      <c r="G3009" s="204"/>
      <c r="H3009" s="376"/>
      <c r="I3009" s="376"/>
      <c r="K3009" s="355"/>
    </row>
    <row r="3010" spans="1:11">
      <c r="A3010" s="199"/>
      <c r="B3010" s="200"/>
      <c r="C3010" s="199"/>
      <c r="D3010" s="201"/>
      <c r="E3010" s="202" t="s">
        <v>2362</v>
      </c>
      <c r="F3010" s="203"/>
      <c r="G3010" s="204"/>
      <c r="H3010" s="376"/>
      <c r="I3010" s="376"/>
      <c r="K3010" s="355"/>
    </row>
    <row r="3011" spans="1:11">
      <c r="A3011" s="199"/>
      <c r="B3011" s="200"/>
      <c r="C3011" s="199"/>
      <c r="D3011" s="201"/>
      <c r="E3011" s="202" t="s">
        <v>2394</v>
      </c>
      <c r="F3011" s="203"/>
      <c r="G3011" s="204"/>
      <c r="H3011" s="376"/>
      <c r="I3011" s="376"/>
      <c r="K3011" s="355"/>
    </row>
    <row r="3012" spans="1:11">
      <c r="A3012" s="199"/>
      <c r="B3012" s="200"/>
      <c r="C3012" s="199"/>
      <c r="D3012" s="201"/>
      <c r="E3012" s="202" t="s">
        <v>2395</v>
      </c>
      <c r="F3012" s="203"/>
      <c r="G3012" s="204"/>
      <c r="H3012" s="376"/>
      <c r="I3012" s="376"/>
      <c r="K3012" s="355"/>
    </row>
    <row r="3013" spans="1:11">
      <c r="A3013" s="199"/>
      <c r="B3013" s="200"/>
      <c r="C3013" s="199"/>
      <c r="D3013" s="201"/>
      <c r="E3013" s="202" t="s">
        <v>2638</v>
      </c>
      <c r="F3013" s="203" t="s">
        <v>7</v>
      </c>
      <c r="G3013" s="204">
        <v>3</v>
      </c>
      <c r="H3013" s="205">
        <v>0</v>
      </c>
      <c r="I3013" s="376">
        <f t="shared" ref="I3013" si="167">IF(ISNUMBER(G3013),ROUND(G3013*H3013,2),"")</f>
        <v>0</v>
      </c>
      <c r="K3013" s="355"/>
    </row>
    <row r="3014" spans="1:11">
      <c r="A3014" s="192"/>
      <c r="B3014" s="193"/>
      <c r="C3014" s="192"/>
      <c r="D3014" s="194" t="s">
        <v>2639</v>
      </c>
      <c r="E3014" s="195" t="s">
        <v>2637</v>
      </c>
      <c r="F3014" s="196"/>
      <c r="G3014" s="197"/>
      <c r="H3014" s="375"/>
      <c r="I3014" s="375"/>
      <c r="K3014" s="355"/>
    </row>
    <row r="3015" spans="1:11">
      <c r="A3015" s="199"/>
      <c r="B3015" s="200"/>
      <c r="C3015" s="199"/>
      <c r="D3015" s="201"/>
      <c r="E3015" s="202" t="s">
        <v>2365</v>
      </c>
      <c r="F3015" s="203"/>
      <c r="G3015" s="204"/>
      <c r="H3015" s="376"/>
      <c r="I3015" s="376"/>
      <c r="K3015" s="355"/>
    </row>
    <row r="3016" spans="1:11">
      <c r="A3016" s="199"/>
      <c r="B3016" s="200"/>
      <c r="C3016" s="199"/>
      <c r="D3016" s="201"/>
      <c r="E3016" s="202" t="s">
        <v>2398</v>
      </c>
      <c r="F3016" s="203"/>
      <c r="G3016" s="204"/>
      <c r="H3016" s="376"/>
      <c r="I3016" s="376"/>
      <c r="K3016" s="355"/>
    </row>
    <row r="3017" spans="1:11">
      <c r="A3017" s="199"/>
      <c r="B3017" s="200"/>
      <c r="C3017" s="199"/>
      <c r="D3017" s="201"/>
      <c r="E3017" s="202" t="s">
        <v>2399</v>
      </c>
      <c r="F3017" s="203"/>
      <c r="G3017" s="204"/>
      <c r="H3017" s="376"/>
      <c r="I3017" s="376"/>
      <c r="K3017" s="355"/>
    </row>
    <row r="3018" spans="1:11">
      <c r="A3018" s="199"/>
      <c r="B3018" s="200"/>
      <c r="C3018" s="199"/>
      <c r="D3018" s="201"/>
      <c r="E3018" s="202" t="s">
        <v>2368</v>
      </c>
      <c r="F3018" s="203"/>
      <c r="G3018" s="204"/>
      <c r="H3018" s="376"/>
      <c r="I3018" s="376"/>
      <c r="K3018" s="355"/>
    </row>
    <row r="3019" spans="1:11">
      <c r="A3019" s="199"/>
      <c r="B3019" s="200"/>
      <c r="C3019" s="199"/>
      <c r="D3019" s="201"/>
      <c r="E3019" s="202" t="s">
        <v>2369</v>
      </c>
      <c r="F3019" s="203"/>
      <c r="G3019" s="204"/>
      <c r="H3019" s="376"/>
      <c r="I3019" s="376"/>
      <c r="K3019" s="355"/>
    </row>
    <row r="3020" spans="1:11">
      <c r="A3020" s="199"/>
      <c r="B3020" s="200"/>
      <c r="C3020" s="199"/>
      <c r="D3020" s="201"/>
      <c r="E3020" s="202" t="s">
        <v>2370</v>
      </c>
      <c r="F3020" s="203"/>
      <c r="G3020" s="204"/>
      <c r="H3020" s="376"/>
      <c r="I3020" s="376"/>
      <c r="K3020" s="355"/>
    </row>
    <row r="3021" spans="1:11">
      <c r="A3021" s="199"/>
      <c r="B3021" s="200"/>
      <c r="C3021" s="199"/>
      <c r="D3021" s="201"/>
      <c r="E3021" s="202" t="s">
        <v>2371</v>
      </c>
      <c r="F3021" s="203"/>
      <c r="G3021" s="204"/>
      <c r="H3021" s="376"/>
      <c r="I3021" s="376"/>
      <c r="K3021" s="355"/>
    </row>
    <row r="3022" spans="1:11">
      <c r="A3022" s="199"/>
      <c r="B3022" s="200"/>
      <c r="C3022" s="199"/>
      <c r="D3022" s="201"/>
      <c r="E3022" s="202" t="s">
        <v>2372</v>
      </c>
      <c r="F3022" s="203"/>
      <c r="G3022" s="204"/>
      <c r="H3022" s="376"/>
      <c r="I3022" s="376"/>
      <c r="K3022" s="355"/>
    </row>
    <row r="3023" spans="1:11">
      <c r="A3023" s="199"/>
      <c r="B3023" s="200"/>
      <c r="C3023" s="199"/>
      <c r="D3023" s="201"/>
      <c r="E3023" s="202" t="s">
        <v>2400</v>
      </c>
      <c r="F3023" s="203" t="s">
        <v>7</v>
      </c>
      <c r="G3023" s="204">
        <v>2</v>
      </c>
      <c r="H3023" s="205">
        <v>0</v>
      </c>
      <c r="I3023" s="376">
        <f t="shared" ref="I3023" si="168">IF(ISNUMBER(G3023),ROUND(G3023*H3023,2),"")</f>
        <v>0</v>
      </c>
      <c r="K3023" s="355"/>
    </row>
    <row r="3024" spans="1:11">
      <c r="A3024" s="192"/>
      <c r="B3024" s="193"/>
      <c r="C3024" s="192"/>
      <c r="D3024" s="194" t="s">
        <v>2640</v>
      </c>
      <c r="E3024" s="195" t="s">
        <v>2402</v>
      </c>
      <c r="F3024" s="196"/>
      <c r="G3024" s="197"/>
      <c r="H3024" s="375"/>
      <c r="I3024" s="375"/>
      <c r="K3024" s="355"/>
    </row>
    <row r="3025" spans="1:11">
      <c r="A3025" s="199"/>
      <c r="B3025" s="200"/>
      <c r="C3025" s="199"/>
      <c r="D3025" s="201"/>
      <c r="E3025" s="202" t="s">
        <v>2403</v>
      </c>
      <c r="F3025" s="203"/>
      <c r="G3025" s="204"/>
      <c r="H3025" s="376"/>
      <c r="I3025" s="376"/>
      <c r="K3025" s="355"/>
    </row>
    <row r="3026" spans="1:11">
      <c r="A3026" s="199"/>
      <c r="B3026" s="200"/>
      <c r="C3026" s="199"/>
      <c r="D3026" s="201"/>
      <c r="E3026" s="202" t="s">
        <v>2404</v>
      </c>
      <c r="F3026" s="203"/>
      <c r="G3026" s="204"/>
      <c r="H3026" s="376"/>
      <c r="I3026" s="376"/>
      <c r="K3026" s="355"/>
    </row>
    <row r="3027" spans="1:11">
      <c r="A3027" s="199"/>
      <c r="B3027" s="200"/>
      <c r="C3027" s="199"/>
      <c r="D3027" s="201"/>
      <c r="E3027" s="202" t="s">
        <v>2405</v>
      </c>
      <c r="F3027" s="203"/>
      <c r="G3027" s="204"/>
      <c r="H3027" s="376"/>
      <c r="I3027" s="376"/>
      <c r="K3027" s="355"/>
    </row>
    <row r="3028" spans="1:11">
      <c r="A3028" s="199"/>
      <c r="B3028" s="200"/>
      <c r="C3028" s="199"/>
      <c r="D3028" s="201"/>
      <c r="E3028" s="202" t="s">
        <v>2406</v>
      </c>
      <c r="F3028" s="203"/>
      <c r="G3028" s="204"/>
      <c r="H3028" s="376"/>
      <c r="I3028" s="376"/>
      <c r="K3028" s="355"/>
    </row>
    <row r="3029" spans="1:11">
      <c r="A3029" s="199"/>
      <c r="B3029" s="200"/>
      <c r="C3029" s="199"/>
      <c r="D3029" s="201"/>
      <c r="E3029" s="202" t="s">
        <v>2407</v>
      </c>
      <c r="F3029" s="203"/>
      <c r="G3029" s="204"/>
      <c r="H3029" s="376"/>
      <c r="I3029" s="376"/>
      <c r="K3029" s="355"/>
    </row>
    <row r="3030" spans="1:11">
      <c r="A3030" s="199"/>
      <c r="B3030" s="200"/>
      <c r="C3030" s="199"/>
      <c r="D3030" s="201"/>
      <c r="E3030" s="202" t="s">
        <v>2408</v>
      </c>
      <c r="F3030" s="203" t="s">
        <v>7</v>
      </c>
      <c r="G3030" s="204">
        <v>32</v>
      </c>
      <c r="H3030" s="205">
        <v>0</v>
      </c>
      <c r="I3030" s="376">
        <f t="shared" ref="I3030" si="169">IF(ISNUMBER(G3030),ROUND(G3030*H3030,2),"")</f>
        <v>0</v>
      </c>
      <c r="K3030" s="355"/>
    </row>
    <row r="3031" spans="1:11">
      <c r="A3031" s="199"/>
      <c r="B3031" s="200"/>
      <c r="C3031" s="199"/>
      <c r="D3031" s="201"/>
      <c r="E3031" s="202" t="s">
        <v>2409</v>
      </c>
      <c r="F3031" s="203"/>
      <c r="G3031" s="204"/>
      <c r="H3031" s="376"/>
      <c r="I3031" s="376"/>
      <c r="K3031" s="355"/>
    </row>
    <row r="3032" spans="1:11">
      <c r="A3032" s="199"/>
      <c r="B3032" s="200"/>
      <c r="C3032" s="199"/>
      <c r="D3032" s="201"/>
      <c r="E3032" s="202" t="s">
        <v>2410</v>
      </c>
      <c r="F3032" s="203" t="s">
        <v>7</v>
      </c>
      <c r="G3032" s="204">
        <v>10</v>
      </c>
      <c r="H3032" s="205">
        <v>0</v>
      </c>
      <c r="I3032" s="376">
        <f t="shared" ref="I3032" si="170">IF(ISNUMBER(G3032),ROUND(G3032*H3032,2),"")</f>
        <v>0</v>
      </c>
      <c r="K3032" s="355"/>
    </row>
    <row r="3033" spans="1:11">
      <c r="A3033" s="192"/>
      <c r="B3033" s="193"/>
      <c r="C3033" s="192"/>
      <c r="D3033" s="194" t="s">
        <v>2641</v>
      </c>
      <c r="E3033" s="195" t="s">
        <v>2412</v>
      </c>
      <c r="F3033" s="196"/>
      <c r="G3033" s="197"/>
      <c r="H3033" s="375"/>
      <c r="I3033" s="375"/>
      <c r="K3033" s="355"/>
    </row>
    <row r="3034" spans="1:11">
      <c r="A3034" s="199"/>
      <c r="B3034" s="200"/>
      <c r="C3034" s="199"/>
      <c r="D3034" s="201"/>
      <c r="E3034" s="202" t="s">
        <v>2413</v>
      </c>
      <c r="F3034" s="203"/>
      <c r="G3034" s="204"/>
      <c r="H3034" s="376"/>
      <c r="I3034" s="376"/>
      <c r="K3034" s="355"/>
    </row>
    <row r="3035" spans="1:11">
      <c r="A3035" s="199"/>
      <c r="B3035" s="200"/>
      <c r="C3035" s="199"/>
      <c r="D3035" s="201"/>
      <c r="E3035" s="202" t="s">
        <v>2414</v>
      </c>
      <c r="F3035" s="203"/>
      <c r="G3035" s="204"/>
      <c r="H3035" s="376"/>
      <c r="I3035" s="376"/>
      <c r="K3035" s="355"/>
    </row>
    <row r="3036" spans="1:11">
      <c r="A3036" s="206"/>
      <c r="B3036" s="207"/>
      <c r="C3036" s="206"/>
      <c r="D3036" s="208"/>
      <c r="E3036" s="209" t="s">
        <v>2415</v>
      </c>
      <c r="F3036" s="210" t="s">
        <v>7</v>
      </c>
      <c r="G3036" s="211">
        <v>3</v>
      </c>
      <c r="H3036" s="212">
        <v>0</v>
      </c>
      <c r="I3036" s="377">
        <f t="shared" ref="I3036" si="171">IF(ISNUMBER(G3036),ROUND(G3036*H3036,2),"")</f>
        <v>0</v>
      </c>
      <c r="K3036" s="355"/>
    </row>
    <row r="3037" spans="1:11">
      <c r="A3037" s="192">
        <v>5</v>
      </c>
      <c r="B3037" s="193"/>
      <c r="C3037" s="192"/>
      <c r="D3037" s="194"/>
      <c r="E3037" s="238" t="s">
        <v>1023</v>
      </c>
      <c r="F3037" s="196"/>
      <c r="G3037" s="197"/>
      <c r="H3037" s="375"/>
      <c r="I3037" s="239">
        <f>SUM(I3038:I3042)</f>
        <v>0</v>
      </c>
      <c r="K3037" s="355"/>
    </row>
    <row r="3038" spans="1:11">
      <c r="A3038" s="192"/>
      <c r="B3038" s="193"/>
      <c r="C3038" s="192"/>
      <c r="D3038" s="194" t="s">
        <v>882</v>
      </c>
      <c r="E3038" s="195" t="s">
        <v>2417</v>
      </c>
      <c r="F3038" s="196"/>
      <c r="G3038" s="197"/>
      <c r="H3038" s="375"/>
      <c r="I3038" s="375"/>
      <c r="K3038" s="355"/>
    </row>
    <row r="3039" spans="1:11">
      <c r="A3039" s="199"/>
      <c r="B3039" s="200"/>
      <c r="C3039" s="199"/>
      <c r="D3039" s="201"/>
      <c r="E3039" s="202" t="s">
        <v>2418</v>
      </c>
      <c r="F3039" s="203"/>
      <c r="G3039" s="204"/>
      <c r="H3039" s="376"/>
      <c r="I3039" s="376"/>
      <c r="K3039" s="355"/>
    </row>
    <row r="3040" spans="1:11">
      <c r="A3040" s="199"/>
      <c r="B3040" s="200"/>
      <c r="C3040" s="199"/>
      <c r="D3040" s="201"/>
      <c r="E3040" s="202" t="s">
        <v>2419</v>
      </c>
      <c r="F3040" s="203"/>
      <c r="G3040" s="204"/>
      <c r="H3040" s="376"/>
      <c r="I3040" s="376"/>
      <c r="K3040" s="355"/>
    </row>
    <row r="3041" spans="1:11">
      <c r="A3041" s="199"/>
      <c r="B3041" s="200"/>
      <c r="C3041" s="199"/>
      <c r="D3041" s="201"/>
      <c r="E3041" s="202" t="s">
        <v>2420</v>
      </c>
      <c r="F3041" s="203" t="s">
        <v>7</v>
      </c>
      <c r="G3041" s="204">
        <v>21</v>
      </c>
      <c r="H3041" s="205">
        <v>0</v>
      </c>
      <c r="I3041" s="376">
        <f t="shared" ref="I3041:I3042" si="172">IF(ISNUMBER(G3041),ROUND(G3041*H3041,2),"")</f>
        <v>0</v>
      </c>
      <c r="K3041" s="355"/>
    </row>
    <row r="3042" spans="1:11">
      <c r="A3042" s="199"/>
      <c r="B3042" s="200"/>
      <c r="C3042" s="199"/>
      <c r="D3042" s="201"/>
      <c r="E3042" s="202" t="s">
        <v>2421</v>
      </c>
      <c r="F3042" s="203" t="s">
        <v>7</v>
      </c>
      <c r="G3042" s="204">
        <v>4</v>
      </c>
      <c r="H3042" s="205">
        <v>0</v>
      </c>
      <c r="I3042" s="376">
        <f t="shared" si="172"/>
        <v>0</v>
      </c>
      <c r="K3042" s="355"/>
    </row>
    <row r="3043" spans="1:11">
      <c r="A3043" s="378">
        <v>3</v>
      </c>
      <c r="B3043" s="378"/>
      <c r="C3043" s="378"/>
      <c r="D3043" s="379"/>
      <c r="E3043" s="380" t="s">
        <v>1024</v>
      </c>
      <c r="F3043" s="380"/>
      <c r="G3043" s="380"/>
      <c r="H3043" s="383"/>
      <c r="I3043" s="384">
        <f>I3044+I3054+I3067+I3074+I3085+I3131+I3138</f>
        <v>0</v>
      </c>
      <c r="K3043" s="355"/>
    </row>
    <row r="3044" spans="1:11">
      <c r="A3044" s="192">
        <v>5</v>
      </c>
      <c r="B3044" s="193"/>
      <c r="C3044" s="192"/>
      <c r="D3044" s="194"/>
      <c r="E3044" s="238" t="s">
        <v>1025</v>
      </c>
      <c r="F3044" s="196"/>
      <c r="G3044" s="197"/>
      <c r="H3044" s="375"/>
      <c r="I3044" s="239">
        <f>SUM(I3045:I3053)</f>
        <v>0</v>
      </c>
      <c r="K3044" s="355"/>
    </row>
    <row r="3045" spans="1:11">
      <c r="A3045" s="185"/>
      <c r="B3045" s="186"/>
      <c r="C3045" s="185"/>
      <c r="D3045" s="187" t="s">
        <v>883</v>
      </c>
      <c r="E3045" s="188" t="s">
        <v>2425</v>
      </c>
      <c r="F3045" s="189" t="s">
        <v>7</v>
      </c>
      <c r="G3045" s="190">
        <v>8</v>
      </c>
      <c r="H3045" s="191">
        <v>0</v>
      </c>
      <c r="I3045" s="374">
        <f t="shared" ref="I3045:I3047" si="173">IF(ISNUMBER(G3045),ROUND(G3045*H3045,2),"")</f>
        <v>0</v>
      </c>
      <c r="K3045" s="355"/>
    </row>
    <row r="3046" spans="1:11">
      <c r="A3046" s="185"/>
      <c r="B3046" s="186"/>
      <c r="C3046" s="185"/>
      <c r="D3046" s="187" t="s">
        <v>884</v>
      </c>
      <c r="E3046" s="188" t="s">
        <v>2426</v>
      </c>
      <c r="F3046" s="189" t="s">
        <v>7</v>
      </c>
      <c r="G3046" s="190">
        <v>7</v>
      </c>
      <c r="H3046" s="191">
        <v>0</v>
      </c>
      <c r="I3046" s="377">
        <f t="shared" si="173"/>
        <v>0</v>
      </c>
      <c r="K3046" s="355"/>
    </row>
    <row r="3047" spans="1:11">
      <c r="A3047" s="192"/>
      <c r="B3047" s="193"/>
      <c r="C3047" s="192"/>
      <c r="D3047" s="194" t="s">
        <v>885</v>
      </c>
      <c r="E3047" s="195" t="s">
        <v>1028</v>
      </c>
      <c r="F3047" s="196" t="s">
        <v>7</v>
      </c>
      <c r="G3047" s="197">
        <v>8</v>
      </c>
      <c r="H3047" s="198">
        <v>0</v>
      </c>
      <c r="I3047" s="376">
        <f t="shared" si="173"/>
        <v>0</v>
      </c>
      <c r="K3047" s="355"/>
    </row>
    <row r="3048" spans="1:11">
      <c r="A3048" s="192"/>
      <c r="B3048" s="193"/>
      <c r="C3048" s="192"/>
      <c r="D3048" s="194" t="s">
        <v>886</v>
      </c>
      <c r="E3048" s="195" t="s">
        <v>2427</v>
      </c>
      <c r="F3048" s="196"/>
      <c r="G3048" s="197"/>
      <c r="H3048" s="375"/>
      <c r="I3048" s="375"/>
      <c r="K3048" s="355"/>
    </row>
    <row r="3049" spans="1:11">
      <c r="A3049" s="199"/>
      <c r="B3049" s="200"/>
      <c r="C3049" s="199"/>
      <c r="D3049" s="201"/>
      <c r="E3049" s="202" t="s">
        <v>2428</v>
      </c>
      <c r="F3049" s="203" t="s">
        <v>7</v>
      </c>
      <c r="G3049" s="204">
        <v>23</v>
      </c>
      <c r="H3049" s="205">
        <v>0</v>
      </c>
      <c r="I3049" s="376">
        <f t="shared" ref="I3049" si="174">IF(ISNUMBER(G3049),ROUND(G3049*H3049,2),"")</f>
        <v>0</v>
      </c>
      <c r="K3049" s="355"/>
    </row>
    <row r="3050" spans="1:11">
      <c r="A3050" s="192"/>
      <c r="B3050" s="193"/>
      <c r="C3050" s="192"/>
      <c r="D3050" s="194" t="s">
        <v>887</v>
      </c>
      <c r="E3050" s="195" t="s">
        <v>2429</v>
      </c>
      <c r="F3050" s="196"/>
      <c r="G3050" s="197"/>
      <c r="H3050" s="375"/>
      <c r="I3050" s="375"/>
      <c r="K3050" s="355"/>
    </row>
    <row r="3051" spans="1:11">
      <c r="A3051" s="199"/>
      <c r="B3051" s="200"/>
      <c r="C3051" s="199"/>
      <c r="D3051" s="201"/>
      <c r="E3051" s="202" t="s">
        <v>2430</v>
      </c>
      <c r="F3051" s="203"/>
      <c r="G3051" s="204"/>
      <c r="H3051" s="376"/>
      <c r="I3051" s="376"/>
      <c r="K3051" s="355"/>
    </row>
    <row r="3052" spans="1:11">
      <c r="A3052" s="206"/>
      <c r="B3052" s="207"/>
      <c r="C3052" s="206"/>
      <c r="D3052" s="208"/>
      <c r="E3052" s="209" t="s">
        <v>2431</v>
      </c>
      <c r="F3052" s="210" t="s">
        <v>7</v>
      </c>
      <c r="G3052" s="211">
        <v>122</v>
      </c>
      <c r="H3052" s="212">
        <v>0</v>
      </c>
      <c r="I3052" s="377">
        <f t="shared" ref="I3052:I3053" si="175">IF(ISNUMBER(G3052),ROUND(G3052*H3052,2),"")</f>
        <v>0</v>
      </c>
      <c r="K3052" s="355"/>
    </row>
    <row r="3053" spans="1:11" ht="22.5">
      <c r="A3053" s="199"/>
      <c r="B3053" s="200"/>
      <c r="C3053" s="199"/>
      <c r="D3053" s="201" t="s">
        <v>4544</v>
      </c>
      <c r="E3053" s="202" t="s">
        <v>4543</v>
      </c>
      <c r="F3053" s="203" t="s">
        <v>7</v>
      </c>
      <c r="G3053" s="204">
        <v>1</v>
      </c>
      <c r="H3053" s="205">
        <v>0</v>
      </c>
      <c r="I3053" s="376">
        <f t="shared" si="175"/>
        <v>0</v>
      </c>
      <c r="K3053" s="355"/>
    </row>
    <row r="3054" spans="1:11" ht="22.5">
      <c r="A3054" s="192">
        <v>5</v>
      </c>
      <c r="B3054" s="193"/>
      <c r="C3054" s="192"/>
      <c r="D3054" s="194"/>
      <c r="E3054" s="238" t="s">
        <v>1031</v>
      </c>
      <c r="F3054" s="196"/>
      <c r="G3054" s="197"/>
      <c r="H3054" s="375"/>
      <c r="I3054" s="239">
        <f>SUM(I3055:I3066)</f>
        <v>0</v>
      </c>
      <c r="K3054" s="355"/>
    </row>
    <row r="3055" spans="1:11">
      <c r="A3055" s="192"/>
      <c r="B3055" s="193"/>
      <c r="C3055" s="192"/>
      <c r="D3055" s="194" t="s">
        <v>888</v>
      </c>
      <c r="E3055" s="195" t="s">
        <v>2432</v>
      </c>
      <c r="F3055" s="196"/>
      <c r="G3055" s="197"/>
      <c r="H3055" s="375"/>
      <c r="I3055" s="375"/>
      <c r="K3055" s="355"/>
    </row>
    <row r="3056" spans="1:11">
      <c r="A3056" s="199"/>
      <c r="B3056" s="200"/>
      <c r="C3056" s="199"/>
      <c r="D3056" s="201"/>
      <c r="E3056" s="202" t="s">
        <v>2433</v>
      </c>
      <c r="F3056" s="203" t="s">
        <v>7</v>
      </c>
      <c r="G3056" s="204">
        <v>115</v>
      </c>
      <c r="H3056" s="205">
        <v>0</v>
      </c>
      <c r="I3056" s="376">
        <f t="shared" ref="I3056" si="176">IF(ISNUMBER(G3056),ROUND(G3056*H3056,2),"")</f>
        <v>0</v>
      </c>
      <c r="K3056" s="355"/>
    </row>
    <row r="3057" spans="1:11">
      <c r="A3057" s="192"/>
      <c r="B3057" s="193"/>
      <c r="C3057" s="192"/>
      <c r="D3057" s="194" t="s">
        <v>889</v>
      </c>
      <c r="E3057" s="195" t="s">
        <v>2434</v>
      </c>
      <c r="F3057" s="196"/>
      <c r="G3057" s="197"/>
      <c r="H3057" s="375"/>
      <c r="I3057" s="375"/>
      <c r="K3057" s="355"/>
    </row>
    <row r="3058" spans="1:11">
      <c r="A3058" s="199"/>
      <c r="B3058" s="200"/>
      <c r="C3058" s="199"/>
      <c r="D3058" s="201"/>
      <c r="E3058" s="202" t="s">
        <v>2435</v>
      </c>
      <c r="F3058" s="203" t="s">
        <v>7</v>
      </c>
      <c r="G3058" s="204">
        <v>14</v>
      </c>
      <c r="H3058" s="205">
        <v>0</v>
      </c>
      <c r="I3058" s="376">
        <f t="shared" ref="I3058" si="177">IF(ISNUMBER(G3058),ROUND(G3058*H3058,2),"")</f>
        <v>0</v>
      </c>
      <c r="K3058" s="355"/>
    </row>
    <row r="3059" spans="1:11">
      <c r="A3059" s="192"/>
      <c r="B3059" s="193"/>
      <c r="C3059" s="192"/>
      <c r="D3059" s="194" t="s">
        <v>890</v>
      </c>
      <c r="E3059" s="195" t="s">
        <v>2436</v>
      </c>
      <c r="F3059" s="196"/>
      <c r="G3059" s="197"/>
      <c r="H3059" s="375"/>
      <c r="I3059" s="375"/>
      <c r="K3059" s="355"/>
    </row>
    <row r="3060" spans="1:11">
      <c r="A3060" s="199"/>
      <c r="B3060" s="200"/>
      <c r="C3060" s="199"/>
      <c r="D3060" s="201"/>
      <c r="E3060" s="202" t="s">
        <v>2437</v>
      </c>
      <c r="F3060" s="203"/>
      <c r="G3060" s="204"/>
      <c r="H3060" s="376"/>
      <c r="I3060" s="376"/>
      <c r="K3060" s="355"/>
    </row>
    <row r="3061" spans="1:11">
      <c r="A3061" s="199"/>
      <c r="B3061" s="200"/>
      <c r="C3061" s="199"/>
      <c r="D3061" s="201"/>
      <c r="E3061" s="202" t="s">
        <v>2642</v>
      </c>
      <c r="F3061" s="203" t="s">
        <v>7</v>
      </c>
      <c r="G3061" s="204">
        <v>22</v>
      </c>
      <c r="H3061" s="205">
        <v>0</v>
      </c>
      <c r="I3061" s="376">
        <f t="shared" ref="I3061" si="178">IF(ISNUMBER(G3061),ROUND(G3061*H3061,2),"")</f>
        <v>0</v>
      </c>
      <c r="K3061" s="355"/>
    </row>
    <row r="3062" spans="1:11">
      <c r="A3062" s="192"/>
      <c r="B3062" s="193"/>
      <c r="C3062" s="192"/>
      <c r="D3062" s="194" t="s">
        <v>891</v>
      </c>
      <c r="E3062" s="195" t="s">
        <v>2439</v>
      </c>
      <c r="F3062" s="196"/>
      <c r="G3062" s="197"/>
      <c r="H3062" s="375"/>
      <c r="I3062" s="375"/>
      <c r="K3062" s="355"/>
    </row>
    <row r="3063" spans="1:11">
      <c r="A3063" s="199"/>
      <c r="B3063" s="200"/>
      <c r="C3063" s="199"/>
      <c r="D3063" s="201"/>
      <c r="E3063" s="202" t="s">
        <v>2440</v>
      </c>
      <c r="F3063" s="203" t="s">
        <v>7</v>
      </c>
      <c r="G3063" s="204">
        <v>21</v>
      </c>
      <c r="H3063" s="205">
        <v>0</v>
      </c>
      <c r="I3063" s="376">
        <f t="shared" ref="I3063" si="179">IF(ISNUMBER(G3063),ROUND(G3063*H3063,2),"")</f>
        <v>0</v>
      </c>
      <c r="K3063" s="355"/>
    </row>
    <row r="3064" spans="1:11">
      <c r="A3064" s="192"/>
      <c r="B3064" s="193"/>
      <c r="C3064" s="192"/>
      <c r="D3064" s="194" t="s">
        <v>892</v>
      </c>
      <c r="E3064" s="195" t="s">
        <v>2441</v>
      </c>
      <c r="F3064" s="196"/>
      <c r="G3064" s="197"/>
      <c r="H3064" s="375"/>
      <c r="I3064" s="375"/>
      <c r="K3064" s="355"/>
    </row>
    <row r="3065" spans="1:11">
      <c r="A3065" s="199"/>
      <c r="B3065" s="200"/>
      <c r="C3065" s="199"/>
      <c r="D3065" s="201"/>
      <c r="E3065" s="202" t="s">
        <v>2442</v>
      </c>
      <c r="F3065" s="203"/>
      <c r="G3065" s="204"/>
      <c r="H3065" s="376"/>
      <c r="I3065" s="376"/>
      <c r="K3065" s="355"/>
    </row>
    <row r="3066" spans="1:11">
      <c r="A3066" s="206"/>
      <c r="B3066" s="207"/>
      <c r="C3066" s="206"/>
      <c r="D3066" s="208"/>
      <c r="E3066" s="209" t="s">
        <v>2443</v>
      </c>
      <c r="F3066" s="210" t="s">
        <v>7</v>
      </c>
      <c r="G3066" s="211">
        <v>4</v>
      </c>
      <c r="H3066" s="212">
        <v>0</v>
      </c>
      <c r="I3066" s="377">
        <f t="shared" ref="I3066" si="180">IF(ISNUMBER(G3066),ROUND(G3066*H3066,2),"")</f>
        <v>0</v>
      </c>
      <c r="K3066" s="355"/>
    </row>
    <row r="3067" spans="1:11">
      <c r="A3067" s="192">
        <v>5</v>
      </c>
      <c r="B3067" s="193"/>
      <c r="C3067" s="192"/>
      <c r="D3067" s="194"/>
      <c r="E3067" s="238" t="s">
        <v>2444</v>
      </c>
      <c r="F3067" s="196"/>
      <c r="G3067" s="197"/>
      <c r="H3067" s="375"/>
      <c r="I3067" s="239">
        <f>SUM(I3068:I3073)</f>
        <v>0</v>
      </c>
      <c r="K3067" s="355"/>
    </row>
    <row r="3068" spans="1:11">
      <c r="A3068" s="192"/>
      <c r="B3068" s="193"/>
      <c r="C3068" s="192"/>
      <c r="D3068" s="194" t="s">
        <v>893</v>
      </c>
      <c r="E3068" s="195" t="s">
        <v>2445</v>
      </c>
      <c r="F3068" s="196"/>
      <c r="G3068" s="197"/>
      <c r="H3068" s="375"/>
      <c r="I3068" s="375"/>
      <c r="K3068" s="355"/>
    </row>
    <row r="3069" spans="1:11">
      <c r="A3069" s="199"/>
      <c r="B3069" s="200"/>
      <c r="C3069" s="199"/>
      <c r="D3069" s="201" t="s">
        <v>2446</v>
      </c>
      <c r="E3069" s="202" t="s">
        <v>2447</v>
      </c>
      <c r="F3069" s="203"/>
      <c r="G3069" s="204"/>
      <c r="H3069" s="376"/>
      <c r="I3069" s="376"/>
      <c r="K3069" s="355"/>
    </row>
    <row r="3070" spans="1:11">
      <c r="A3070" s="206"/>
      <c r="B3070" s="207"/>
      <c r="C3070" s="206"/>
      <c r="D3070" s="208"/>
      <c r="E3070" s="209" t="s">
        <v>2448</v>
      </c>
      <c r="F3070" s="210" t="s">
        <v>7</v>
      </c>
      <c r="G3070" s="211">
        <v>15</v>
      </c>
      <c r="H3070" s="212">
        <v>0</v>
      </c>
      <c r="I3070" s="377">
        <f t="shared" ref="I3070:I3071" si="181">IF(ISNUMBER(G3070),ROUND(G3070*H3070,2),"")</f>
        <v>0</v>
      </c>
      <c r="K3070" s="355"/>
    </row>
    <row r="3071" spans="1:11">
      <c r="A3071" s="199"/>
      <c r="B3071" s="200"/>
      <c r="C3071" s="199"/>
      <c r="D3071" s="201" t="s">
        <v>894</v>
      </c>
      <c r="E3071" s="202" t="s">
        <v>1040</v>
      </c>
      <c r="F3071" s="203" t="s">
        <v>7</v>
      </c>
      <c r="G3071" s="204">
        <v>1</v>
      </c>
      <c r="H3071" s="205">
        <v>0</v>
      </c>
      <c r="I3071" s="376">
        <f t="shared" si="181"/>
        <v>0</v>
      </c>
      <c r="K3071" s="355"/>
    </row>
    <row r="3072" spans="1:11">
      <c r="A3072" s="192"/>
      <c r="B3072" s="193"/>
      <c r="C3072" s="192"/>
      <c r="D3072" s="194" t="s">
        <v>895</v>
      </c>
      <c r="E3072" s="195" t="s">
        <v>2449</v>
      </c>
      <c r="F3072" s="196"/>
      <c r="G3072" s="197"/>
      <c r="H3072" s="375"/>
      <c r="I3072" s="375"/>
      <c r="K3072" s="355"/>
    </row>
    <row r="3073" spans="1:11">
      <c r="A3073" s="206"/>
      <c r="B3073" s="207"/>
      <c r="C3073" s="206"/>
      <c r="D3073" s="208"/>
      <c r="E3073" s="209" t="s">
        <v>2450</v>
      </c>
      <c r="F3073" s="210" t="s">
        <v>7</v>
      </c>
      <c r="G3073" s="211">
        <v>7</v>
      </c>
      <c r="H3073" s="212">
        <v>0</v>
      </c>
      <c r="I3073" s="377">
        <f t="shared" ref="I3073" si="182">IF(ISNUMBER(G3073),ROUND(G3073*H3073,2),"")</f>
        <v>0</v>
      </c>
      <c r="K3073" s="355"/>
    </row>
    <row r="3074" spans="1:11">
      <c r="A3074" s="192">
        <v>5</v>
      </c>
      <c r="B3074" s="193"/>
      <c r="C3074" s="192"/>
      <c r="D3074" s="194"/>
      <c r="E3074" s="238" t="s">
        <v>1045</v>
      </c>
      <c r="F3074" s="196"/>
      <c r="G3074" s="197"/>
      <c r="H3074" s="375"/>
      <c r="I3074" s="239">
        <f>SUM(I3075:I3084)</f>
        <v>0</v>
      </c>
      <c r="K3074" s="355"/>
    </row>
    <row r="3075" spans="1:11">
      <c r="A3075" s="192"/>
      <c r="B3075" s="193"/>
      <c r="C3075" s="192"/>
      <c r="D3075" s="194" t="s">
        <v>900</v>
      </c>
      <c r="E3075" s="195" t="s">
        <v>2451</v>
      </c>
      <c r="F3075" s="196"/>
      <c r="G3075" s="197"/>
      <c r="H3075" s="375"/>
      <c r="I3075" s="375"/>
      <c r="K3075" s="355"/>
    </row>
    <row r="3076" spans="1:11">
      <c r="A3076" s="199"/>
      <c r="B3076" s="200"/>
      <c r="C3076" s="199"/>
      <c r="D3076" s="201"/>
      <c r="E3076" s="202" t="s">
        <v>2452</v>
      </c>
      <c r="F3076" s="203" t="s">
        <v>7</v>
      </c>
      <c r="G3076" s="204">
        <v>11</v>
      </c>
      <c r="H3076" s="205">
        <v>0</v>
      </c>
      <c r="I3076" s="376">
        <f t="shared" ref="I3076" si="183">IF(ISNUMBER(G3076),ROUND(G3076*H3076,2),"")</f>
        <v>0</v>
      </c>
      <c r="K3076" s="355"/>
    </row>
    <row r="3077" spans="1:11">
      <c r="A3077" s="192"/>
      <c r="B3077" s="193"/>
      <c r="C3077" s="192"/>
      <c r="D3077" s="194" t="s">
        <v>901</v>
      </c>
      <c r="E3077" s="195" t="s">
        <v>2453</v>
      </c>
      <c r="F3077" s="196"/>
      <c r="G3077" s="197"/>
      <c r="H3077" s="375"/>
      <c r="I3077" s="375"/>
      <c r="K3077" s="355"/>
    </row>
    <row r="3078" spans="1:11">
      <c r="A3078" s="199"/>
      <c r="B3078" s="200"/>
      <c r="C3078" s="199"/>
      <c r="D3078" s="201"/>
      <c r="E3078" s="202" t="s">
        <v>2454</v>
      </c>
      <c r="F3078" s="203" t="s">
        <v>7</v>
      </c>
      <c r="G3078" s="204">
        <v>1</v>
      </c>
      <c r="H3078" s="205">
        <v>0</v>
      </c>
      <c r="I3078" s="376">
        <f t="shared" ref="I3078" si="184">IF(ISNUMBER(G3078),ROUND(G3078*H3078,2),"")</f>
        <v>0</v>
      </c>
      <c r="K3078" s="355"/>
    </row>
    <row r="3079" spans="1:11">
      <c r="A3079" s="192"/>
      <c r="B3079" s="193"/>
      <c r="C3079" s="192"/>
      <c r="D3079" s="194" t="s">
        <v>2455</v>
      </c>
      <c r="E3079" s="195" t="s">
        <v>2453</v>
      </c>
      <c r="F3079" s="196"/>
      <c r="G3079" s="197"/>
      <c r="H3079" s="375"/>
      <c r="I3079" s="375"/>
      <c r="K3079" s="355"/>
    </row>
    <row r="3080" spans="1:11">
      <c r="A3080" s="199"/>
      <c r="B3080" s="200"/>
      <c r="C3080" s="199"/>
      <c r="D3080" s="201"/>
      <c r="E3080" s="202" t="s">
        <v>2456</v>
      </c>
      <c r="F3080" s="203" t="s">
        <v>7</v>
      </c>
      <c r="G3080" s="204">
        <v>1</v>
      </c>
      <c r="H3080" s="205">
        <v>0</v>
      </c>
      <c r="I3080" s="376">
        <f t="shared" ref="I3080" si="185">IF(ISNUMBER(G3080),ROUND(G3080*H3080,2),"")</f>
        <v>0</v>
      </c>
      <c r="K3080" s="355"/>
    </row>
    <row r="3081" spans="1:11">
      <c r="A3081" s="192"/>
      <c r="B3081" s="193"/>
      <c r="C3081" s="192"/>
      <c r="D3081" s="194" t="s">
        <v>2457</v>
      </c>
      <c r="E3081" s="195" t="s">
        <v>2643</v>
      </c>
      <c r="F3081" s="196"/>
      <c r="G3081" s="197"/>
      <c r="H3081" s="375"/>
      <c r="I3081" s="375"/>
      <c r="K3081" s="355"/>
    </row>
    <row r="3082" spans="1:11">
      <c r="A3082" s="199"/>
      <c r="B3082" s="200"/>
      <c r="C3082" s="199"/>
      <c r="D3082" s="201"/>
      <c r="E3082" s="202" t="s">
        <v>2644</v>
      </c>
      <c r="F3082" s="203" t="s">
        <v>7</v>
      </c>
      <c r="G3082" s="204">
        <v>1</v>
      </c>
      <c r="H3082" s="205">
        <v>0</v>
      </c>
      <c r="I3082" s="376">
        <f t="shared" ref="I3082" si="186">IF(ISNUMBER(G3082),ROUND(G3082*H3082,2),"")</f>
        <v>0</v>
      </c>
      <c r="K3082" s="355"/>
    </row>
    <row r="3083" spans="1:11">
      <c r="A3083" s="192"/>
      <c r="B3083" s="193"/>
      <c r="C3083" s="192"/>
      <c r="D3083" s="194" t="s">
        <v>2645</v>
      </c>
      <c r="E3083" s="195" t="s">
        <v>2458</v>
      </c>
      <c r="F3083" s="196"/>
      <c r="G3083" s="197"/>
      <c r="H3083" s="375"/>
      <c r="I3083" s="375"/>
      <c r="K3083" s="355"/>
    </row>
    <row r="3084" spans="1:11">
      <c r="A3084" s="206"/>
      <c r="B3084" s="207"/>
      <c r="C3084" s="206"/>
      <c r="D3084" s="208"/>
      <c r="E3084" s="209" t="s">
        <v>2452</v>
      </c>
      <c r="F3084" s="210" t="s">
        <v>7</v>
      </c>
      <c r="G3084" s="211">
        <v>17</v>
      </c>
      <c r="H3084" s="212">
        <v>0</v>
      </c>
      <c r="I3084" s="377">
        <f t="shared" ref="I3084" si="187">IF(ISNUMBER(G3084),ROUND(G3084*H3084,2),"")</f>
        <v>0</v>
      </c>
      <c r="K3084" s="355"/>
    </row>
    <row r="3085" spans="1:11">
      <c r="A3085" s="192">
        <v>5</v>
      </c>
      <c r="B3085" s="193"/>
      <c r="C3085" s="192"/>
      <c r="D3085" s="194"/>
      <c r="E3085" s="238" t="s">
        <v>1048</v>
      </c>
      <c r="F3085" s="196"/>
      <c r="G3085" s="197"/>
      <c r="H3085" s="375"/>
      <c r="I3085" s="239">
        <f>SUM(I3086:I3130)</f>
        <v>0</v>
      </c>
      <c r="K3085" s="355"/>
    </row>
    <row r="3086" spans="1:11">
      <c r="A3086" s="192"/>
      <c r="B3086" s="193"/>
      <c r="C3086" s="192"/>
      <c r="D3086" s="194" t="s">
        <v>902</v>
      </c>
      <c r="E3086" s="195" t="s">
        <v>2459</v>
      </c>
      <c r="F3086" s="196"/>
      <c r="G3086" s="197"/>
      <c r="H3086" s="375"/>
      <c r="I3086" s="375"/>
      <c r="K3086" s="355"/>
    </row>
    <row r="3087" spans="1:11">
      <c r="A3087" s="199"/>
      <c r="B3087" s="200"/>
      <c r="C3087" s="199"/>
      <c r="D3087" s="201"/>
      <c r="E3087" s="202" t="s">
        <v>2460</v>
      </c>
      <c r="F3087" s="203"/>
      <c r="G3087" s="204"/>
      <c r="H3087" s="376"/>
      <c r="I3087" s="376"/>
      <c r="K3087" s="355"/>
    </row>
    <row r="3088" spans="1:11">
      <c r="A3088" s="199"/>
      <c r="B3088" s="200"/>
      <c r="C3088" s="199"/>
      <c r="D3088" s="201"/>
      <c r="E3088" s="202" t="s">
        <v>2461</v>
      </c>
      <c r="F3088" s="203" t="s">
        <v>1157</v>
      </c>
      <c r="G3088" s="204">
        <v>6.98</v>
      </c>
      <c r="H3088" s="205">
        <v>0</v>
      </c>
      <c r="I3088" s="376">
        <f t="shared" ref="I3088" si="188">IF(ISNUMBER(G3088),ROUND(G3088*H3088,2),"")</f>
        <v>0</v>
      </c>
      <c r="K3088" s="355"/>
    </row>
    <row r="3089" spans="1:11">
      <c r="A3089" s="192"/>
      <c r="B3089" s="193"/>
      <c r="C3089" s="192"/>
      <c r="D3089" s="194" t="s">
        <v>903</v>
      </c>
      <c r="E3089" s="195" t="s">
        <v>2462</v>
      </c>
      <c r="F3089" s="196"/>
      <c r="G3089" s="197"/>
      <c r="H3089" s="375"/>
      <c r="I3089" s="375"/>
      <c r="K3089" s="355"/>
    </row>
    <row r="3090" spans="1:11">
      <c r="A3090" s="199"/>
      <c r="B3090" s="200"/>
      <c r="C3090" s="199"/>
      <c r="D3090" s="201"/>
      <c r="E3090" s="202" t="s">
        <v>2463</v>
      </c>
      <c r="F3090" s="203"/>
      <c r="G3090" s="204"/>
      <c r="H3090" s="376"/>
      <c r="I3090" s="376"/>
      <c r="K3090" s="355"/>
    </row>
    <row r="3091" spans="1:11">
      <c r="A3091" s="199"/>
      <c r="B3091" s="200"/>
      <c r="C3091" s="199"/>
      <c r="D3091" s="201"/>
      <c r="E3091" s="202" t="s">
        <v>2464</v>
      </c>
      <c r="F3091" s="203" t="s">
        <v>7</v>
      </c>
      <c r="G3091" s="204">
        <v>3</v>
      </c>
      <c r="H3091" s="205">
        <v>0</v>
      </c>
      <c r="I3091" s="376">
        <f t="shared" ref="I3091" si="189">IF(ISNUMBER(G3091),ROUND(G3091*H3091,2),"")</f>
        <v>0</v>
      </c>
      <c r="K3091" s="355"/>
    </row>
    <row r="3092" spans="1:11">
      <c r="A3092" s="192"/>
      <c r="B3092" s="193"/>
      <c r="C3092" s="192"/>
      <c r="D3092" s="194" t="s">
        <v>904</v>
      </c>
      <c r="E3092" s="195" t="s">
        <v>2465</v>
      </c>
      <c r="F3092" s="196"/>
      <c r="G3092" s="197"/>
      <c r="H3092" s="375"/>
      <c r="I3092" s="375"/>
      <c r="K3092" s="355"/>
    </row>
    <row r="3093" spans="1:11">
      <c r="A3093" s="199"/>
      <c r="B3093" s="200"/>
      <c r="C3093" s="199"/>
      <c r="D3093" s="201"/>
      <c r="E3093" s="202" t="s">
        <v>2466</v>
      </c>
      <c r="F3093" s="203" t="s">
        <v>1158</v>
      </c>
      <c r="G3093" s="204">
        <v>14</v>
      </c>
      <c r="H3093" s="205">
        <v>0</v>
      </c>
      <c r="I3093" s="376">
        <f t="shared" ref="I3093" si="190">IF(ISNUMBER(G3093),ROUND(G3093*H3093,2),"")</f>
        <v>0</v>
      </c>
      <c r="K3093" s="355"/>
    </row>
    <row r="3094" spans="1:11">
      <c r="A3094" s="192"/>
      <c r="B3094" s="193"/>
      <c r="C3094" s="192"/>
      <c r="D3094" s="194" t="s">
        <v>905</v>
      </c>
      <c r="E3094" s="195" t="s">
        <v>2467</v>
      </c>
      <c r="F3094" s="196"/>
      <c r="G3094" s="197"/>
      <c r="H3094" s="375"/>
      <c r="I3094" s="375"/>
      <c r="K3094" s="355"/>
    </row>
    <row r="3095" spans="1:11">
      <c r="A3095" s="199"/>
      <c r="B3095" s="200"/>
      <c r="C3095" s="199"/>
      <c r="D3095" s="201"/>
      <c r="E3095" s="202" t="s">
        <v>2468</v>
      </c>
      <c r="F3095" s="203"/>
      <c r="G3095" s="204"/>
      <c r="H3095" s="376"/>
      <c r="I3095" s="376"/>
      <c r="K3095" s="355"/>
    </row>
    <row r="3096" spans="1:11">
      <c r="A3096" s="199"/>
      <c r="B3096" s="200"/>
      <c r="C3096" s="199"/>
      <c r="D3096" s="201"/>
      <c r="E3096" s="202" t="s">
        <v>2469</v>
      </c>
      <c r="F3096" s="203" t="s">
        <v>7</v>
      </c>
      <c r="G3096" s="204">
        <v>1</v>
      </c>
      <c r="H3096" s="205">
        <v>0</v>
      </c>
      <c r="I3096" s="376">
        <f t="shared" ref="I3096" si="191">IF(ISNUMBER(G3096),ROUND(G3096*H3096,2),"")</f>
        <v>0</v>
      </c>
      <c r="K3096" s="355"/>
    </row>
    <row r="3097" spans="1:11">
      <c r="A3097" s="192"/>
      <c r="B3097" s="193"/>
      <c r="C3097" s="192"/>
      <c r="D3097" s="194" t="s">
        <v>906</v>
      </c>
      <c r="E3097" s="195" t="s">
        <v>2470</v>
      </c>
      <c r="F3097" s="196"/>
      <c r="G3097" s="197"/>
      <c r="H3097" s="375"/>
      <c r="I3097" s="375"/>
      <c r="K3097" s="355"/>
    </row>
    <row r="3098" spans="1:11">
      <c r="A3098" s="199"/>
      <c r="B3098" s="200"/>
      <c r="C3098" s="199"/>
      <c r="D3098" s="201"/>
      <c r="E3098" s="202" t="s">
        <v>2471</v>
      </c>
      <c r="F3098" s="203" t="s">
        <v>1157</v>
      </c>
      <c r="G3098" s="204">
        <v>0.05</v>
      </c>
      <c r="H3098" s="205">
        <v>0</v>
      </c>
      <c r="I3098" s="376">
        <f t="shared" ref="I3098" si="192">IF(ISNUMBER(G3098),ROUND(G3098*H3098,2),"")</f>
        <v>0</v>
      </c>
      <c r="K3098" s="355"/>
    </row>
    <row r="3099" spans="1:11">
      <c r="A3099" s="192"/>
      <c r="B3099" s="193"/>
      <c r="C3099" s="192"/>
      <c r="D3099" s="194" t="s">
        <v>907</v>
      </c>
      <c r="E3099" s="195" t="s">
        <v>2472</v>
      </c>
      <c r="F3099" s="196"/>
      <c r="G3099" s="197"/>
      <c r="H3099" s="375"/>
      <c r="I3099" s="375"/>
      <c r="K3099" s="355"/>
    </row>
    <row r="3100" spans="1:11">
      <c r="A3100" s="199"/>
      <c r="B3100" s="200"/>
      <c r="C3100" s="199"/>
      <c r="D3100" s="201"/>
      <c r="E3100" s="202" t="s">
        <v>2473</v>
      </c>
      <c r="F3100" s="203" t="s">
        <v>1158</v>
      </c>
      <c r="G3100" s="204">
        <v>1</v>
      </c>
      <c r="H3100" s="205">
        <v>0</v>
      </c>
      <c r="I3100" s="376">
        <f t="shared" ref="I3100" si="193">IF(ISNUMBER(G3100),ROUND(G3100*H3100,2),"")</f>
        <v>0</v>
      </c>
      <c r="K3100" s="355"/>
    </row>
    <row r="3101" spans="1:11">
      <c r="A3101" s="192"/>
      <c r="B3101" s="193"/>
      <c r="C3101" s="192"/>
      <c r="D3101" s="194" t="s">
        <v>908</v>
      </c>
      <c r="E3101" s="195" t="s">
        <v>2474</v>
      </c>
      <c r="F3101" s="196"/>
      <c r="G3101" s="197"/>
      <c r="H3101" s="375"/>
      <c r="I3101" s="375"/>
      <c r="K3101" s="355"/>
    </row>
    <row r="3102" spans="1:11">
      <c r="A3102" s="199"/>
      <c r="B3102" s="200"/>
      <c r="C3102" s="199"/>
      <c r="D3102" s="201"/>
      <c r="E3102" s="202" t="s">
        <v>2475</v>
      </c>
      <c r="F3102" s="203" t="s">
        <v>7</v>
      </c>
      <c r="G3102" s="204">
        <v>1</v>
      </c>
      <c r="H3102" s="205">
        <v>0</v>
      </c>
      <c r="I3102" s="376">
        <f t="shared" ref="I3102" si="194">IF(ISNUMBER(G3102),ROUND(G3102*H3102,2),"")</f>
        <v>0</v>
      </c>
      <c r="K3102" s="355"/>
    </row>
    <row r="3103" spans="1:11">
      <c r="A3103" s="192"/>
      <c r="B3103" s="193"/>
      <c r="C3103" s="192"/>
      <c r="D3103" s="194" t="s">
        <v>909</v>
      </c>
      <c r="E3103" s="195" t="s">
        <v>2476</v>
      </c>
      <c r="F3103" s="196"/>
      <c r="G3103" s="197"/>
      <c r="H3103" s="375"/>
      <c r="I3103" s="375"/>
      <c r="K3103" s="355"/>
    </row>
    <row r="3104" spans="1:11">
      <c r="A3104" s="199"/>
      <c r="B3104" s="200"/>
      <c r="C3104" s="199"/>
      <c r="D3104" s="201"/>
      <c r="E3104" s="202" t="s">
        <v>2477</v>
      </c>
      <c r="F3104" s="203"/>
      <c r="G3104" s="204"/>
      <c r="H3104" s="376"/>
      <c r="I3104" s="376"/>
      <c r="K3104" s="355"/>
    </row>
    <row r="3105" spans="1:11">
      <c r="A3105" s="199"/>
      <c r="B3105" s="200"/>
      <c r="C3105" s="199"/>
      <c r="D3105" s="201"/>
      <c r="E3105" s="202" t="s">
        <v>2478</v>
      </c>
      <c r="F3105" s="203" t="s">
        <v>7</v>
      </c>
      <c r="G3105" s="204">
        <v>1</v>
      </c>
      <c r="H3105" s="205">
        <v>0</v>
      </c>
      <c r="I3105" s="376">
        <f t="shared" ref="I3105" si="195">IF(ISNUMBER(G3105),ROUND(G3105*H3105,2),"")</f>
        <v>0</v>
      </c>
      <c r="K3105" s="355"/>
    </row>
    <row r="3106" spans="1:11">
      <c r="A3106" s="192"/>
      <c r="B3106" s="193"/>
      <c r="C3106" s="192"/>
      <c r="D3106" s="194" t="s">
        <v>910</v>
      </c>
      <c r="E3106" s="195" t="s">
        <v>2479</v>
      </c>
      <c r="F3106" s="196"/>
      <c r="G3106" s="197"/>
      <c r="H3106" s="375"/>
      <c r="I3106" s="375"/>
      <c r="K3106" s="355"/>
    </row>
    <row r="3107" spans="1:11">
      <c r="A3107" s="199"/>
      <c r="B3107" s="200"/>
      <c r="C3107" s="199"/>
      <c r="D3107" s="201"/>
      <c r="E3107" s="202" t="s">
        <v>2480</v>
      </c>
      <c r="F3107" s="203"/>
      <c r="G3107" s="204"/>
      <c r="H3107" s="376"/>
      <c r="I3107" s="376"/>
      <c r="K3107" s="355"/>
    </row>
    <row r="3108" spans="1:11">
      <c r="A3108" s="199"/>
      <c r="B3108" s="200"/>
      <c r="C3108" s="199"/>
      <c r="D3108" s="201"/>
      <c r="E3108" s="202" t="s">
        <v>2481</v>
      </c>
      <c r="F3108" s="203"/>
      <c r="G3108" s="204"/>
      <c r="H3108" s="376"/>
      <c r="I3108" s="376"/>
      <c r="K3108" s="355"/>
    </row>
    <row r="3109" spans="1:11">
      <c r="A3109" s="199"/>
      <c r="B3109" s="200"/>
      <c r="C3109" s="199"/>
      <c r="D3109" s="201"/>
      <c r="E3109" s="202" t="s">
        <v>2482</v>
      </c>
      <c r="F3109" s="203"/>
      <c r="G3109" s="204"/>
      <c r="H3109" s="376"/>
      <c r="I3109" s="376"/>
      <c r="K3109" s="355"/>
    </row>
    <row r="3110" spans="1:11">
      <c r="A3110" s="199"/>
      <c r="B3110" s="200"/>
      <c r="C3110" s="199"/>
      <c r="D3110" s="201"/>
      <c r="E3110" s="202" t="s">
        <v>2483</v>
      </c>
      <c r="F3110" s="203"/>
      <c r="G3110" s="204"/>
      <c r="H3110" s="376"/>
      <c r="I3110" s="376"/>
      <c r="K3110" s="355"/>
    </row>
    <row r="3111" spans="1:11">
      <c r="A3111" s="199"/>
      <c r="B3111" s="200"/>
      <c r="C3111" s="199"/>
      <c r="D3111" s="201"/>
      <c r="E3111" s="202" t="s">
        <v>2484</v>
      </c>
      <c r="F3111" s="203" t="s">
        <v>7</v>
      </c>
      <c r="G3111" s="204">
        <v>620</v>
      </c>
      <c r="H3111" s="205">
        <v>0</v>
      </c>
      <c r="I3111" s="376">
        <f t="shared" ref="I3111" si="196">IF(ISNUMBER(G3111),ROUND(G3111*H3111,2),"")</f>
        <v>0</v>
      </c>
      <c r="K3111" s="355"/>
    </row>
    <row r="3112" spans="1:11">
      <c r="A3112" s="192"/>
      <c r="B3112" s="193"/>
      <c r="C3112" s="192"/>
      <c r="D3112" s="194" t="s">
        <v>911</v>
      </c>
      <c r="E3112" s="195" t="s">
        <v>2485</v>
      </c>
      <c r="F3112" s="196"/>
      <c r="G3112" s="197"/>
      <c r="H3112" s="375"/>
      <c r="I3112" s="375"/>
      <c r="K3112" s="355"/>
    </row>
    <row r="3113" spans="1:11">
      <c r="A3113" s="199"/>
      <c r="B3113" s="200"/>
      <c r="C3113" s="199"/>
      <c r="D3113" s="201"/>
      <c r="E3113" s="202" t="s">
        <v>2486</v>
      </c>
      <c r="F3113" s="203"/>
      <c r="G3113" s="204"/>
      <c r="H3113" s="376"/>
      <c r="I3113" s="376"/>
      <c r="K3113" s="355"/>
    </row>
    <row r="3114" spans="1:11">
      <c r="A3114" s="199"/>
      <c r="B3114" s="200"/>
      <c r="C3114" s="199"/>
      <c r="D3114" s="201"/>
      <c r="E3114" s="202" t="s">
        <v>2487</v>
      </c>
      <c r="F3114" s="203"/>
      <c r="G3114" s="204"/>
      <c r="H3114" s="376"/>
      <c r="I3114" s="376"/>
      <c r="K3114" s="355"/>
    </row>
    <row r="3115" spans="1:11">
      <c r="A3115" s="199"/>
      <c r="B3115" s="200"/>
      <c r="C3115" s="199"/>
      <c r="D3115" s="201"/>
      <c r="E3115" s="202" t="s">
        <v>2488</v>
      </c>
      <c r="F3115" s="203" t="s">
        <v>1157</v>
      </c>
      <c r="G3115" s="204">
        <v>18.3</v>
      </c>
      <c r="H3115" s="205">
        <v>0</v>
      </c>
      <c r="I3115" s="376">
        <f t="shared" ref="I3115" si="197">IF(ISNUMBER(G3115),ROUND(G3115*H3115,2),"")</f>
        <v>0</v>
      </c>
      <c r="K3115" s="355"/>
    </row>
    <row r="3116" spans="1:11">
      <c r="A3116" s="192"/>
      <c r="B3116" s="193"/>
      <c r="C3116" s="192"/>
      <c r="D3116" s="194" t="s">
        <v>912</v>
      </c>
      <c r="E3116" s="195" t="s">
        <v>2489</v>
      </c>
      <c r="F3116" s="196"/>
      <c r="G3116" s="197"/>
      <c r="H3116" s="375"/>
      <c r="I3116" s="375"/>
      <c r="K3116" s="355"/>
    </row>
    <row r="3117" spans="1:11">
      <c r="A3117" s="199"/>
      <c r="B3117" s="200"/>
      <c r="C3117" s="199"/>
      <c r="D3117" s="201"/>
      <c r="E3117" s="202" t="s">
        <v>2490</v>
      </c>
      <c r="F3117" s="203"/>
      <c r="G3117" s="204"/>
      <c r="H3117" s="376"/>
      <c r="I3117" s="376"/>
      <c r="K3117" s="355"/>
    </row>
    <row r="3118" spans="1:11">
      <c r="A3118" s="199"/>
      <c r="B3118" s="200"/>
      <c r="C3118" s="199"/>
      <c r="D3118" s="201"/>
      <c r="E3118" s="202" t="s">
        <v>2491</v>
      </c>
      <c r="F3118" s="203"/>
      <c r="G3118" s="204"/>
      <c r="H3118" s="376"/>
      <c r="I3118" s="376"/>
      <c r="K3118" s="355"/>
    </row>
    <row r="3119" spans="1:11">
      <c r="A3119" s="199"/>
      <c r="B3119" s="200"/>
      <c r="C3119" s="199"/>
      <c r="D3119" s="201"/>
      <c r="E3119" s="202" t="s">
        <v>2492</v>
      </c>
      <c r="F3119" s="203"/>
      <c r="G3119" s="204"/>
      <c r="H3119" s="376"/>
      <c r="I3119" s="376"/>
      <c r="K3119" s="355"/>
    </row>
    <row r="3120" spans="1:11">
      <c r="A3120" s="199"/>
      <c r="B3120" s="200"/>
      <c r="C3120" s="199"/>
      <c r="D3120" s="201"/>
      <c r="E3120" s="202" t="s">
        <v>2493</v>
      </c>
      <c r="F3120" s="203"/>
      <c r="G3120" s="204"/>
      <c r="H3120" s="376"/>
      <c r="I3120" s="376"/>
      <c r="K3120" s="355"/>
    </row>
    <row r="3121" spans="1:11">
      <c r="A3121" s="199"/>
      <c r="B3121" s="200"/>
      <c r="C3121" s="199"/>
      <c r="D3121" s="201"/>
      <c r="E3121" s="202" t="s">
        <v>2494</v>
      </c>
      <c r="F3121" s="203" t="s">
        <v>1157</v>
      </c>
      <c r="G3121" s="204">
        <v>6.1</v>
      </c>
      <c r="H3121" s="205">
        <v>0</v>
      </c>
      <c r="I3121" s="376">
        <f t="shared" ref="I3121" si="198">IF(ISNUMBER(G3121),ROUND(G3121*H3121,2),"")</f>
        <v>0</v>
      </c>
      <c r="K3121" s="355"/>
    </row>
    <row r="3122" spans="1:11">
      <c r="A3122" s="192"/>
      <c r="B3122" s="193"/>
      <c r="C3122" s="192"/>
      <c r="D3122" s="194" t="s">
        <v>913</v>
      </c>
      <c r="E3122" s="195" t="s">
        <v>2495</v>
      </c>
      <c r="F3122" s="196"/>
      <c r="G3122" s="197"/>
      <c r="H3122" s="375"/>
      <c r="I3122" s="375"/>
      <c r="K3122" s="355"/>
    </row>
    <row r="3123" spans="1:11">
      <c r="A3123" s="199"/>
      <c r="B3123" s="200"/>
      <c r="C3123" s="199"/>
      <c r="D3123" s="201"/>
      <c r="E3123" s="202" t="s">
        <v>2496</v>
      </c>
      <c r="F3123" s="203"/>
      <c r="G3123" s="204"/>
      <c r="H3123" s="376"/>
      <c r="I3123" s="376"/>
      <c r="K3123" s="355"/>
    </row>
    <row r="3124" spans="1:11">
      <c r="A3124" s="199"/>
      <c r="B3124" s="200"/>
      <c r="C3124" s="199"/>
      <c r="D3124" s="201"/>
      <c r="E3124" s="202" t="s">
        <v>2497</v>
      </c>
      <c r="F3124" s="203"/>
      <c r="G3124" s="204"/>
      <c r="H3124" s="376"/>
      <c r="I3124" s="376"/>
      <c r="K3124" s="355"/>
    </row>
    <row r="3125" spans="1:11">
      <c r="A3125" s="199"/>
      <c r="B3125" s="200"/>
      <c r="C3125" s="199"/>
      <c r="D3125" s="201"/>
      <c r="E3125" s="202" t="s">
        <v>2498</v>
      </c>
      <c r="F3125" s="203"/>
      <c r="G3125" s="204"/>
      <c r="H3125" s="376"/>
      <c r="I3125" s="376"/>
      <c r="K3125" s="355"/>
    </row>
    <row r="3126" spans="1:11">
      <c r="A3126" s="199"/>
      <c r="B3126" s="200"/>
      <c r="C3126" s="199"/>
      <c r="D3126" s="201"/>
      <c r="E3126" s="202" t="s">
        <v>2499</v>
      </c>
      <c r="F3126" s="203"/>
      <c r="G3126" s="204"/>
      <c r="H3126" s="376"/>
      <c r="I3126" s="376"/>
      <c r="K3126" s="355"/>
    </row>
    <row r="3127" spans="1:11">
      <c r="A3127" s="199"/>
      <c r="B3127" s="200"/>
      <c r="C3127" s="199"/>
      <c r="D3127" s="201"/>
      <c r="E3127" s="202" t="s">
        <v>2500</v>
      </c>
      <c r="F3127" s="203"/>
      <c r="G3127" s="204"/>
      <c r="H3127" s="376"/>
      <c r="I3127" s="376"/>
      <c r="K3127" s="355"/>
    </row>
    <row r="3128" spans="1:11">
      <c r="A3128" s="199"/>
      <c r="B3128" s="200"/>
      <c r="C3128" s="199"/>
      <c r="D3128" s="201"/>
      <c r="E3128" s="202" t="s">
        <v>2501</v>
      </c>
      <c r="F3128" s="203"/>
      <c r="G3128" s="204"/>
      <c r="H3128" s="376"/>
      <c r="I3128" s="376"/>
      <c r="K3128" s="355"/>
    </row>
    <row r="3129" spans="1:11">
      <c r="A3129" s="199"/>
      <c r="B3129" s="200"/>
      <c r="C3129" s="199"/>
      <c r="D3129" s="201"/>
      <c r="E3129" s="202" t="s">
        <v>2502</v>
      </c>
      <c r="F3129" s="203"/>
      <c r="G3129" s="204"/>
      <c r="H3129" s="376"/>
      <c r="I3129" s="376"/>
      <c r="K3129" s="355"/>
    </row>
    <row r="3130" spans="1:11">
      <c r="A3130" s="206"/>
      <c r="B3130" s="207"/>
      <c r="C3130" s="206"/>
      <c r="D3130" s="208"/>
      <c r="E3130" s="209" t="s">
        <v>2503</v>
      </c>
      <c r="F3130" s="210" t="s">
        <v>7</v>
      </c>
      <c r="G3130" s="211">
        <v>1</v>
      </c>
      <c r="H3130" s="212">
        <v>0</v>
      </c>
      <c r="I3130" s="377">
        <f t="shared" ref="I3130" si="199">IF(ISNUMBER(G3130),ROUND(G3130*H3130,2),"")</f>
        <v>0</v>
      </c>
      <c r="K3130" s="355"/>
    </row>
    <row r="3131" spans="1:11">
      <c r="A3131" s="192">
        <v>5</v>
      </c>
      <c r="B3131" s="193"/>
      <c r="C3131" s="192"/>
      <c r="D3131" s="194"/>
      <c r="E3131" s="238" t="s">
        <v>1064</v>
      </c>
      <c r="F3131" s="196"/>
      <c r="G3131" s="197"/>
      <c r="H3131" s="375"/>
      <c r="I3131" s="239">
        <f>SUM(I3132:I3137)</f>
        <v>0</v>
      </c>
      <c r="K3131" s="355"/>
    </row>
    <row r="3132" spans="1:11">
      <c r="A3132" s="192"/>
      <c r="B3132" s="193"/>
      <c r="C3132" s="192"/>
      <c r="D3132" s="194" t="s">
        <v>917</v>
      </c>
      <c r="E3132" s="195" t="s">
        <v>2504</v>
      </c>
      <c r="F3132" s="196"/>
      <c r="G3132" s="197"/>
      <c r="H3132" s="375"/>
      <c r="I3132" s="375"/>
      <c r="K3132" s="355"/>
    </row>
    <row r="3133" spans="1:11">
      <c r="A3133" s="199"/>
      <c r="B3133" s="200"/>
      <c r="C3133" s="199"/>
      <c r="D3133" s="201"/>
      <c r="E3133" s="202" t="s">
        <v>2505</v>
      </c>
      <c r="F3133" s="203"/>
      <c r="G3133" s="204"/>
      <c r="H3133" s="376"/>
      <c r="I3133" s="376"/>
      <c r="K3133" s="355"/>
    </row>
    <row r="3134" spans="1:11">
      <c r="A3134" s="199"/>
      <c r="B3134" s="200"/>
      <c r="C3134" s="199"/>
      <c r="D3134" s="201"/>
      <c r="E3134" s="202" t="s">
        <v>2506</v>
      </c>
      <c r="F3134" s="203"/>
      <c r="G3134" s="204"/>
      <c r="H3134" s="376"/>
      <c r="I3134" s="376"/>
      <c r="K3134" s="355"/>
    </row>
    <row r="3135" spans="1:11">
      <c r="A3135" s="199"/>
      <c r="B3135" s="200"/>
      <c r="C3135" s="199"/>
      <c r="D3135" s="201"/>
      <c r="E3135" s="202" t="s">
        <v>2507</v>
      </c>
      <c r="F3135" s="203" t="s">
        <v>7</v>
      </c>
      <c r="G3135" s="204">
        <v>37</v>
      </c>
      <c r="H3135" s="205">
        <v>0</v>
      </c>
      <c r="I3135" s="376">
        <f t="shared" ref="I3135" si="200">IF(ISNUMBER(G3135),ROUND(G3135*H3135,2),"")</f>
        <v>0</v>
      </c>
      <c r="K3135" s="355"/>
    </row>
    <row r="3136" spans="1:11">
      <c r="A3136" s="192"/>
      <c r="B3136" s="193"/>
      <c r="C3136" s="192"/>
      <c r="D3136" s="194" t="s">
        <v>918</v>
      </c>
      <c r="E3136" s="195" t="s">
        <v>2508</v>
      </c>
      <c r="F3136" s="196"/>
      <c r="G3136" s="197"/>
      <c r="H3136" s="375"/>
      <c r="I3136" s="375"/>
      <c r="K3136" s="355"/>
    </row>
    <row r="3137" spans="1:11">
      <c r="A3137" s="206"/>
      <c r="B3137" s="207"/>
      <c r="C3137" s="206"/>
      <c r="D3137" s="208"/>
      <c r="E3137" s="209" t="s">
        <v>2509</v>
      </c>
      <c r="F3137" s="210" t="s">
        <v>7</v>
      </c>
      <c r="G3137" s="211">
        <v>80</v>
      </c>
      <c r="H3137" s="212">
        <v>0</v>
      </c>
      <c r="I3137" s="377">
        <f t="shared" ref="I3137" si="201">IF(ISNUMBER(G3137),ROUND(G3137*H3137,2),"")</f>
        <v>0</v>
      </c>
      <c r="K3137" s="355"/>
    </row>
    <row r="3138" spans="1:11">
      <c r="A3138" s="192">
        <v>5</v>
      </c>
      <c r="B3138" s="193"/>
      <c r="C3138" s="192"/>
      <c r="D3138" s="194"/>
      <c r="E3138" s="238" t="s">
        <v>1070</v>
      </c>
      <c r="F3138" s="196"/>
      <c r="G3138" s="197"/>
      <c r="H3138" s="375"/>
      <c r="I3138" s="239">
        <f>SUM(I3139:I3207)</f>
        <v>0</v>
      </c>
      <c r="K3138" s="355"/>
    </row>
    <row r="3139" spans="1:11">
      <c r="A3139" s="192"/>
      <c r="B3139" s="193"/>
      <c r="C3139" s="192"/>
      <c r="D3139" s="194" t="s">
        <v>922</v>
      </c>
      <c r="E3139" s="195" t="s">
        <v>2510</v>
      </c>
      <c r="F3139" s="196"/>
      <c r="G3139" s="197"/>
      <c r="H3139" s="375"/>
      <c r="I3139" s="375"/>
      <c r="K3139" s="355"/>
    </row>
    <row r="3140" spans="1:11">
      <c r="A3140" s="199"/>
      <c r="B3140" s="200"/>
      <c r="C3140" s="199"/>
      <c r="D3140" s="201"/>
      <c r="E3140" s="202" t="s">
        <v>2511</v>
      </c>
      <c r="F3140" s="203"/>
      <c r="G3140" s="204"/>
      <c r="H3140" s="376"/>
      <c r="I3140" s="376"/>
      <c r="K3140" s="355"/>
    </row>
    <row r="3141" spans="1:11">
      <c r="A3141" s="199"/>
      <c r="B3141" s="200"/>
      <c r="C3141" s="199"/>
      <c r="D3141" s="201"/>
      <c r="E3141" s="202" t="s">
        <v>2512</v>
      </c>
      <c r="F3141" s="203" t="s">
        <v>1157</v>
      </c>
      <c r="G3141" s="204">
        <v>5.99</v>
      </c>
      <c r="H3141" s="205">
        <v>0</v>
      </c>
      <c r="I3141" s="376">
        <f t="shared" ref="I3141" si="202">IF(ISNUMBER(G3141),ROUND(G3141*H3141,2),"")</f>
        <v>0</v>
      </c>
      <c r="K3141" s="355"/>
    </row>
    <row r="3142" spans="1:11">
      <c r="A3142" s="192"/>
      <c r="B3142" s="193"/>
      <c r="C3142" s="192"/>
      <c r="D3142" s="194" t="s">
        <v>923</v>
      </c>
      <c r="E3142" s="195" t="s">
        <v>2513</v>
      </c>
      <c r="F3142" s="196"/>
      <c r="G3142" s="197"/>
      <c r="H3142" s="375"/>
      <c r="I3142" s="375"/>
      <c r="K3142" s="355"/>
    </row>
    <row r="3143" spans="1:11">
      <c r="A3143" s="199"/>
      <c r="B3143" s="200"/>
      <c r="C3143" s="199"/>
      <c r="D3143" s="201"/>
      <c r="E3143" s="202" t="s">
        <v>2514</v>
      </c>
      <c r="F3143" s="203"/>
      <c r="G3143" s="204"/>
      <c r="H3143" s="376"/>
      <c r="I3143" s="376"/>
      <c r="K3143" s="355"/>
    </row>
    <row r="3144" spans="1:11">
      <c r="A3144" s="199"/>
      <c r="B3144" s="200"/>
      <c r="C3144" s="199"/>
      <c r="D3144" s="201"/>
      <c r="E3144" s="202" t="s">
        <v>2515</v>
      </c>
      <c r="F3144" s="203" t="s">
        <v>7</v>
      </c>
      <c r="G3144" s="204">
        <v>16</v>
      </c>
      <c r="H3144" s="205">
        <v>0</v>
      </c>
      <c r="I3144" s="376">
        <f t="shared" ref="I3144" si="203">IF(ISNUMBER(G3144),ROUND(G3144*H3144,2),"")</f>
        <v>0</v>
      </c>
      <c r="K3144" s="355"/>
    </row>
    <row r="3145" spans="1:11">
      <c r="A3145" s="192"/>
      <c r="B3145" s="193"/>
      <c r="C3145" s="192"/>
      <c r="D3145" s="194" t="s">
        <v>924</v>
      </c>
      <c r="E3145" s="195" t="s">
        <v>2516</v>
      </c>
      <c r="F3145" s="196"/>
      <c r="G3145" s="197"/>
      <c r="H3145" s="375"/>
      <c r="I3145" s="375"/>
      <c r="K3145" s="355"/>
    </row>
    <row r="3146" spans="1:11">
      <c r="A3146" s="199"/>
      <c r="B3146" s="200"/>
      <c r="C3146" s="199"/>
      <c r="D3146" s="201"/>
      <c r="E3146" s="202" t="s">
        <v>2517</v>
      </c>
      <c r="F3146" s="203" t="s">
        <v>7</v>
      </c>
      <c r="G3146" s="204">
        <v>2</v>
      </c>
      <c r="H3146" s="205">
        <v>0</v>
      </c>
      <c r="I3146" s="376">
        <f t="shared" ref="I3146" si="204">IF(ISNUMBER(G3146),ROUND(G3146*H3146,2),"")</f>
        <v>0</v>
      </c>
      <c r="K3146" s="355"/>
    </row>
    <row r="3147" spans="1:11">
      <c r="A3147" s="192"/>
      <c r="B3147" s="193"/>
      <c r="C3147" s="192"/>
      <c r="D3147" s="194" t="s">
        <v>925</v>
      </c>
      <c r="E3147" s="195" t="s">
        <v>2518</v>
      </c>
      <c r="F3147" s="196"/>
      <c r="G3147" s="197"/>
      <c r="H3147" s="375"/>
      <c r="I3147" s="375"/>
      <c r="K3147" s="355"/>
    </row>
    <row r="3148" spans="1:11">
      <c r="A3148" s="199"/>
      <c r="B3148" s="200"/>
      <c r="C3148" s="199"/>
      <c r="D3148" s="201"/>
      <c r="E3148" s="202" t="s">
        <v>2519</v>
      </c>
      <c r="F3148" s="203" t="s">
        <v>7</v>
      </c>
      <c r="G3148" s="204">
        <v>3</v>
      </c>
      <c r="H3148" s="205">
        <v>0</v>
      </c>
      <c r="I3148" s="376">
        <f t="shared" ref="I3148" si="205">IF(ISNUMBER(G3148),ROUND(G3148*H3148,2),"")</f>
        <v>0</v>
      </c>
      <c r="K3148" s="355"/>
    </row>
    <row r="3149" spans="1:11">
      <c r="A3149" s="192"/>
      <c r="B3149" s="193"/>
      <c r="C3149" s="192"/>
      <c r="D3149" s="194" t="s">
        <v>926</v>
      </c>
      <c r="E3149" s="195" t="s">
        <v>2520</v>
      </c>
      <c r="F3149" s="196"/>
      <c r="G3149" s="197"/>
      <c r="H3149" s="375"/>
      <c r="I3149" s="375"/>
      <c r="K3149" s="355"/>
    </row>
    <row r="3150" spans="1:11">
      <c r="A3150" s="199"/>
      <c r="B3150" s="200"/>
      <c r="C3150" s="199"/>
      <c r="D3150" s="201"/>
      <c r="E3150" s="202" t="s">
        <v>2521</v>
      </c>
      <c r="F3150" s="203" t="s">
        <v>7</v>
      </c>
      <c r="G3150" s="204">
        <v>4</v>
      </c>
      <c r="H3150" s="205">
        <v>0</v>
      </c>
      <c r="I3150" s="376">
        <f t="shared" ref="I3150" si="206">IF(ISNUMBER(G3150),ROUND(G3150*H3150,2),"")</f>
        <v>0</v>
      </c>
      <c r="K3150" s="355"/>
    </row>
    <row r="3151" spans="1:11">
      <c r="A3151" s="192"/>
      <c r="B3151" s="193"/>
      <c r="C3151" s="192"/>
      <c r="D3151" s="194" t="s">
        <v>927</v>
      </c>
      <c r="E3151" s="195" t="s">
        <v>2520</v>
      </c>
      <c r="F3151" s="196"/>
      <c r="G3151" s="197"/>
      <c r="H3151" s="375"/>
      <c r="I3151" s="375"/>
      <c r="K3151" s="355"/>
    </row>
    <row r="3152" spans="1:11">
      <c r="A3152" s="199"/>
      <c r="B3152" s="200"/>
      <c r="C3152" s="199"/>
      <c r="D3152" s="201"/>
      <c r="E3152" s="202" t="s">
        <v>2522</v>
      </c>
      <c r="F3152" s="203"/>
      <c r="G3152" s="204"/>
      <c r="H3152" s="376"/>
      <c r="I3152" s="376"/>
      <c r="K3152" s="355"/>
    </row>
    <row r="3153" spans="1:11">
      <c r="A3153" s="206"/>
      <c r="B3153" s="207"/>
      <c r="C3153" s="206"/>
      <c r="D3153" s="208"/>
      <c r="E3153" s="209" t="s">
        <v>2523</v>
      </c>
      <c r="F3153" s="210" t="s">
        <v>7</v>
      </c>
      <c r="G3153" s="211">
        <v>4</v>
      </c>
      <c r="H3153" s="212">
        <v>0</v>
      </c>
      <c r="I3153" s="377">
        <f t="shared" ref="I3153:I3154" si="207">IF(ISNUMBER(G3153),ROUND(G3153*H3153,2),"")</f>
        <v>0</v>
      </c>
      <c r="K3153" s="355"/>
    </row>
    <row r="3154" spans="1:11">
      <c r="A3154" s="199"/>
      <c r="B3154" s="200"/>
      <c r="C3154" s="199"/>
      <c r="D3154" s="201" t="s">
        <v>928</v>
      </c>
      <c r="E3154" s="202" t="s">
        <v>1077</v>
      </c>
      <c r="F3154" s="203" t="s">
        <v>7</v>
      </c>
      <c r="G3154" s="204">
        <v>146</v>
      </c>
      <c r="H3154" s="205">
        <v>0</v>
      </c>
      <c r="I3154" s="376">
        <f t="shared" si="207"/>
        <v>0</v>
      </c>
      <c r="K3154" s="355"/>
    </row>
    <row r="3155" spans="1:11">
      <c r="A3155" s="192"/>
      <c r="B3155" s="193"/>
      <c r="C3155" s="192"/>
      <c r="D3155" s="194" t="s">
        <v>929</v>
      </c>
      <c r="E3155" s="195" t="s">
        <v>2524</v>
      </c>
      <c r="F3155" s="196"/>
      <c r="G3155" s="197"/>
      <c r="H3155" s="375"/>
      <c r="I3155" s="375"/>
      <c r="K3155" s="355"/>
    </row>
    <row r="3156" spans="1:11">
      <c r="A3156" s="199"/>
      <c r="B3156" s="200"/>
      <c r="C3156" s="199"/>
      <c r="D3156" s="201"/>
      <c r="E3156" s="202" t="s">
        <v>2525</v>
      </c>
      <c r="F3156" s="203"/>
      <c r="G3156" s="204"/>
      <c r="H3156" s="376"/>
      <c r="I3156" s="376"/>
      <c r="K3156" s="355"/>
    </row>
    <row r="3157" spans="1:11">
      <c r="A3157" s="199"/>
      <c r="B3157" s="200"/>
      <c r="C3157" s="199"/>
      <c r="D3157" s="201"/>
      <c r="E3157" s="202" t="s">
        <v>2526</v>
      </c>
      <c r="F3157" s="203"/>
      <c r="G3157" s="204"/>
      <c r="H3157" s="376"/>
      <c r="I3157" s="376"/>
      <c r="K3157" s="355"/>
    </row>
    <row r="3158" spans="1:11">
      <c r="A3158" s="199"/>
      <c r="B3158" s="200"/>
      <c r="C3158" s="199"/>
      <c r="D3158" s="201"/>
      <c r="E3158" s="202" t="s">
        <v>2646</v>
      </c>
      <c r="F3158" s="203" t="s">
        <v>7</v>
      </c>
      <c r="G3158" s="204">
        <v>4</v>
      </c>
      <c r="H3158" s="205">
        <v>0</v>
      </c>
      <c r="I3158" s="376">
        <f t="shared" ref="I3158" si="208">IF(ISNUMBER(G3158),ROUND(G3158*H3158,2),"")</f>
        <v>0</v>
      </c>
      <c r="K3158" s="355"/>
    </row>
    <row r="3159" spans="1:11">
      <c r="A3159" s="192"/>
      <c r="B3159" s="193"/>
      <c r="C3159" s="192"/>
      <c r="D3159" s="194" t="s">
        <v>930</v>
      </c>
      <c r="E3159" s="195" t="s">
        <v>2528</v>
      </c>
      <c r="F3159" s="196"/>
      <c r="G3159" s="197"/>
      <c r="H3159" s="375"/>
      <c r="I3159" s="375"/>
      <c r="K3159" s="355"/>
    </row>
    <row r="3160" spans="1:11">
      <c r="A3160" s="199"/>
      <c r="B3160" s="200"/>
      <c r="C3160" s="199"/>
      <c r="D3160" s="201"/>
      <c r="E3160" s="202" t="s">
        <v>2529</v>
      </c>
      <c r="F3160" s="203"/>
      <c r="G3160" s="204"/>
      <c r="H3160" s="376"/>
      <c r="I3160" s="376"/>
      <c r="K3160" s="355"/>
    </row>
    <row r="3161" spans="1:11">
      <c r="A3161" s="199"/>
      <c r="B3161" s="200"/>
      <c r="C3161" s="199"/>
      <c r="D3161" s="201"/>
      <c r="E3161" s="202" t="s">
        <v>2530</v>
      </c>
      <c r="F3161" s="203"/>
      <c r="G3161" s="204"/>
      <c r="H3161" s="376"/>
      <c r="I3161" s="376"/>
      <c r="K3161" s="355"/>
    </row>
    <row r="3162" spans="1:11">
      <c r="A3162" s="199"/>
      <c r="B3162" s="200"/>
      <c r="C3162" s="199"/>
      <c r="D3162" s="201"/>
      <c r="E3162" s="202" t="s">
        <v>2531</v>
      </c>
      <c r="F3162" s="203"/>
      <c r="G3162" s="204"/>
      <c r="H3162" s="376"/>
      <c r="I3162" s="376"/>
      <c r="K3162" s="355"/>
    </row>
    <row r="3163" spans="1:11">
      <c r="A3163" s="199"/>
      <c r="B3163" s="200"/>
      <c r="C3163" s="199"/>
      <c r="D3163" s="201"/>
      <c r="E3163" s="202" t="s">
        <v>2647</v>
      </c>
      <c r="F3163" s="203"/>
      <c r="G3163" s="204"/>
      <c r="H3163" s="376"/>
      <c r="I3163" s="376"/>
      <c r="K3163" s="355"/>
    </row>
    <row r="3164" spans="1:11">
      <c r="A3164" s="199"/>
      <c r="B3164" s="200"/>
      <c r="C3164" s="199"/>
      <c r="D3164" s="201"/>
      <c r="E3164" s="202" t="s">
        <v>2648</v>
      </c>
      <c r="F3164" s="203" t="s">
        <v>7</v>
      </c>
      <c r="G3164" s="204">
        <v>141</v>
      </c>
      <c r="H3164" s="205">
        <v>0</v>
      </c>
      <c r="I3164" s="376">
        <f t="shared" ref="I3164" si="209">IF(ISNUMBER(G3164),ROUND(G3164*H3164,2),"")</f>
        <v>0</v>
      </c>
      <c r="K3164" s="355"/>
    </row>
    <row r="3165" spans="1:11">
      <c r="A3165" s="192"/>
      <c r="B3165" s="193"/>
      <c r="C3165" s="192"/>
      <c r="D3165" s="194" t="s">
        <v>931</v>
      </c>
      <c r="E3165" s="195" t="s">
        <v>2528</v>
      </c>
      <c r="F3165" s="196"/>
      <c r="G3165" s="197"/>
      <c r="H3165" s="375"/>
      <c r="I3165" s="375"/>
      <c r="K3165" s="355"/>
    </row>
    <row r="3166" spans="1:11">
      <c r="A3166" s="199"/>
      <c r="B3166" s="200"/>
      <c r="C3166" s="199"/>
      <c r="D3166" s="201"/>
      <c r="E3166" s="202" t="s">
        <v>2534</v>
      </c>
      <c r="F3166" s="203"/>
      <c r="G3166" s="204"/>
      <c r="H3166" s="376"/>
      <c r="I3166" s="376"/>
      <c r="K3166" s="355"/>
    </row>
    <row r="3167" spans="1:11">
      <c r="A3167" s="199"/>
      <c r="B3167" s="200"/>
      <c r="C3167" s="199"/>
      <c r="D3167" s="201"/>
      <c r="E3167" s="202" t="s">
        <v>2530</v>
      </c>
      <c r="F3167" s="203"/>
      <c r="G3167" s="204"/>
      <c r="H3167" s="376"/>
      <c r="I3167" s="376"/>
      <c r="K3167" s="355"/>
    </row>
    <row r="3168" spans="1:11">
      <c r="A3168" s="199"/>
      <c r="B3168" s="200"/>
      <c r="C3168" s="199"/>
      <c r="D3168" s="201"/>
      <c r="E3168" s="202" t="s">
        <v>2531</v>
      </c>
      <c r="F3168" s="203"/>
      <c r="G3168" s="204"/>
      <c r="H3168" s="376"/>
      <c r="I3168" s="376"/>
      <c r="K3168" s="355"/>
    </row>
    <row r="3169" spans="1:11">
      <c r="A3169" s="199"/>
      <c r="B3169" s="200"/>
      <c r="C3169" s="199"/>
      <c r="D3169" s="201"/>
      <c r="E3169" s="202" t="s">
        <v>2649</v>
      </c>
      <c r="F3169" s="203" t="s">
        <v>7</v>
      </c>
      <c r="G3169" s="204">
        <v>1</v>
      </c>
      <c r="H3169" s="205">
        <v>0</v>
      </c>
      <c r="I3169" s="376">
        <f t="shared" ref="I3169" si="210">IF(ISNUMBER(G3169),ROUND(G3169*H3169,2),"")</f>
        <v>0</v>
      </c>
      <c r="K3169" s="355"/>
    </row>
    <row r="3170" spans="1:11">
      <c r="A3170" s="192"/>
      <c r="B3170" s="193"/>
      <c r="C3170" s="192"/>
      <c r="D3170" s="194" t="s">
        <v>932</v>
      </c>
      <c r="E3170" s="195" t="s">
        <v>2536</v>
      </c>
      <c r="F3170" s="196"/>
      <c r="G3170" s="197"/>
      <c r="H3170" s="375"/>
      <c r="I3170" s="375"/>
      <c r="K3170" s="355"/>
    </row>
    <row r="3171" spans="1:11">
      <c r="A3171" s="199"/>
      <c r="B3171" s="200"/>
      <c r="C3171" s="199"/>
      <c r="D3171" s="201"/>
      <c r="E3171" s="202" t="s">
        <v>2537</v>
      </c>
      <c r="F3171" s="203"/>
      <c r="G3171" s="204"/>
      <c r="H3171" s="376"/>
      <c r="I3171" s="376"/>
      <c r="K3171" s="355"/>
    </row>
    <row r="3172" spans="1:11">
      <c r="A3172" s="199"/>
      <c r="B3172" s="200"/>
      <c r="C3172" s="199"/>
      <c r="D3172" s="201"/>
      <c r="E3172" s="202" t="s">
        <v>2538</v>
      </c>
      <c r="F3172" s="203"/>
      <c r="G3172" s="204"/>
      <c r="H3172" s="376"/>
      <c r="I3172" s="376"/>
      <c r="K3172" s="355"/>
    </row>
    <row r="3173" spans="1:11">
      <c r="A3173" s="199"/>
      <c r="B3173" s="200"/>
      <c r="C3173" s="199"/>
      <c r="D3173" s="201"/>
      <c r="E3173" s="202" t="s">
        <v>2539</v>
      </c>
      <c r="F3173" s="203" t="s">
        <v>7</v>
      </c>
      <c r="G3173" s="204">
        <v>22</v>
      </c>
      <c r="H3173" s="205">
        <v>0</v>
      </c>
      <c r="I3173" s="376">
        <f t="shared" ref="I3173" si="211">IF(ISNUMBER(G3173),ROUND(G3173*H3173,2),"")</f>
        <v>0</v>
      </c>
      <c r="K3173" s="355"/>
    </row>
    <row r="3174" spans="1:11">
      <c r="A3174" s="192"/>
      <c r="B3174" s="193"/>
      <c r="C3174" s="192"/>
      <c r="D3174" s="194" t="s">
        <v>933</v>
      </c>
      <c r="E3174" s="195" t="s">
        <v>2540</v>
      </c>
      <c r="F3174" s="196"/>
      <c r="G3174" s="197"/>
      <c r="H3174" s="375"/>
      <c r="I3174" s="375"/>
      <c r="K3174" s="355"/>
    </row>
    <row r="3175" spans="1:11">
      <c r="A3175" s="199"/>
      <c r="B3175" s="200"/>
      <c r="C3175" s="199"/>
      <c r="D3175" s="201"/>
      <c r="E3175" s="202" t="s">
        <v>2541</v>
      </c>
      <c r="F3175" s="203"/>
      <c r="G3175" s="204"/>
      <c r="H3175" s="376"/>
      <c r="I3175" s="376"/>
      <c r="K3175" s="355"/>
    </row>
    <row r="3176" spans="1:11">
      <c r="A3176" s="199"/>
      <c r="B3176" s="200"/>
      <c r="C3176" s="199"/>
      <c r="D3176" s="201"/>
      <c r="E3176" s="202" t="s">
        <v>2542</v>
      </c>
      <c r="F3176" s="203" t="s">
        <v>7</v>
      </c>
      <c r="G3176" s="204">
        <v>13</v>
      </c>
      <c r="H3176" s="205">
        <v>0</v>
      </c>
      <c r="I3176" s="376">
        <f t="shared" ref="I3176" si="212">IF(ISNUMBER(G3176),ROUND(G3176*H3176,2),"")</f>
        <v>0</v>
      </c>
      <c r="K3176" s="355"/>
    </row>
    <row r="3177" spans="1:11">
      <c r="A3177" s="192"/>
      <c r="B3177" s="193"/>
      <c r="C3177" s="192"/>
      <c r="D3177" s="194" t="s">
        <v>934</v>
      </c>
      <c r="E3177" s="195" t="s">
        <v>2540</v>
      </c>
      <c r="F3177" s="196"/>
      <c r="G3177" s="197"/>
      <c r="H3177" s="375"/>
      <c r="I3177" s="375"/>
      <c r="K3177" s="355"/>
    </row>
    <row r="3178" spans="1:11">
      <c r="A3178" s="199"/>
      <c r="B3178" s="200"/>
      <c r="C3178" s="199"/>
      <c r="D3178" s="201"/>
      <c r="E3178" s="202" t="s">
        <v>2541</v>
      </c>
      <c r="F3178" s="203"/>
      <c r="G3178" s="204"/>
      <c r="H3178" s="376"/>
      <c r="I3178" s="376"/>
      <c r="K3178" s="355"/>
    </row>
    <row r="3179" spans="1:11">
      <c r="A3179" s="206"/>
      <c r="B3179" s="207"/>
      <c r="C3179" s="206"/>
      <c r="D3179" s="208"/>
      <c r="E3179" s="209" t="s">
        <v>2543</v>
      </c>
      <c r="F3179" s="210" t="s">
        <v>7</v>
      </c>
      <c r="G3179" s="211">
        <v>8</v>
      </c>
      <c r="H3179" s="212">
        <v>0</v>
      </c>
      <c r="I3179" s="377">
        <f t="shared" ref="I3179" si="213">IF(ISNUMBER(G3179),ROUND(G3179*H3179,2),"")</f>
        <v>0</v>
      </c>
      <c r="K3179" s="355"/>
    </row>
    <row r="3180" spans="1:11">
      <c r="A3180" s="192"/>
      <c r="B3180" s="193"/>
      <c r="C3180" s="192"/>
      <c r="D3180" s="194" t="s">
        <v>935</v>
      </c>
      <c r="E3180" s="195" t="s">
        <v>2540</v>
      </c>
      <c r="F3180" s="196"/>
      <c r="G3180" s="197"/>
      <c r="H3180" s="375"/>
      <c r="I3180" s="375"/>
      <c r="K3180" s="355"/>
    </row>
    <row r="3181" spans="1:11">
      <c r="A3181" s="199"/>
      <c r="B3181" s="200"/>
      <c r="C3181" s="199"/>
      <c r="D3181" s="201"/>
      <c r="E3181" s="202" t="s">
        <v>2541</v>
      </c>
      <c r="F3181" s="203"/>
      <c r="G3181" s="204"/>
      <c r="H3181" s="376"/>
      <c r="I3181" s="376"/>
      <c r="K3181" s="355"/>
    </row>
    <row r="3182" spans="1:11">
      <c r="A3182" s="199"/>
      <c r="B3182" s="200"/>
      <c r="C3182" s="199"/>
      <c r="D3182" s="201"/>
      <c r="E3182" s="202" t="s">
        <v>2544</v>
      </c>
      <c r="F3182" s="203" t="s">
        <v>7</v>
      </c>
      <c r="G3182" s="204">
        <v>6</v>
      </c>
      <c r="H3182" s="205">
        <v>0</v>
      </c>
      <c r="I3182" s="376">
        <f t="shared" ref="I3182" si="214">IF(ISNUMBER(G3182),ROUND(G3182*H3182,2),"")</f>
        <v>0</v>
      </c>
      <c r="K3182" s="355"/>
    </row>
    <row r="3183" spans="1:11">
      <c r="A3183" s="192"/>
      <c r="B3183" s="193"/>
      <c r="C3183" s="192"/>
      <c r="D3183" s="194" t="s">
        <v>936</v>
      </c>
      <c r="E3183" s="195" t="s">
        <v>2545</v>
      </c>
      <c r="F3183" s="196"/>
      <c r="G3183" s="197"/>
      <c r="H3183" s="375"/>
      <c r="I3183" s="375"/>
      <c r="K3183" s="355"/>
    </row>
    <row r="3184" spans="1:11">
      <c r="A3184" s="199"/>
      <c r="B3184" s="200"/>
      <c r="C3184" s="199"/>
      <c r="D3184" s="201"/>
      <c r="E3184" s="202" t="s">
        <v>2546</v>
      </c>
      <c r="F3184" s="203"/>
      <c r="G3184" s="204"/>
      <c r="H3184" s="376"/>
      <c r="I3184" s="376"/>
      <c r="K3184" s="355"/>
    </row>
    <row r="3185" spans="1:11">
      <c r="A3185" s="206"/>
      <c r="B3185" s="207"/>
      <c r="C3185" s="206"/>
      <c r="D3185" s="208"/>
      <c r="E3185" s="209" t="s">
        <v>2507</v>
      </c>
      <c r="F3185" s="210" t="s">
        <v>7</v>
      </c>
      <c r="G3185" s="211">
        <v>151</v>
      </c>
      <c r="H3185" s="212">
        <v>0</v>
      </c>
      <c r="I3185" s="377">
        <f t="shared" ref="I3185" si="215">IF(ISNUMBER(G3185),ROUND(G3185*H3185,2),"")</f>
        <v>0</v>
      </c>
      <c r="K3185" s="355"/>
    </row>
    <row r="3186" spans="1:11">
      <c r="A3186" s="192"/>
      <c r="B3186" s="193"/>
      <c r="C3186" s="192"/>
      <c r="D3186" s="194" t="s">
        <v>937</v>
      </c>
      <c r="E3186" s="195" t="s">
        <v>2547</v>
      </c>
      <c r="F3186" s="196"/>
      <c r="G3186" s="197"/>
      <c r="H3186" s="375"/>
      <c r="I3186" s="375"/>
      <c r="K3186" s="355"/>
    </row>
    <row r="3187" spans="1:11">
      <c r="A3187" s="199"/>
      <c r="B3187" s="200"/>
      <c r="C3187" s="199"/>
      <c r="D3187" s="201"/>
      <c r="E3187" s="202" t="s">
        <v>2548</v>
      </c>
      <c r="F3187" s="203"/>
      <c r="G3187" s="204"/>
      <c r="H3187" s="376"/>
      <c r="I3187" s="376"/>
      <c r="K3187" s="355"/>
    </row>
    <row r="3188" spans="1:11">
      <c r="A3188" s="206"/>
      <c r="B3188" s="207"/>
      <c r="C3188" s="206"/>
      <c r="D3188" s="208"/>
      <c r="E3188" s="209" t="s">
        <v>2549</v>
      </c>
      <c r="F3188" s="210" t="s">
        <v>7</v>
      </c>
      <c r="G3188" s="211">
        <v>49</v>
      </c>
      <c r="H3188" s="212">
        <v>0</v>
      </c>
      <c r="I3188" s="377">
        <f t="shared" ref="I3188:I3189" si="216">IF(ISNUMBER(G3188),ROUND(G3188*H3188,2),"")</f>
        <v>0</v>
      </c>
      <c r="K3188" s="355"/>
    </row>
    <row r="3189" spans="1:11">
      <c r="A3189" s="206"/>
      <c r="B3189" s="207"/>
      <c r="C3189" s="206"/>
      <c r="D3189" s="208" t="s">
        <v>938</v>
      </c>
      <c r="E3189" s="209" t="s">
        <v>1091</v>
      </c>
      <c r="F3189" s="210" t="s">
        <v>7</v>
      </c>
      <c r="G3189" s="211">
        <v>4</v>
      </c>
      <c r="H3189" s="212">
        <v>0</v>
      </c>
      <c r="I3189" s="376">
        <f t="shared" si="216"/>
        <v>0</v>
      </c>
      <c r="K3189" s="355"/>
    </row>
    <row r="3190" spans="1:11">
      <c r="A3190" s="192"/>
      <c r="B3190" s="193"/>
      <c r="C3190" s="192"/>
      <c r="D3190" s="194" t="s">
        <v>939</v>
      </c>
      <c r="E3190" s="195" t="s">
        <v>2550</v>
      </c>
      <c r="F3190" s="196"/>
      <c r="G3190" s="197"/>
      <c r="H3190" s="375"/>
      <c r="I3190" s="375"/>
      <c r="K3190" s="355"/>
    </row>
    <row r="3191" spans="1:11">
      <c r="A3191" s="199"/>
      <c r="B3191" s="200"/>
      <c r="C3191" s="199"/>
      <c r="D3191" s="201"/>
      <c r="E3191" s="202" t="s">
        <v>2551</v>
      </c>
      <c r="F3191" s="203"/>
      <c r="G3191" s="204"/>
      <c r="H3191" s="376"/>
      <c r="I3191" s="376"/>
      <c r="K3191" s="355"/>
    </row>
    <row r="3192" spans="1:11">
      <c r="A3192" s="206"/>
      <c r="B3192" s="207"/>
      <c r="C3192" s="206"/>
      <c r="D3192" s="208"/>
      <c r="E3192" s="209" t="s">
        <v>2552</v>
      </c>
      <c r="F3192" s="210" t="s">
        <v>7</v>
      </c>
      <c r="G3192" s="211">
        <v>8</v>
      </c>
      <c r="H3192" s="212">
        <v>0</v>
      </c>
      <c r="I3192" s="377">
        <f t="shared" ref="I3192" si="217">IF(ISNUMBER(G3192),ROUND(G3192*H3192,2),"")</f>
        <v>0</v>
      </c>
      <c r="K3192" s="355"/>
    </row>
    <row r="3193" spans="1:11">
      <c r="A3193" s="192"/>
      <c r="B3193" s="193"/>
      <c r="C3193" s="192"/>
      <c r="D3193" s="194" t="s">
        <v>940</v>
      </c>
      <c r="E3193" s="195" t="s">
        <v>2553</v>
      </c>
      <c r="F3193" s="196"/>
      <c r="G3193" s="197"/>
      <c r="H3193" s="375"/>
      <c r="I3193" s="375"/>
      <c r="K3193" s="355"/>
    </row>
    <row r="3194" spans="1:11">
      <c r="A3194" s="199"/>
      <c r="B3194" s="200"/>
      <c r="C3194" s="199"/>
      <c r="D3194" s="201"/>
      <c r="E3194" s="202" t="s">
        <v>2554</v>
      </c>
      <c r="F3194" s="203"/>
      <c r="G3194" s="204"/>
      <c r="H3194" s="376"/>
      <c r="I3194" s="376"/>
      <c r="K3194" s="355"/>
    </row>
    <row r="3195" spans="1:11">
      <c r="A3195" s="199"/>
      <c r="B3195" s="200"/>
      <c r="C3195" s="199"/>
      <c r="D3195" s="201"/>
      <c r="E3195" s="202" t="s">
        <v>2555</v>
      </c>
      <c r="F3195" s="203" t="s">
        <v>7</v>
      </c>
      <c r="G3195" s="204">
        <v>4</v>
      </c>
      <c r="H3195" s="205">
        <v>0</v>
      </c>
      <c r="I3195" s="376">
        <f t="shared" ref="I3195" si="218">IF(ISNUMBER(G3195),ROUND(G3195*H3195,2),"")</f>
        <v>0</v>
      </c>
      <c r="K3195" s="355"/>
    </row>
    <row r="3196" spans="1:11">
      <c r="A3196" s="192"/>
      <c r="B3196" s="193"/>
      <c r="C3196" s="192"/>
      <c r="D3196" s="194" t="s">
        <v>941</v>
      </c>
      <c r="E3196" s="195" t="s">
        <v>2556</v>
      </c>
      <c r="F3196" s="196"/>
      <c r="G3196" s="197"/>
      <c r="H3196" s="375"/>
      <c r="I3196" s="375"/>
      <c r="K3196" s="355"/>
    </row>
    <row r="3197" spans="1:11">
      <c r="A3197" s="199"/>
      <c r="B3197" s="200"/>
      <c r="C3197" s="199"/>
      <c r="D3197" s="201"/>
      <c r="E3197" s="202" t="s">
        <v>2557</v>
      </c>
      <c r="F3197" s="203"/>
      <c r="G3197" s="204"/>
      <c r="H3197" s="376"/>
      <c r="I3197" s="376"/>
      <c r="K3197" s="355"/>
    </row>
    <row r="3198" spans="1:11">
      <c r="A3198" s="206"/>
      <c r="B3198" s="207"/>
      <c r="C3198" s="206"/>
      <c r="D3198" s="208"/>
      <c r="E3198" s="209" t="s">
        <v>2558</v>
      </c>
      <c r="F3198" s="210" t="s">
        <v>7</v>
      </c>
      <c r="G3198" s="211">
        <v>146</v>
      </c>
      <c r="H3198" s="212">
        <v>0</v>
      </c>
      <c r="I3198" s="377">
        <f t="shared" ref="I3198" si="219">IF(ISNUMBER(G3198),ROUND(G3198*H3198,2),"")</f>
        <v>0</v>
      </c>
      <c r="K3198" s="355"/>
    </row>
    <row r="3199" spans="1:11">
      <c r="A3199" s="192"/>
      <c r="B3199" s="193"/>
      <c r="C3199" s="192"/>
      <c r="D3199" s="194" t="s">
        <v>942</v>
      </c>
      <c r="E3199" s="195" t="s">
        <v>2559</v>
      </c>
      <c r="F3199" s="196"/>
      <c r="G3199" s="197"/>
      <c r="H3199" s="375"/>
      <c r="I3199" s="375"/>
      <c r="K3199" s="355"/>
    </row>
    <row r="3200" spans="1:11">
      <c r="A3200" s="206"/>
      <c r="B3200" s="207"/>
      <c r="C3200" s="206"/>
      <c r="D3200" s="208"/>
      <c r="E3200" s="209" t="s">
        <v>2560</v>
      </c>
      <c r="F3200" s="210" t="s">
        <v>7</v>
      </c>
      <c r="G3200" s="211">
        <v>10</v>
      </c>
      <c r="H3200" s="212">
        <v>0</v>
      </c>
      <c r="I3200" s="377">
        <f t="shared" ref="I3200" si="220">IF(ISNUMBER(G3200),ROUND(G3200*H3200,2),"")</f>
        <v>0</v>
      </c>
      <c r="K3200" s="355"/>
    </row>
    <row r="3201" spans="1:11">
      <c r="A3201" s="192"/>
      <c r="B3201" s="193"/>
      <c r="C3201" s="192"/>
      <c r="D3201" s="194" t="s">
        <v>2561</v>
      </c>
      <c r="E3201" s="195" t="s">
        <v>2562</v>
      </c>
      <c r="F3201" s="196"/>
      <c r="G3201" s="197"/>
      <c r="H3201" s="375"/>
      <c r="I3201" s="375"/>
      <c r="K3201" s="355"/>
    </row>
    <row r="3202" spans="1:11">
      <c r="A3202" s="199"/>
      <c r="B3202" s="200"/>
      <c r="C3202" s="199"/>
      <c r="D3202" s="201"/>
      <c r="E3202" s="202" t="s">
        <v>2563</v>
      </c>
      <c r="F3202" s="203"/>
      <c r="G3202" s="204"/>
      <c r="H3202" s="376"/>
      <c r="I3202" s="376"/>
      <c r="K3202" s="355"/>
    </row>
    <row r="3203" spans="1:11">
      <c r="A3203" s="199"/>
      <c r="B3203" s="200"/>
      <c r="C3203" s="199"/>
      <c r="D3203" s="201"/>
      <c r="E3203" s="202" t="s">
        <v>2564</v>
      </c>
      <c r="F3203" s="203"/>
      <c r="G3203" s="204"/>
      <c r="H3203" s="376"/>
      <c r="I3203" s="376"/>
      <c r="K3203" s="355"/>
    </row>
    <row r="3204" spans="1:11">
      <c r="A3204" s="206"/>
      <c r="B3204" s="207"/>
      <c r="C3204" s="206"/>
      <c r="D3204" s="208"/>
      <c r="E3204" s="209" t="s">
        <v>2565</v>
      </c>
      <c r="F3204" s="210" t="s">
        <v>7</v>
      </c>
      <c r="G3204" s="211">
        <v>3</v>
      </c>
      <c r="H3204" s="212">
        <v>0</v>
      </c>
      <c r="I3204" s="377">
        <f t="shared" ref="I3204" si="221">IF(ISNUMBER(G3204),ROUND(G3204*H3204,2),"")</f>
        <v>0</v>
      </c>
      <c r="K3204" s="355"/>
    </row>
    <row r="3205" spans="1:11">
      <c r="A3205" s="192"/>
      <c r="B3205" s="193"/>
      <c r="C3205" s="192"/>
      <c r="D3205" s="194" t="s">
        <v>2566</v>
      </c>
      <c r="E3205" s="195" t="s">
        <v>2567</v>
      </c>
      <c r="F3205" s="196"/>
      <c r="G3205" s="197"/>
      <c r="H3205" s="375"/>
      <c r="I3205" s="375"/>
      <c r="K3205" s="355"/>
    </row>
    <row r="3206" spans="1:11">
      <c r="A3206" s="199"/>
      <c r="B3206" s="200"/>
      <c r="C3206" s="199"/>
      <c r="D3206" s="201"/>
      <c r="E3206" s="202" t="s">
        <v>2568</v>
      </c>
      <c r="F3206" s="203"/>
      <c r="G3206" s="204"/>
      <c r="H3206" s="376"/>
      <c r="I3206" s="376"/>
      <c r="K3206" s="355"/>
    </row>
    <row r="3207" spans="1:11">
      <c r="A3207" s="206"/>
      <c r="B3207" s="207"/>
      <c r="C3207" s="206"/>
      <c r="D3207" s="208"/>
      <c r="E3207" s="209" t="s">
        <v>2569</v>
      </c>
      <c r="F3207" s="210" t="s">
        <v>7</v>
      </c>
      <c r="G3207" s="211">
        <v>1</v>
      </c>
      <c r="H3207" s="212">
        <v>0</v>
      </c>
      <c r="I3207" s="377">
        <f t="shared" ref="I3207" si="222">IF(ISNUMBER(G3207),ROUND(G3207*H3207,2),"")</f>
        <v>0</v>
      </c>
      <c r="K3207" s="355"/>
    </row>
    <row r="3208" spans="1:11">
      <c r="A3208" s="378">
        <v>3</v>
      </c>
      <c r="B3208" s="378"/>
      <c r="C3208" s="378"/>
      <c r="D3208" s="379"/>
      <c r="E3208" s="380" t="s">
        <v>1094</v>
      </c>
      <c r="F3208" s="380"/>
      <c r="G3208" s="380"/>
      <c r="H3208" s="383"/>
      <c r="I3208" s="384">
        <f>I3209+I3214+I3230+I3233+I3240+I3245</f>
        <v>0</v>
      </c>
      <c r="K3208" s="355"/>
    </row>
    <row r="3209" spans="1:11">
      <c r="A3209" s="185">
        <v>5</v>
      </c>
      <c r="B3209" s="186"/>
      <c r="C3209" s="185"/>
      <c r="D3209" s="187"/>
      <c r="E3209" s="240" t="s">
        <v>1095</v>
      </c>
      <c r="F3209" s="189"/>
      <c r="G3209" s="190"/>
      <c r="H3209" s="374"/>
      <c r="I3209" s="241">
        <f>SUM(I3210:I3213)</f>
        <v>0</v>
      </c>
      <c r="K3209" s="355"/>
    </row>
    <row r="3210" spans="1:11">
      <c r="A3210" s="206"/>
      <c r="B3210" s="207"/>
      <c r="C3210" s="206"/>
      <c r="D3210" s="208" t="s">
        <v>944</v>
      </c>
      <c r="E3210" s="209" t="s">
        <v>1098</v>
      </c>
      <c r="F3210" s="210" t="s">
        <v>7</v>
      </c>
      <c r="G3210" s="211">
        <v>3</v>
      </c>
      <c r="H3210" s="212">
        <v>0</v>
      </c>
      <c r="I3210" s="374">
        <f t="shared" ref="I3210:I3213" si="223">IF(ISNUMBER(G3210),ROUND(G3210*H3210,2),"")</f>
        <v>0</v>
      </c>
      <c r="K3210" s="355"/>
    </row>
    <row r="3211" spans="1:11">
      <c r="A3211" s="185"/>
      <c r="B3211" s="186"/>
      <c r="C3211" s="185"/>
      <c r="D3211" s="187" t="s">
        <v>945</v>
      </c>
      <c r="E3211" s="188" t="s">
        <v>2570</v>
      </c>
      <c r="F3211" s="189" t="s">
        <v>7</v>
      </c>
      <c r="G3211" s="190">
        <v>4</v>
      </c>
      <c r="H3211" s="191">
        <v>0</v>
      </c>
      <c r="I3211" s="374">
        <f t="shared" si="223"/>
        <v>0</v>
      </c>
      <c r="K3211" s="355"/>
    </row>
    <row r="3212" spans="1:11">
      <c r="A3212" s="185"/>
      <c r="B3212" s="186"/>
      <c r="C3212" s="185"/>
      <c r="D3212" s="187" t="s">
        <v>946</v>
      </c>
      <c r="E3212" s="188" t="s">
        <v>1096</v>
      </c>
      <c r="F3212" s="189" t="s">
        <v>7</v>
      </c>
      <c r="G3212" s="190">
        <v>5</v>
      </c>
      <c r="H3212" s="191">
        <v>0</v>
      </c>
      <c r="I3212" s="374">
        <f t="shared" si="223"/>
        <v>0</v>
      </c>
      <c r="K3212" s="355"/>
    </row>
    <row r="3213" spans="1:11">
      <c r="A3213" s="185"/>
      <c r="B3213" s="186"/>
      <c r="C3213" s="185"/>
      <c r="D3213" s="187" t="s">
        <v>947</v>
      </c>
      <c r="E3213" s="188" t="s">
        <v>2650</v>
      </c>
      <c r="F3213" s="189" t="s">
        <v>7</v>
      </c>
      <c r="G3213" s="190">
        <v>9</v>
      </c>
      <c r="H3213" s="191">
        <v>0</v>
      </c>
      <c r="I3213" s="374">
        <f t="shared" si="223"/>
        <v>0</v>
      </c>
      <c r="K3213" s="355"/>
    </row>
    <row r="3214" spans="1:11">
      <c r="A3214" s="185">
        <v>5</v>
      </c>
      <c r="B3214" s="186"/>
      <c r="C3214" s="185"/>
      <c r="D3214" s="187"/>
      <c r="E3214" s="240" t="s">
        <v>1099</v>
      </c>
      <c r="F3214" s="189"/>
      <c r="G3214" s="190"/>
      <c r="H3214" s="374"/>
      <c r="I3214" s="241">
        <f>SUM(I3215:I3229)</f>
        <v>0</v>
      </c>
      <c r="K3214" s="355"/>
    </row>
    <row r="3215" spans="1:11">
      <c r="A3215" s="192"/>
      <c r="B3215" s="193"/>
      <c r="C3215" s="192"/>
      <c r="D3215" s="194" t="s">
        <v>948</v>
      </c>
      <c r="E3215" s="195" t="s">
        <v>2432</v>
      </c>
      <c r="F3215" s="196"/>
      <c r="G3215" s="197"/>
      <c r="H3215" s="375"/>
      <c r="I3215" s="375"/>
      <c r="K3215" s="355"/>
    </row>
    <row r="3216" spans="1:11">
      <c r="A3216" s="206"/>
      <c r="B3216" s="207"/>
      <c r="C3216" s="206"/>
      <c r="D3216" s="208"/>
      <c r="E3216" s="209" t="s">
        <v>2433</v>
      </c>
      <c r="F3216" s="210" t="s">
        <v>7</v>
      </c>
      <c r="G3216" s="211">
        <v>112</v>
      </c>
      <c r="H3216" s="212">
        <v>0</v>
      </c>
      <c r="I3216" s="377">
        <f t="shared" ref="I3216" si="224">IF(ISNUMBER(G3216),ROUND(G3216*H3216,2),"")</f>
        <v>0</v>
      </c>
      <c r="K3216" s="355"/>
    </row>
    <row r="3217" spans="1:11">
      <c r="A3217" s="192"/>
      <c r="B3217" s="193"/>
      <c r="C3217" s="192"/>
      <c r="D3217" s="194" t="s">
        <v>949</v>
      </c>
      <c r="E3217" s="195" t="s">
        <v>2571</v>
      </c>
      <c r="F3217" s="196"/>
      <c r="G3217" s="197"/>
      <c r="H3217" s="375"/>
      <c r="I3217" s="375"/>
      <c r="K3217" s="355"/>
    </row>
    <row r="3218" spans="1:11">
      <c r="A3218" s="206"/>
      <c r="B3218" s="207"/>
      <c r="C3218" s="206"/>
      <c r="D3218" s="208"/>
      <c r="E3218" s="209" t="s">
        <v>2433</v>
      </c>
      <c r="F3218" s="210" t="s">
        <v>7</v>
      </c>
      <c r="G3218" s="211">
        <v>14</v>
      </c>
      <c r="H3218" s="212">
        <v>0</v>
      </c>
      <c r="I3218" s="377">
        <f t="shared" ref="I3218" si="225">IF(ISNUMBER(G3218),ROUND(G3218*H3218,2),"")</f>
        <v>0</v>
      </c>
      <c r="K3218" s="355"/>
    </row>
    <row r="3219" spans="1:11">
      <c r="A3219" s="192"/>
      <c r="B3219" s="193"/>
      <c r="C3219" s="192"/>
      <c r="D3219" s="194" t="s">
        <v>950</v>
      </c>
      <c r="E3219" s="195" t="s">
        <v>2571</v>
      </c>
      <c r="F3219" s="196"/>
      <c r="G3219" s="197"/>
      <c r="H3219" s="375"/>
      <c r="I3219" s="375"/>
      <c r="K3219" s="355"/>
    </row>
    <row r="3220" spans="1:11">
      <c r="A3220" s="206"/>
      <c r="B3220" s="207"/>
      <c r="C3220" s="206"/>
      <c r="D3220" s="208"/>
      <c r="E3220" s="209" t="s">
        <v>2572</v>
      </c>
      <c r="F3220" s="210" t="s">
        <v>7</v>
      </c>
      <c r="G3220" s="211">
        <v>21</v>
      </c>
      <c r="H3220" s="212">
        <v>0</v>
      </c>
      <c r="I3220" s="377">
        <f t="shared" ref="I3220" si="226">IF(ISNUMBER(G3220),ROUND(G3220*H3220,2),"")</f>
        <v>0</v>
      </c>
      <c r="K3220" s="355"/>
    </row>
    <row r="3221" spans="1:11">
      <c r="A3221" s="192"/>
      <c r="B3221" s="193"/>
      <c r="C3221" s="192"/>
      <c r="D3221" s="194" t="s">
        <v>951</v>
      </c>
      <c r="E3221" s="195" t="s">
        <v>2651</v>
      </c>
      <c r="F3221" s="196"/>
      <c r="G3221" s="197"/>
      <c r="H3221" s="375"/>
      <c r="I3221" s="375"/>
      <c r="K3221" s="355"/>
    </row>
    <row r="3222" spans="1:11">
      <c r="A3222" s="206"/>
      <c r="B3222" s="207"/>
      <c r="C3222" s="206"/>
      <c r="D3222" s="208"/>
      <c r="E3222" s="209" t="s">
        <v>2572</v>
      </c>
      <c r="F3222" s="210" t="s">
        <v>7</v>
      </c>
      <c r="G3222" s="211">
        <v>2</v>
      </c>
      <c r="H3222" s="212">
        <v>0</v>
      </c>
      <c r="I3222" s="377">
        <f t="shared" ref="I3222" si="227">IF(ISNUMBER(G3222),ROUND(G3222*H3222,2),"")</f>
        <v>0</v>
      </c>
      <c r="K3222" s="355"/>
    </row>
    <row r="3223" spans="1:11">
      <c r="A3223" s="192"/>
      <c r="B3223" s="193"/>
      <c r="C3223" s="192"/>
      <c r="D3223" s="194" t="s">
        <v>952</v>
      </c>
      <c r="E3223" s="195" t="s">
        <v>2573</v>
      </c>
      <c r="F3223" s="196"/>
      <c r="G3223" s="197"/>
      <c r="H3223" s="375"/>
      <c r="I3223" s="375"/>
      <c r="K3223" s="355"/>
    </row>
    <row r="3224" spans="1:11">
      <c r="A3224" s="206"/>
      <c r="B3224" s="207"/>
      <c r="C3224" s="206"/>
      <c r="D3224" s="208"/>
      <c r="E3224" s="209" t="s">
        <v>2574</v>
      </c>
      <c r="F3224" s="210" t="s">
        <v>7</v>
      </c>
      <c r="G3224" s="211">
        <v>15</v>
      </c>
      <c r="H3224" s="212">
        <v>0</v>
      </c>
      <c r="I3224" s="377">
        <f t="shared" ref="I3224:I3225" si="228">IF(ISNUMBER(G3224),ROUND(G3224*H3224,2),"")</f>
        <v>0</v>
      </c>
      <c r="K3224" s="355"/>
    </row>
    <row r="3225" spans="1:11">
      <c r="A3225" s="199"/>
      <c r="B3225" s="200"/>
      <c r="C3225" s="199"/>
      <c r="D3225" s="201" t="s">
        <v>953</v>
      </c>
      <c r="E3225" s="202" t="s">
        <v>1040</v>
      </c>
      <c r="F3225" s="203" t="s">
        <v>7</v>
      </c>
      <c r="G3225" s="204">
        <v>1</v>
      </c>
      <c r="H3225" s="205">
        <v>0</v>
      </c>
      <c r="I3225" s="376">
        <f t="shared" si="228"/>
        <v>0</v>
      </c>
      <c r="K3225" s="355"/>
    </row>
    <row r="3226" spans="1:11">
      <c r="A3226" s="192"/>
      <c r="B3226" s="193"/>
      <c r="C3226" s="192"/>
      <c r="D3226" s="194" t="s">
        <v>954</v>
      </c>
      <c r="E3226" s="195" t="s">
        <v>2575</v>
      </c>
      <c r="F3226" s="196"/>
      <c r="G3226" s="197"/>
      <c r="H3226" s="375"/>
      <c r="I3226" s="375"/>
      <c r="K3226" s="355"/>
    </row>
    <row r="3227" spans="1:11">
      <c r="A3227" s="206"/>
      <c r="B3227" s="207"/>
      <c r="C3227" s="206"/>
      <c r="D3227" s="208"/>
      <c r="E3227" s="209" t="s">
        <v>2576</v>
      </c>
      <c r="F3227" s="210" t="s">
        <v>7</v>
      </c>
      <c r="G3227" s="211">
        <v>1</v>
      </c>
      <c r="H3227" s="212">
        <v>0</v>
      </c>
      <c r="I3227" s="377">
        <f t="shared" ref="I3227" si="229">IF(ISNUMBER(G3227),ROUND(G3227*H3227,2),"")</f>
        <v>0</v>
      </c>
      <c r="K3227" s="355"/>
    </row>
    <row r="3228" spans="1:11">
      <c r="A3228" s="192"/>
      <c r="B3228" s="193"/>
      <c r="C3228" s="192"/>
      <c r="D3228" s="194" t="s">
        <v>955</v>
      </c>
      <c r="E3228" s="195" t="s">
        <v>2577</v>
      </c>
      <c r="F3228" s="196"/>
      <c r="G3228" s="197"/>
      <c r="H3228" s="375"/>
      <c r="I3228" s="375"/>
      <c r="K3228" s="355"/>
    </row>
    <row r="3229" spans="1:11">
      <c r="A3229" s="206"/>
      <c r="B3229" s="207"/>
      <c r="C3229" s="206"/>
      <c r="D3229" s="208"/>
      <c r="E3229" s="209" t="s">
        <v>2578</v>
      </c>
      <c r="F3229" s="210" t="s">
        <v>7</v>
      </c>
      <c r="G3229" s="211">
        <v>7</v>
      </c>
      <c r="H3229" s="212">
        <v>0</v>
      </c>
      <c r="I3229" s="377">
        <f t="shared" ref="I3229" si="230">IF(ISNUMBER(G3229),ROUND(G3229*H3229,2),"")</f>
        <v>0</v>
      </c>
      <c r="K3229" s="355"/>
    </row>
    <row r="3230" spans="1:11">
      <c r="A3230" s="185">
        <v>5</v>
      </c>
      <c r="B3230" s="186"/>
      <c r="C3230" s="185"/>
      <c r="D3230" s="187"/>
      <c r="E3230" s="240" t="s">
        <v>1108</v>
      </c>
      <c r="F3230" s="189"/>
      <c r="G3230" s="190"/>
      <c r="H3230" s="374"/>
      <c r="I3230" s="241">
        <f>SUM(I3231:I3232)</f>
        <v>0</v>
      </c>
      <c r="K3230" s="355"/>
    </row>
    <row r="3231" spans="1:11">
      <c r="A3231" s="185"/>
      <c r="B3231" s="186"/>
      <c r="C3231" s="185"/>
      <c r="D3231" s="187" t="s">
        <v>958</v>
      </c>
      <c r="E3231" s="188" t="s">
        <v>1109</v>
      </c>
      <c r="F3231" s="189" t="s">
        <v>7</v>
      </c>
      <c r="G3231" s="190">
        <v>1</v>
      </c>
      <c r="H3231" s="191">
        <v>0</v>
      </c>
      <c r="I3231" s="374">
        <f t="shared" ref="I3231:I3232" si="231">IF(ISNUMBER(G3231),ROUND(G3231*H3231,2),"")</f>
        <v>0</v>
      </c>
      <c r="K3231" s="355"/>
    </row>
    <row r="3232" spans="1:11">
      <c r="A3232" s="185"/>
      <c r="B3232" s="186"/>
      <c r="C3232" s="185"/>
      <c r="D3232" s="187" t="s">
        <v>959</v>
      </c>
      <c r="E3232" s="188" t="s">
        <v>1110</v>
      </c>
      <c r="F3232" s="189" t="s">
        <v>7</v>
      </c>
      <c r="G3232" s="190">
        <v>15</v>
      </c>
      <c r="H3232" s="191">
        <v>0</v>
      </c>
      <c r="I3232" s="374">
        <f t="shared" si="231"/>
        <v>0</v>
      </c>
      <c r="K3232" s="355"/>
    </row>
    <row r="3233" spans="1:11">
      <c r="A3233" s="185">
        <v>5</v>
      </c>
      <c r="B3233" s="186"/>
      <c r="C3233" s="185"/>
      <c r="D3233" s="187"/>
      <c r="E3233" s="240" t="s">
        <v>1111</v>
      </c>
      <c r="F3233" s="189"/>
      <c r="G3233" s="190"/>
      <c r="H3233" s="374"/>
      <c r="I3233" s="241">
        <f>SUM(I3234:I3239)</f>
        <v>0</v>
      </c>
      <c r="K3233" s="355"/>
    </row>
    <row r="3234" spans="1:11">
      <c r="A3234" s="192"/>
      <c r="B3234" s="193"/>
      <c r="C3234" s="192"/>
      <c r="D3234" s="194" t="s">
        <v>960</v>
      </c>
      <c r="E3234" s="195" t="s">
        <v>2579</v>
      </c>
      <c r="F3234" s="196"/>
      <c r="G3234" s="197"/>
      <c r="H3234" s="375"/>
      <c r="I3234" s="375"/>
      <c r="K3234" s="355"/>
    </row>
    <row r="3235" spans="1:11">
      <c r="A3235" s="206"/>
      <c r="B3235" s="207"/>
      <c r="C3235" s="206"/>
      <c r="D3235" s="208"/>
      <c r="E3235" s="209" t="s">
        <v>2580</v>
      </c>
      <c r="F3235" s="210" t="s">
        <v>1157</v>
      </c>
      <c r="G3235" s="211">
        <v>6.98</v>
      </c>
      <c r="H3235" s="212">
        <v>0</v>
      </c>
      <c r="I3235" s="377">
        <f t="shared" ref="I3235" si="232">IF(ISNUMBER(G3235),ROUND(G3235*H3235,2),"")</f>
        <v>0</v>
      </c>
      <c r="K3235" s="355"/>
    </row>
    <row r="3236" spans="1:11">
      <c r="A3236" s="192"/>
      <c r="B3236" s="193"/>
      <c r="C3236" s="192"/>
      <c r="D3236" s="194" t="s">
        <v>961</v>
      </c>
      <c r="E3236" s="195" t="s">
        <v>2581</v>
      </c>
      <c r="F3236" s="196"/>
      <c r="G3236" s="197"/>
      <c r="H3236" s="375"/>
      <c r="I3236" s="375"/>
      <c r="K3236" s="355"/>
    </row>
    <row r="3237" spans="1:11">
      <c r="A3237" s="206"/>
      <c r="B3237" s="207"/>
      <c r="C3237" s="206"/>
      <c r="D3237" s="208"/>
      <c r="E3237" s="209" t="s">
        <v>2582</v>
      </c>
      <c r="F3237" s="210" t="s">
        <v>1158</v>
      </c>
      <c r="G3237" s="211">
        <v>14</v>
      </c>
      <c r="H3237" s="212">
        <v>0</v>
      </c>
      <c r="I3237" s="377">
        <f t="shared" ref="I3237" si="233">IF(ISNUMBER(G3237),ROUND(G3237*H3237,2),"")</f>
        <v>0</v>
      </c>
      <c r="K3237" s="355"/>
    </row>
    <row r="3238" spans="1:11">
      <c r="A3238" s="192"/>
      <c r="B3238" s="193"/>
      <c r="C3238" s="192"/>
      <c r="D3238" s="194" t="s">
        <v>962</v>
      </c>
      <c r="E3238" s="195" t="s">
        <v>2583</v>
      </c>
      <c r="F3238" s="196"/>
      <c r="G3238" s="197"/>
      <c r="H3238" s="375"/>
      <c r="I3238" s="375"/>
      <c r="K3238" s="355"/>
    </row>
    <row r="3239" spans="1:11">
      <c r="A3239" s="206"/>
      <c r="B3239" s="207"/>
      <c r="C3239" s="206"/>
      <c r="D3239" s="208"/>
      <c r="E3239" s="209" t="s">
        <v>2584</v>
      </c>
      <c r="F3239" s="210" t="s">
        <v>1158</v>
      </c>
      <c r="G3239" s="211">
        <v>1</v>
      </c>
      <c r="H3239" s="212">
        <v>0</v>
      </c>
      <c r="I3239" s="377">
        <f t="shared" ref="I3239" si="234">IF(ISNUMBER(G3239),ROUND(G3239*H3239,2),"")</f>
        <v>0</v>
      </c>
      <c r="K3239" s="355"/>
    </row>
    <row r="3240" spans="1:11">
      <c r="A3240" s="185">
        <v>5</v>
      </c>
      <c r="B3240" s="186"/>
      <c r="C3240" s="185"/>
      <c r="D3240" s="187"/>
      <c r="E3240" s="240" t="s">
        <v>1125</v>
      </c>
      <c r="F3240" s="189"/>
      <c r="G3240" s="190"/>
      <c r="H3240" s="374"/>
      <c r="I3240" s="241">
        <f>SUM(I3241:I3244)</f>
        <v>0</v>
      </c>
      <c r="K3240" s="355"/>
    </row>
    <row r="3241" spans="1:11">
      <c r="A3241" s="192"/>
      <c r="B3241" s="193"/>
      <c r="C3241" s="192"/>
      <c r="D3241" s="194" t="s">
        <v>973</v>
      </c>
      <c r="E3241" s="195" t="s">
        <v>2504</v>
      </c>
      <c r="F3241" s="196"/>
      <c r="G3241" s="197"/>
      <c r="H3241" s="375"/>
      <c r="I3241" s="375"/>
      <c r="K3241" s="355"/>
    </row>
    <row r="3242" spans="1:11">
      <c r="A3242" s="199"/>
      <c r="B3242" s="200"/>
      <c r="C3242" s="199"/>
      <c r="D3242" s="201"/>
      <c r="E3242" s="202" t="s">
        <v>2505</v>
      </c>
      <c r="F3242" s="203"/>
      <c r="G3242" s="204"/>
      <c r="H3242" s="376"/>
      <c r="I3242" s="376"/>
      <c r="K3242" s="355"/>
    </row>
    <row r="3243" spans="1:11">
      <c r="A3243" s="199"/>
      <c r="B3243" s="200"/>
      <c r="C3243" s="199"/>
      <c r="D3243" s="201"/>
      <c r="E3243" s="202" t="s">
        <v>2506</v>
      </c>
      <c r="F3243" s="203"/>
      <c r="G3243" s="204"/>
      <c r="H3243" s="376"/>
      <c r="I3243" s="376"/>
      <c r="K3243" s="355"/>
    </row>
    <row r="3244" spans="1:11">
      <c r="A3244" s="206"/>
      <c r="B3244" s="207"/>
      <c r="C3244" s="206"/>
      <c r="D3244" s="208"/>
      <c r="E3244" s="209" t="s">
        <v>2507</v>
      </c>
      <c r="F3244" s="210" t="s">
        <v>7</v>
      </c>
      <c r="G3244" s="211">
        <v>30</v>
      </c>
      <c r="H3244" s="212">
        <v>0</v>
      </c>
      <c r="I3244" s="377">
        <f t="shared" ref="I3244" si="235">IF(ISNUMBER(G3244),ROUND(G3244*H3244,2),"")</f>
        <v>0</v>
      </c>
      <c r="K3244" s="355"/>
    </row>
    <row r="3245" spans="1:11">
      <c r="A3245" s="185">
        <v>5</v>
      </c>
      <c r="B3245" s="186"/>
      <c r="C3245" s="185"/>
      <c r="D3245" s="187"/>
      <c r="E3245" s="240" t="s">
        <v>1129</v>
      </c>
      <c r="F3245" s="189"/>
      <c r="G3245" s="190"/>
      <c r="H3245" s="374"/>
      <c r="I3245" s="241">
        <f>SUM(I3246:I3250)</f>
        <v>0</v>
      </c>
      <c r="K3245" s="355"/>
    </row>
    <row r="3246" spans="1:11">
      <c r="A3246" s="192"/>
      <c r="B3246" s="193"/>
      <c r="C3246" s="192"/>
      <c r="D3246" s="194" t="s">
        <v>976</v>
      </c>
      <c r="E3246" s="195" t="s">
        <v>2585</v>
      </c>
      <c r="F3246" s="196"/>
      <c r="G3246" s="197"/>
      <c r="H3246" s="375"/>
      <c r="I3246" s="375"/>
      <c r="K3246" s="355"/>
    </row>
    <row r="3247" spans="1:11">
      <c r="A3247" s="206"/>
      <c r="B3247" s="207"/>
      <c r="C3247" s="206"/>
      <c r="D3247" s="208"/>
      <c r="E3247" s="209" t="s">
        <v>2586</v>
      </c>
      <c r="F3247" s="210" t="s">
        <v>1157</v>
      </c>
      <c r="G3247" s="211">
        <v>5.94</v>
      </c>
      <c r="H3247" s="212">
        <v>0</v>
      </c>
      <c r="I3247" s="377">
        <f t="shared" ref="I3247:I3248" si="236">IF(ISNUMBER(G3247),ROUND(G3247*H3247,2),"")</f>
        <v>0</v>
      </c>
      <c r="K3247" s="355"/>
    </row>
    <row r="3248" spans="1:11">
      <c r="A3248" s="206"/>
      <c r="B3248" s="207"/>
      <c r="C3248" s="206"/>
      <c r="D3248" s="208" t="s">
        <v>977</v>
      </c>
      <c r="E3248" s="209" t="s">
        <v>1131</v>
      </c>
      <c r="F3248" s="210" t="s">
        <v>7</v>
      </c>
      <c r="G3248" s="211">
        <v>296</v>
      </c>
      <c r="H3248" s="212">
        <v>0</v>
      </c>
      <c r="I3248" s="376">
        <f t="shared" si="236"/>
        <v>0</v>
      </c>
      <c r="K3248" s="355"/>
    </row>
    <row r="3249" spans="1:11">
      <c r="A3249" s="192"/>
      <c r="B3249" s="193"/>
      <c r="C3249" s="192"/>
      <c r="D3249" s="194" t="s">
        <v>978</v>
      </c>
      <c r="E3249" s="195" t="s">
        <v>2587</v>
      </c>
      <c r="F3249" s="196"/>
      <c r="G3249" s="197"/>
      <c r="H3249" s="375"/>
      <c r="I3249" s="375"/>
      <c r="K3249" s="355"/>
    </row>
    <row r="3250" spans="1:11">
      <c r="A3250" s="206"/>
      <c r="B3250" s="207"/>
      <c r="C3250" s="206"/>
      <c r="D3250" s="208"/>
      <c r="E3250" s="209" t="s">
        <v>2588</v>
      </c>
      <c r="F3250" s="210" t="s">
        <v>7</v>
      </c>
      <c r="G3250" s="211">
        <v>49</v>
      </c>
      <c r="H3250" s="212">
        <v>0</v>
      </c>
      <c r="I3250" s="377">
        <f t="shared" ref="I3250" si="237">IF(ISNUMBER(G3250),ROUND(G3250*H3250,2),"")</f>
        <v>0</v>
      </c>
      <c r="K3250" s="355"/>
    </row>
    <row r="3251" spans="1:11">
      <c r="A3251" s="378">
        <v>3</v>
      </c>
      <c r="B3251" s="378"/>
      <c r="C3251" s="378"/>
      <c r="D3251" s="379"/>
      <c r="E3251" s="380" t="s">
        <v>1136</v>
      </c>
      <c r="F3251" s="380"/>
      <c r="G3251" s="380"/>
      <c r="H3251" s="383"/>
      <c r="I3251" s="384">
        <f>SUM(I3252:I3271)</f>
        <v>0</v>
      </c>
      <c r="K3251" s="355"/>
    </row>
    <row r="3252" spans="1:11">
      <c r="A3252" s="192"/>
      <c r="B3252" s="193"/>
      <c r="C3252" s="192"/>
      <c r="D3252" s="194" t="s">
        <v>982</v>
      </c>
      <c r="E3252" s="195" t="s">
        <v>2589</v>
      </c>
      <c r="F3252" s="196"/>
      <c r="G3252" s="197"/>
      <c r="H3252" s="375"/>
      <c r="I3252" s="375"/>
      <c r="K3252" s="355"/>
    </row>
    <row r="3253" spans="1:11">
      <c r="A3253" s="199"/>
      <c r="B3253" s="200"/>
      <c r="C3253" s="199"/>
      <c r="D3253" s="201"/>
      <c r="E3253" s="202" t="s">
        <v>2590</v>
      </c>
      <c r="F3253" s="203"/>
      <c r="G3253" s="204"/>
      <c r="H3253" s="376"/>
      <c r="I3253" s="376"/>
      <c r="K3253" s="355"/>
    </row>
    <row r="3254" spans="1:11">
      <c r="A3254" s="199"/>
      <c r="B3254" s="200"/>
      <c r="C3254" s="199"/>
      <c r="D3254" s="201"/>
      <c r="E3254" s="202" t="s">
        <v>2591</v>
      </c>
      <c r="F3254" s="203" t="s">
        <v>7</v>
      </c>
      <c r="G3254" s="204">
        <v>55</v>
      </c>
      <c r="H3254" s="205">
        <v>0</v>
      </c>
      <c r="I3254" s="376">
        <f t="shared" ref="I3254:I3257" si="238">IF(ISNUMBER(G3254),ROUND(G3254*H3254,2),"")</f>
        <v>0</v>
      </c>
      <c r="K3254" s="355"/>
    </row>
    <row r="3255" spans="1:11">
      <c r="A3255" s="199"/>
      <c r="B3255" s="200"/>
      <c r="C3255" s="199"/>
      <c r="D3255" s="201"/>
      <c r="E3255" s="202" t="s">
        <v>2592</v>
      </c>
      <c r="F3255" s="203" t="s">
        <v>7</v>
      </c>
      <c r="G3255" s="204">
        <v>33</v>
      </c>
      <c r="H3255" s="205">
        <v>0</v>
      </c>
      <c r="I3255" s="376">
        <f t="shared" si="238"/>
        <v>0</v>
      </c>
      <c r="K3255" s="355"/>
    </row>
    <row r="3256" spans="1:11">
      <c r="A3256" s="199"/>
      <c r="B3256" s="200"/>
      <c r="C3256" s="199"/>
      <c r="D3256" s="201"/>
      <c r="E3256" s="202" t="s">
        <v>2593</v>
      </c>
      <c r="F3256" s="203" t="s">
        <v>7</v>
      </c>
      <c r="G3256" s="204">
        <v>21</v>
      </c>
      <c r="H3256" s="205">
        <v>0</v>
      </c>
      <c r="I3256" s="376">
        <f t="shared" si="238"/>
        <v>0</v>
      </c>
      <c r="K3256" s="355"/>
    </row>
    <row r="3257" spans="1:11">
      <c r="A3257" s="206"/>
      <c r="B3257" s="207"/>
      <c r="C3257" s="206"/>
      <c r="D3257" s="208"/>
      <c r="E3257" s="209" t="s">
        <v>2594</v>
      </c>
      <c r="F3257" s="210" t="s">
        <v>7</v>
      </c>
      <c r="G3257" s="211">
        <v>19</v>
      </c>
      <c r="H3257" s="212">
        <v>0</v>
      </c>
      <c r="I3257" s="377">
        <f t="shared" si="238"/>
        <v>0</v>
      </c>
      <c r="K3257" s="355"/>
    </row>
    <row r="3258" spans="1:11">
      <c r="A3258" s="192"/>
      <c r="B3258" s="193"/>
      <c r="C3258" s="192"/>
      <c r="D3258" s="194" t="s">
        <v>983</v>
      </c>
      <c r="E3258" s="195" t="s">
        <v>2595</v>
      </c>
      <c r="F3258" s="196"/>
      <c r="G3258" s="197"/>
      <c r="H3258" s="375"/>
      <c r="I3258" s="375"/>
      <c r="K3258" s="355"/>
    </row>
    <row r="3259" spans="1:11">
      <c r="A3259" s="206"/>
      <c r="B3259" s="207"/>
      <c r="C3259" s="206"/>
      <c r="D3259" s="208"/>
      <c r="E3259" s="209" t="s">
        <v>2596</v>
      </c>
      <c r="F3259" s="210" t="s">
        <v>7</v>
      </c>
      <c r="G3259" s="211">
        <v>147</v>
      </c>
      <c r="H3259" s="212">
        <v>0</v>
      </c>
      <c r="I3259" s="377">
        <f t="shared" ref="I3259" si="239">IF(ISNUMBER(G3259),ROUND(G3259*H3259,2),"")</f>
        <v>0</v>
      </c>
      <c r="K3259" s="355"/>
    </row>
    <row r="3260" spans="1:11">
      <c r="A3260" s="192"/>
      <c r="B3260" s="193"/>
      <c r="C3260" s="192"/>
      <c r="D3260" s="194" t="s">
        <v>984</v>
      </c>
      <c r="E3260" s="195" t="s">
        <v>2597</v>
      </c>
      <c r="F3260" s="196"/>
      <c r="G3260" s="197"/>
      <c r="H3260" s="375"/>
      <c r="I3260" s="375"/>
      <c r="K3260" s="355"/>
    </row>
    <row r="3261" spans="1:11">
      <c r="A3261" s="199"/>
      <c r="B3261" s="200"/>
      <c r="C3261" s="199"/>
      <c r="D3261" s="201"/>
      <c r="E3261" s="202" t="s">
        <v>2598</v>
      </c>
      <c r="F3261" s="203"/>
      <c r="G3261" s="204"/>
      <c r="H3261" s="376"/>
      <c r="I3261" s="376"/>
      <c r="K3261" s="355"/>
    </row>
    <row r="3262" spans="1:11">
      <c r="A3262" s="206"/>
      <c r="B3262" s="207"/>
      <c r="C3262" s="206"/>
      <c r="D3262" s="208"/>
      <c r="E3262" s="209" t="s">
        <v>2599</v>
      </c>
      <c r="F3262" s="210" t="s">
        <v>7</v>
      </c>
      <c r="G3262" s="211">
        <v>147</v>
      </c>
      <c r="H3262" s="212">
        <v>0</v>
      </c>
      <c r="I3262" s="377">
        <f t="shared" ref="I3262" si="240">IF(ISNUMBER(G3262),ROUND(G3262*H3262,2),"")</f>
        <v>0</v>
      </c>
      <c r="K3262" s="355"/>
    </row>
    <row r="3263" spans="1:11">
      <c r="A3263" s="192"/>
      <c r="B3263" s="193"/>
      <c r="C3263" s="192"/>
      <c r="D3263" s="194" t="s">
        <v>2600</v>
      </c>
      <c r="E3263" s="195" t="s">
        <v>2601</v>
      </c>
      <c r="F3263" s="196"/>
      <c r="G3263" s="197"/>
      <c r="H3263" s="375"/>
      <c r="I3263" s="375"/>
      <c r="K3263" s="355"/>
    </row>
    <row r="3264" spans="1:11">
      <c r="A3264" s="199"/>
      <c r="B3264" s="200"/>
      <c r="C3264" s="199"/>
      <c r="D3264" s="201"/>
      <c r="E3264" s="202" t="s">
        <v>2602</v>
      </c>
      <c r="F3264" s="203"/>
      <c r="G3264" s="204"/>
      <c r="H3264" s="376"/>
      <c r="I3264" s="376"/>
      <c r="K3264" s="355"/>
    </row>
    <row r="3265" spans="1:11">
      <c r="A3265" s="206"/>
      <c r="B3265" s="207"/>
      <c r="C3265" s="206"/>
      <c r="D3265" s="208"/>
      <c r="E3265" s="209" t="s">
        <v>2603</v>
      </c>
      <c r="F3265" s="210" t="s">
        <v>7</v>
      </c>
      <c r="G3265" s="211">
        <v>300</v>
      </c>
      <c r="H3265" s="212">
        <v>0</v>
      </c>
      <c r="I3265" s="377">
        <f t="shared" ref="I3265" si="241">IF(ISNUMBER(G3265),ROUND(G3265*H3265,2),"")</f>
        <v>0</v>
      </c>
      <c r="K3265" s="355"/>
    </row>
    <row r="3266" spans="1:11">
      <c r="A3266" s="192"/>
      <c r="B3266" s="193"/>
      <c r="C3266" s="192"/>
      <c r="D3266" s="194" t="s">
        <v>2604</v>
      </c>
      <c r="E3266" s="195" t="s">
        <v>2605</v>
      </c>
      <c r="F3266" s="196"/>
      <c r="G3266" s="197"/>
      <c r="H3266" s="375"/>
      <c r="I3266" s="375"/>
      <c r="K3266" s="355"/>
    </row>
    <row r="3267" spans="1:11">
      <c r="A3267" s="199"/>
      <c r="B3267" s="200"/>
      <c r="C3267" s="199"/>
      <c r="D3267" s="201"/>
      <c r="E3267" s="202" t="s">
        <v>2606</v>
      </c>
      <c r="F3267" s="203"/>
      <c r="G3267" s="204"/>
      <c r="H3267" s="376"/>
      <c r="I3267" s="376"/>
      <c r="K3267" s="355"/>
    </row>
    <row r="3268" spans="1:11">
      <c r="A3268" s="199"/>
      <c r="B3268" s="200"/>
      <c r="C3268" s="199"/>
      <c r="D3268" s="201"/>
      <c r="E3268" s="202" t="s">
        <v>2607</v>
      </c>
      <c r="F3268" s="203"/>
      <c r="G3268" s="204"/>
      <c r="H3268" s="376"/>
      <c r="I3268" s="376"/>
      <c r="K3268" s="355"/>
    </row>
    <row r="3269" spans="1:11">
      <c r="A3269" s="199"/>
      <c r="B3269" s="200"/>
      <c r="C3269" s="199"/>
      <c r="D3269" s="201"/>
      <c r="E3269" s="202" t="s">
        <v>2608</v>
      </c>
      <c r="F3269" s="203" t="s">
        <v>7</v>
      </c>
      <c r="G3269" s="204">
        <v>15</v>
      </c>
      <c r="H3269" s="205">
        <v>0</v>
      </c>
      <c r="I3269" s="376">
        <f t="shared" ref="I3269" si="242">IF(ISNUMBER(G3269),ROUND(G3269*H3269,2),"")</f>
        <v>0</v>
      </c>
      <c r="K3269" s="355"/>
    </row>
    <row r="3270" spans="1:11">
      <c r="A3270" s="199"/>
      <c r="B3270" s="200"/>
      <c r="C3270" s="199"/>
      <c r="D3270" s="201"/>
      <c r="E3270" s="202" t="s">
        <v>2609</v>
      </c>
      <c r="F3270" s="203"/>
      <c r="G3270" s="204"/>
      <c r="H3270" s="376"/>
      <c r="I3270" s="376"/>
      <c r="K3270" s="355"/>
    </row>
    <row r="3271" spans="1:11">
      <c r="A3271" s="206"/>
      <c r="B3271" s="207"/>
      <c r="C3271" s="206"/>
      <c r="D3271" s="208"/>
      <c r="E3271" s="209" t="s">
        <v>2608</v>
      </c>
      <c r="F3271" s="210" t="s">
        <v>7</v>
      </c>
      <c r="G3271" s="211">
        <v>15</v>
      </c>
      <c r="H3271" s="212">
        <v>0</v>
      </c>
      <c r="I3271" s="377">
        <f t="shared" ref="I3271" si="243">IF(ISNUMBER(G3271),ROUND(G3271*H3271,2),"")</f>
        <v>0</v>
      </c>
      <c r="K3271" s="355"/>
    </row>
    <row r="3272" spans="1:11">
      <c r="A3272" s="170">
        <v>2</v>
      </c>
      <c r="B3272" s="171" t="str">
        <f>IF(TRIM(H3272)&lt;&gt;"",COUNTA($H$8:H3272),"")</f>
        <v/>
      </c>
      <c r="C3272" s="170"/>
      <c r="D3272" s="172"/>
      <c r="E3272" s="24" t="s">
        <v>2652</v>
      </c>
      <c r="F3272" s="173"/>
      <c r="G3272" s="215"/>
      <c r="H3272" s="373"/>
      <c r="I3272" s="175">
        <f>I3273+I3292+I3316+I3329</f>
        <v>0</v>
      </c>
      <c r="K3272" s="355"/>
    </row>
    <row r="3273" spans="1:11">
      <c r="A3273" s="385">
        <v>3</v>
      </c>
      <c r="B3273" s="385"/>
      <c r="C3273" s="385"/>
      <c r="D3273" s="386"/>
      <c r="E3273" s="387" t="s">
        <v>13</v>
      </c>
      <c r="F3273" s="387"/>
      <c r="G3273" s="387"/>
      <c r="H3273" s="388"/>
      <c r="I3273" s="389">
        <f>SUM(I3274:I3291)</f>
        <v>0</v>
      </c>
      <c r="K3273" s="355"/>
    </row>
    <row r="3274" spans="1:11">
      <c r="A3274" s="192"/>
      <c r="B3274" s="193"/>
      <c r="C3274" s="192"/>
      <c r="D3274" s="194" t="s">
        <v>863</v>
      </c>
      <c r="E3274" s="195" t="s">
        <v>2278</v>
      </c>
      <c r="F3274" s="196"/>
      <c r="G3274" s="197"/>
      <c r="H3274" s="375"/>
      <c r="I3274" s="375"/>
      <c r="K3274" s="355"/>
    </row>
    <row r="3275" spans="1:11">
      <c r="A3275" s="199"/>
      <c r="B3275" s="200"/>
      <c r="C3275" s="199"/>
      <c r="D3275" s="201"/>
      <c r="E3275" s="202" t="s">
        <v>2279</v>
      </c>
      <c r="F3275" s="203"/>
      <c r="G3275" s="204"/>
      <c r="H3275" s="376"/>
      <c r="I3275" s="376"/>
      <c r="K3275" s="355"/>
    </row>
    <row r="3276" spans="1:11">
      <c r="A3276" s="199"/>
      <c r="B3276" s="200"/>
      <c r="C3276" s="199"/>
      <c r="D3276" s="201"/>
      <c r="E3276" s="202" t="s">
        <v>2280</v>
      </c>
      <c r="F3276" s="203"/>
      <c r="G3276" s="204"/>
      <c r="H3276" s="376"/>
      <c r="I3276" s="376"/>
      <c r="K3276" s="355"/>
    </row>
    <row r="3277" spans="1:11">
      <c r="A3277" s="199"/>
      <c r="B3277" s="200"/>
      <c r="C3277" s="199"/>
      <c r="D3277" s="201"/>
      <c r="E3277" s="202" t="s">
        <v>2281</v>
      </c>
      <c r="F3277" s="203"/>
      <c r="G3277" s="204"/>
      <c r="H3277" s="376"/>
      <c r="I3277" s="376"/>
      <c r="K3277" s="355"/>
    </row>
    <row r="3278" spans="1:11">
      <c r="A3278" s="199"/>
      <c r="B3278" s="200"/>
      <c r="C3278" s="199"/>
      <c r="D3278" s="201"/>
      <c r="E3278" s="202" t="s">
        <v>2282</v>
      </c>
      <c r="F3278" s="203"/>
      <c r="G3278" s="204"/>
      <c r="H3278" s="376"/>
      <c r="I3278" s="376"/>
      <c r="K3278" s="355"/>
    </row>
    <row r="3279" spans="1:11">
      <c r="A3279" s="199"/>
      <c r="B3279" s="200"/>
      <c r="C3279" s="199"/>
      <c r="D3279" s="201"/>
      <c r="E3279" s="202" t="s">
        <v>2283</v>
      </c>
      <c r="F3279" s="203"/>
      <c r="G3279" s="204"/>
      <c r="H3279" s="376"/>
      <c r="I3279" s="376"/>
      <c r="K3279" s="355"/>
    </row>
    <row r="3280" spans="1:11">
      <c r="A3280" s="199"/>
      <c r="B3280" s="200"/>
      <c r="C3280" s="199"/>
      <c r="D3280" s="201"/>
      <c r="E3280" s="202" t="s">
        <v>2284</v>
      </c>
      <c r="F3280" s="203"/>
      <c r="G3280" s="204"/>
      <c r="H3280" s="376"/>
      <c r="I3280" s="376"/>
      <c r="K3280" s="355"/>
    </row>
    <row r="3281" spans="1:11">
      <c r="A3281" s="199"/>
      <c r="B3281" s="200"/>
      <c r="C3281" s="199"/>
      <c r="D3281" s="201"/>
      <c r="E3281" s="202" t="s">
        <v>2285</v>
      </c>
      <c r="F3281" s="203"/>
      <c r="G3281" s="204"/>
      <c r="H3281" s="376"/>
      <c r="I3281" s="376"/>
      <c r="K3281" s="355"/>
    </row>
    <row r="3282" spans="1:11">
      <c r="A3282" s="199"/>
      <c r="B3282" s="200"/>
      <c r="C3282" s="199"/>
      <c r="D3282" s="201"/>
      <c r="E3282" s="202" t="s">
        <v>2286</v>
      </c>
      <c r="F3282" s="203"/>
      <c r="G3282" s="204"/>
      <c r="H3282" s="376"/>
      <c r="I3282" s="376"/>
      <c r="K3282" s="355"/>
    </row>
    <row r="3283" spans="1:11">
      <c r="A3283" s="199"/>
      <c r="B3283" s="200"/>
      <c r="C3283" s="199"/>
      <c r="D3283" s="201"/>
      <c r="E3283" s="202" t="s">
        <v>2287</v>
      </c>
      <c r="F3283" s="203"/>
      <c r="G3283" s="204"/>
      <c r="H3283" s="376"/>
      <c r="I3283" s="376"/>
      <c r="K3283" s="355"/>
    </row>
    <row r="3284" spans="1:11">
      <c r="A3284" s="199"/>
      <c r="B3284" s="200"/>
      <c r="C3284" s="199"/>
      <c r="D3284" s="201"/>
      <c r="E3284" s="202" t="s">
        <v>2288</v>
      </c>
      <c r="F3284" s="203"/>
      <c r="G3284" s="204"/>
      <c r="H3284" s="376"/>
      <c r="I3284" s="376"/>
      <c r="K3284" s="355"/>
    </row>
    <row r="3285" spans="1:11">
      <c r="A3285" s="199"/>
      <c r="B3285" s="200"/>
      <c r="C3285" s="199"/>
      <c r="D3285" s="201"/>
      <c r="E3285" s="202" t="s">
        <v>2289</v>
      </c>
      <c r="F3285" s="203"/>
      <c r="G3285" s="204"/>
      <c r="H3285" s="376"/>
      <c r="I3285" s="376"/>
      <c r="K3285" s="355"/>
    </row>
    <row r="3286" spans="1:11">
      <c r="A3286" s="199"/>
      <c r="B3286" s="200"/>
      <c r="C3286" s="199"/>
      <c r="D3286" s="201"/>
      <c r="E3286" s="202" t="s">
        <v>2290</v>
      </c>
      <c r="F3286" s="203"/>
      <c r="G3286" s="204"/>
      <c r="H3286" s="376"/>
      <c r="I3286" s="376"/>
      <c r="K3286" s="355"/>
    </row>
    <row r="3287" spans="1:11">
      <c r="A3287" s="199"/>
      <c r="B3287" s="200"/>
      <c r="C3287" s="199"/>
      <c r="D3287" s="201"/>
      <c r="E3287" s="202" t="s">
        <v>2291</v>
      </c>
      <c r="F3287" s="203"/>
      <c r="G3287" s="204"/>
      <c r="H3287" s="376"/>
      <c r="I3287" s="376"/>
      <c r="K3287" s="355"/>
    </row>
    <row r="3288" spans="1:11">
      <c r="A3288" s="199"/>
      <c r="B3288" s="200"/>
      <c r="C3288" s="199"/>
      <c r="D3288" s="201"/>
      <c r="E3288" s="202" t="s">
        <v>2292</v>
      </c>
      <c r="F3288" s="203"/>
      <c r="G3288" s="204"/>
      <c r="H3288" s="376"/>
      <c r="I3288" s="376"/>
      <c r="K3288" s="355"/>
    </row>
    <row r="3289" spans="1:11">
      <c r="A3289" s="199"/>
      <c r="B3289" s="200"/>
      <c r="C3289" s="199"/>
      <c r="D3289" s="201"/>
      <c r="E3289" s="202" t="s">
        <v>2293</v>
      </c>
      <c r="F3289" s="203"/>
      <c r="G3289" s="204"/>
      <c r="H3289" s="376"/>
      <c r="I3289" s="376"/>
      <c r="K3289" s="355"/>
    </row>
    <row r="3290" spans="1:11">
      <c r="A3290" s="199"/>
      <c r="B3290" s="200"/>
      <c r="C3290" s="199"/>
      <c r="D3290" s="201"/>
      <c r="E3290" s="202" t="s">
        <v>2294</v>
      </c>
      <c r="F3290" s="203"/>
      <c r="G3290" s="204"/>
      <c r="H3290" s="376"/>
      <c r="I3290" s="376"/>
      <c r="K3290" s="355"/>
    </row>
    <row r="3291" spans="1:11">
      <c r="A3291" s="206"/>
      <c r="B3291" s="207"/>
      <c r="C3291" s="206"/>
      <c r="D3291" s="208"/>
      <c r="E3291" s="209" t="s">
        <v>2653</v>
      </c>
      <c r="F3291" s="210" t="s">
        <v>1156</v>
      </c>
      <c r="G3291" s="211">
        <v>3</v>
      </c>
      <c r="H3291" s="212">
        <v>0</v>
      </c>
      <c r="I3291" s="377">
        <f t="shared" ref="I3291" si="244">IF(ISNUMBER(G3291),ROUND(G3291*H3291,2),"")</f>
        <v>0</v>
      </c>
      <c r="K3291" s="355"/>
    </row>
    <row r="3292" spans="1:11">
      <c r="A3292" s="385">
        <v>3</v>
      </c>
      <c r="B3292" s="385"/>
      <c r="C3292" s="385"/>
      <c r="D3292" s="386"/>
      <c r="E3292" s="387" t="s">
        <v>1024</v>
      </c>
      <c r="F3292" s="387"/>
      <c r="G3292" s="387"/>
      <c r="H3292" s="388"/>
      <c r="I3292" s="389">
        <f>I3293+I3295+I3301+I3308+I3312</f>
        <v>0</v>
      </c>
      <c r="K3292" s="355"/>
    </row>
    <row r="3293" spans="1:11">
      <c r="A3293" s="185">
        <v>5</v>
      </c>
      <c r="B3293" s="186"/>
      <c r="C3293" s="185"/>
      <c r="D3293" s="187"/>
      <c r="E3293" s="240" t="s">
        <v>2424</v>
      </c>
      <c r="F3293" s="189"/>
      <c r="G3293" s="190"/>
      <c r="H3293" s="374"/>
      <c r="I3293" s="241">
        <f>SUM(I3294)</f>
        <v>0</v>
      </c>
      <c r="K3293" s="355"/>
    </row>
    <row r="3294" spans="1:11">
      <c r="A3294" s="185"/>
      <c r="B3294" s="186"/>
      <c r="C3294" s="185"/>
      <c r="D3294" s="187" t="s">
        <v>883</v>
      </c>
      <c r="E3294" s="188" t="s">
        <v>2425</v>
      </c>
      <c r="F3294" s="189" t="s">
        <v>7</v>
      </c>
      <c r="G3294" s="190">
        <v>3</v>
      </c>
      <c r="H3294" s="191">
        <v>0</v>
      </c>
      <c r="I3294" s="376">
        <f t="shared" ref="I3294" si="245">IF(ISNUMBER(G3294),ROUND(G3294*H3294,2),"")</f>
        <v>0</v>
      </c>
      <c r="K3294" s="355"/>
    </row>
    <row r="3295" spans="1:11" ht="22.5">
      <c r="A3295" s="192">
        <v>5</v>
      </c>
      <c r="B3295" s="193"/>
      <c r="C3295" s="192"/>
      <c r="D3295" s="194"/>
      <c r="E3295" s="238" t="s">
        <v>1031</v>
      </c>
      <c r="F3295" s="196"/>
      <c r="G3295" s="197"/>
      <c r="H3295" s="375"/>
      <c r="I3295" s="239">
        <f>SUM(I3296:I3300)</f>
        <v>0</v>
      </c>
      <c r="K3295" s="355"/>
    </row>
    <row r="3296" spans="1:11">
      <c r="A3296" s="192"/>
      <c r="B3296" s="193"/>
      <c r="C3296" s="192"/>
      <c r="D3296" s="194" t="s">
        <v>888</v>
      </c>
      <c r="E3296" s="195" t="s">
        <v>2432</v>
      </c>
      <c r="F3296" s="196"/>
      <c r="G3296" s="197"/>
      <c r="H3296" s="375"/>
      <c r="I3296" s="375"/>
      <c r="K3296" s="355"/>
    </row>
    <row r="3297" spans="1:11">
      <c r="A3297" s="206"/>
      <c r="B3297" s="207"/>
      <c r="C3297" s="206"/>
      <c r="D3297" s="208"/>
      <c r="E3297" s="209" t="s">
        <v>2433</v>
      </c>
      <c r="F3297" s="210" t="s">
        <v>7</v>
      </c>
      <c r="G3297" s="211">
        <v>3</v>
      </c>
      <c r="H3297" s="212">
        <v>0</v>
      </c>
      <c r="I3297" s="377">
        <f t="shared" ref="I3297" si="246">IF(ISNUMBER(G3297),ROUND(G3297*H3297,2),"")</f>
        <v>0</v>
      </c>
      <c r="K3297" s="355"/>
    </row>
    <row r="3298" spans="1:11">
      <c r="A3298" s="192"/>
      <c r="B3298" s="193"/>
      <c r="C3298" s="192"/>
      <c r="D3298" s="194" t="s">
        <v>889</v>
      </c>
      <c r="E3298" s="195" t="s">
        <v>2441</v>
      </c>
      <c r="F3298" s="196"/>
      <c r="G3298" s="197"/>
      <c r="H3298" s="375"/>
      <c r="I3298" s="375"/>
      <c r="K3298" s="355"/>
    </row>
    <row r="3299" spans="1:11">
      <c r="A3299" s="199"/>
      <c r="B3299" s="200"/>
      <c r="C3299" s="199"/>
      <c r="D3299" s="201"/>
      <c r="E3299" s="202" t="s">
        <v>2442</v>
      </c>
      <c r="F3299" s="203"/>
      <c r="G3299" s="204"/>
      <c r="H3299" s="376"/>
      <c r="I3299" s="376"/>
      <c r="K3299" s="355"/>
    </row>
    <row r="3300" spans="1:11">
      <c r="A3300" s="206"/>
      <c r="B3300" s="207"/>
      <c r="C3300" s="206"/>
      <c r="D3300" s="208"/>
      <c r="E3300" s="209" t="s">
        <v>2443</v>
      </c>
      <c r="F3300" s="210" t="s">
        <v>7</v>
      </c>
      <c r="G3300" s="211">
        <v>3</v>
      </c>
      <c r="H3300" s="212">
        <v>0</v>
      </c>
      <c r="I3300" s="377">
        <f t="shared" ref="I3300" si="247">IF(ISNUMBER(G3300),ROUND(G3300*H3300,2),"")</f>
        <v>0</v>
      </c>
      <c r="K3300" s="355"/>
    </row>
    <row r="3301" spans="1:11">
      <c r="A3301" s="185">
        <v>5</v>
      </c>
      <c r="B3301" s="186"/>
      <c r="C3301" s="185"/>
      <c r="D3301" s="187"/>
      <c r="E3301" s="240" t="s">
        <v>2654</v>
      </c>
      <c r="F3301" s="189"/>
      <c r="G3301" s="190"/>
      <c r="H3301" s="374"/>
      <c r="I3301" s="241">
        <f>SUM(I3302:I3307)</f>
        <v>0</v>
      </c>
      <c r="K3301" s="355"/>
    </row>
    <row r="3302" spans="1:11">
      <c r="A3302" s="192"/>
      <c r="B3302" s="193"/>
      <c r="C3302" s="192"/>
      <c r="D3302" s="194" t="s">
        <v>893</v>
      </c>
      <c r="E3302" s="195" t="s">
        <v>2462</v>
      </c>
      <c r="F3302" s="196"/>
      <c r="G3302" s="197"/>
      <c r="H3302" s="375"/>
      <c r="I3302" s="375"/>
      <c r="K3302" s="355"/>
    </row>
    <row r="3303" spans="1:11">
      <c r="A3303" s="199"/>
      <c r="B3303" s="200"/>
      <c r="C3303" s="199"/>
      <c r="D3303" s="201"/>
      <c r="E3303" s="202" t="s">
        <v>2463</v>
      </c>
      <c r="F3303" s="203"/>
      <c r="G3303" s="204"/>
      <c r="H3303" s="376"/>
      <c r="I3303" s="376"/>
      <c r="K3303" s="355"/>
    </row>
    <row r="3304" spans="1:11">
      <c r="A3304" s="206"/>
      <c r="B3304" s="207"/>
      <c r="C3304" s="206"/>
      <c r="D3304" s="208"/>
      <c r="E3304" s="209" t="s">
        <v>2464</v>
      </c>
      <c r="F3304" s="210" t="s">
        <v>7</v>
      </c>
      <c r="G3304" s="211">
        <v>3</v>
      </c>
      <c r="H3304" s="212">
        <v>0</v>
      </c>
      <c r="I3304" s="377">
        <f t="shared" ref="I3304" si="248">IF(ISNUMBER(G3304),ROUND(G3304*H3304,2),"")</f>
        <v>0</v>
      </c>
      <c r="K3304" s="355"/>
    </row>
    <row r="3305" spans="1:11">
      <c r="A3305" s="192"/>
      <c r="B3305" s="193"/>
      <c r="C3305" s="192"/>
      <c r="D3305" s="194" t="s">
        <v>894</v>
      </c>
      <c r="E3305" s="195" t="s">
        <v>2485</v>
      </c>
      <c r="F3305" s="196"/>
      <c r="G3305" s="197"/>
      <c r="H3305" s="375"/>
      <c r="I3305" s="375"/>
      <c r="K3305" s="355"/>
    </row>
    <row r="3306" spans="1:11">
      <c r="A3306" s="199"/>
      <c r="B3306" s="200"/>
      <c r="C3306" s="199"/>
      <c r="D3306" s="201"/>
      <c r="E3306" s="202" t="s">
        <v>2655</v>
      </c>
      <c r="F3306" s="203"/>
      <c r="G3306" s="204"/>
      <c r="H3306" s="376"/>
      <c r="I3306" s="376"/>
      <c r="K3306" s="355"/>
    </row>
    <row r="3307" spans="1:11">
      <c r="A3307" s="206"/>
      <c r="B3307" s="207"/>
      <c r="C3307" s="206"/>
      <c r="D3307" s="208"/>
      <c r="E3307" s="209" t="s">
        <v>2656</v>
      </c>
      <c r="F3307" s="210" t="s">
        <v>1157</v>
      </c>
      <c r="G3307" s="211">
        <v>0.42</v>
      </c>
      <c r="H3307" s="212">
        <v>0</v>
      </c>
      <c r="I3307" s="377">
        <f t="shared" ref="I3307" si="249">IF(ISNUMBER(G3307),ROUND(G3307*H3307,2),"")</f>
        <v>0</v>
      </c>
      <c r="K3307" s="355"/>
    </row>
    <row r="3308" spans="1:11">
      <c r="A3308" s="185">
        <v>5</v>
      </c>
      <c r="B3308" s="186"/>
      <c r="C3308" s="185"/>
      <c r="D3308" s="187"/>
      <c r="E3308" s="240" t="s">
        <v>2657</v>
      </c>
      <c r="F3308" s="189"/>
      <c r="G3308" s="190"/>
      <c r="H3308" s="374"/>
      <c r="I3308" s="241">
        <f>SUM(I3309:I3311)</f>
        <v>0</v>
      </c>
      <c r="K3308" s="355"/>
    </row>
    <row r="3309" spans="1:11">
      <c r="A3309" s="192"/>
      <c r="B3309" s="193"/>
      <c r="C3309" s="192"/>
      <c r="D3309" s="194" t="s">
        <v>900</v>
      </c>
      <c r="E3309" s="195" t="s">
        <v>2504</v>
      </c>
      <c r="F3309" s="196"/>
      <c r="G3309" s="197"/>
      <c r="H3309" s="375"/>
      <c r="I3309" s="375"/>
      <c r="K3309" s="355"/>
    </row>
    <row r="3310" spans="1:11">
      <c r="A3310" s="199"/>
      <c r="B3310" s="200"/>
      <c r="C3310" s="199"/>
      <c r="D3310" s="201"/>
      <c r="E3310" s="202" t="s">
        <v>2658</v>
      </c>
      <c r="F3310" s="203"/>
      <c r="G3310" s="204"/>
      <c r="H3310" s="376"/>
      <c r="I3310" s="376"/>
      <c r="K3310" s="355"/>
    </row>
    <row r="3311" spans="1:11">
      <c r="A3311" s="206"/>
      <c r="B3311" s="207"/>
      <c r="C3311" s="206"/>
      <c r="D3311" s="208"/>
      <c r="E3311" s="209" t="s">
        <v>2659</v>
      </c>
      <c r="F3311" s="210" t="s">
        <v>7</v>
      </c>
      <c r="G3311" s="211">
        <v>2</v>
      </c>
      <c r="H3311" s="212">
        <v>0</v>
      </c>
      <c r="I3311" s="377">
        <f t="shared" ref="I3311" si="250">IF(ISNUMBER(G3311),ROUND(G3311*H3311,2),"")</f>
        <v>0</v>
      </c>
      <c r="K3311" s="355"/>
    </row>
    <row r="3312" spans="1:11">
      <c r="A3312" s="185">
        <v>5</v>
      </c>
      <c r="B3312" s="186"/>
      <c r="C3312" s="185"/>
      <c r="D3312" s="187"/>
      <c r="E3312" s="240" t="s">
        <v>2660</v>
      </c>
      <c r="F3312" s="189"/>
      <c r="G3312" s="190"/>
      <c r="H3312" s="374"/>
      <c r="I3312" s="241">
        <f>SUM(I3313:I3315)</f>
        <v>0</v>
      </c>
      <c r="K3312" s="355"/>
    </row>
    <row r="3313" spans="1:11">
      <c r="A3313" s="192"/>
      <c r="B3313" s="193"/>
      <c r="C3313" s="192"/>
      <c r="D3313" s="194" t="s">
        <v>902</v>
      </c>
      <c r="E3313" s="195" t="s">
        <v>2545</v>
      </c>
      <c r="F3313" s="196"/>
      <c r="G3313" s="197"/>
      <c r="H3313" s="375"/>
      <c r="I3313" s="375"/>
      <c r="K3313" s="355"/>
    </row>
    <row r="3314" spans="1:11">
      <c r="A3314" s="199"/>
      <c r="B3314" s="200"/>
      <c r="C3314" s="199"/>
      <c r="D3314" s="201"/>
      <c r="E3314" s="202" t="s">
        <v>2546</v>
      </c>
      <c r="F3314" s="203"/>
      <c r="G3314" s="204"/>
      <c r="H3314" s="376"/>
      <c r="I3314" s="376"/>
      <c r="K3314" s="355"/>
    </row>
    <row r="3315" spans="1:11">
      <c r="A3315" s="206"/>
      <c r="B3315" s="207"/>
      <c r="C3315" s="206"/>
      <c r="D3315" s="208"/>
      <c r="E3315" s="209" t="s">
        <v>2507</v>
      </c>
      <c r="F3315" s="210" t="s">
        <v>7</v>
      </c>
      <c r="G3315" s="211">
        <v>7</v>
      </c>
      <c r="H3315" s="212">
        <v>0</v>
      </c>
      <c r="I3315" s="377">
        <f t="shared" ref="I3315" si="251">IF(ISNUMBER(G3315),ROUND(G3315*H3315,2),"")</f>
        <v>0</v>
      </c>
      <c r="K3315" s="355"/>
    </row>
    <row r="3316" spans="1:11">
      <c r="A3316" s="385">
        <v>3</v>
      </c>
      <c r="B3316" s="385"/>
      <c r="C3316" s="385"/>
      <c r="D3316" s="386"/>
      <c r="E3316" s="387" t="s">
        <v>1094</v>
      </c>
      <c r="F3316" s="387"/>
      <c r="G3316" s="387"/>
      <c r="H3316" s="388"/>
      <c r="I3316" s="389">
        <f>I3317+I3319+I3322+I3327</f>
        <v>0</v>
      </c>
      <c r="K3316" s="355"/>
    </row>
    <row r="3317" spans="1:11">
      <c r="A3317" s="185">
        <v>5</v>
      </c>
      <c r="B3317" s="186"/>
      <c r="C3317" s="185"/>
      <c r="D3317" s="187"/>
      <c r="E3317" s="240" t="s">
        <v>1095</v>
      </c>
      <c r="F3317" s="189"/>
      <c r="G3317" s="190"/>
      <c r="H3317" s="374"/>
      <c r="I3317" s="241">
        <f>SUM(I3318)</f>
        <v>0</v>
      </c>
      <c r="K3317" s="355"/>
    </row>
    <row r="3318" spans="1:11">
      <c r="A3318" s="185"/>
      <c r="B3318" s="186"/>
      <c r="C3318" s="185"/>
      <c r="D3318" s="187" t="s">
        <v>944</v>
      </c>
      <c r="E3318" s="188" t="s">
        <v>2661</v>
      </c>
      <c r="F3318" s="189" t="s">
        <v>7</v>
      </c>
      <c r="G3318" s="190">
        <v>3</v>
      </c>
      <c r="H3318" s="191">
        <v>0</v>
      </c>
      <c r="I3318" s="376">
        <f t="shared" ref="I3318" si="252">IF(ISNUMBER(G3318),ROUND(G3318*H3318,2),"")</f>
        <v>0</v>
      </c>
      <c r="K3318" s="355"/>
    </row>
    <row r="3319" spans="1:11">
      <c r="A3319" s="185">
        <v>5</v>
      </c>
      <c r="B3319" s="186"/>
      <c r="C3319" s="185"/>
      <c r="D3319" s="187"/>
      <c r="E3319" s="240" t="s">
        <v>1099</v>
      </c>
      <c r="F3319" s="189"/>
      <c r="G3319" s="190"/>
      <c r="H3319" s="374"/>
      <c r="I3319" s="241">
        <f>SUM(I3320:I3321)</f>
        <v>0</v>
      </c>
      <c r="K3319" s="355"/>
    </row>
    <row r="3320" spans="1:11">
      <c r="A3320" s="192"/>
      <c r="B3320" s="193"/>
      <c r="C3320" s="192"/>
      <c r="D3320" s="194" t="s">
        <v>948</v>
      </c>
      <c r="E3320" s="195" t="s">
        <v>2432</v>
      </c>
      <c r="F3320" s="196"/>
      <c r="G3320" s="197"/>
      <c r="H3320" s="375"/>
      <c r="I3320" s="375"/>
      <c r="K3320" s="355"/>
    </row>
    <row r="3321" spans="1:11">
      <c r="A3321" s="206"/>
      <c r="B3321" s="207"/>
      <c r="C3321" s="206"/>
      <c r="D3321" s="208"/>
      <c r="E3321" s="209" t="s">
        <v>2433</v>
      </c>
      <c r="F3321" s="210" t="s">
        <v>7</v>
      </c>
      <c r="G3321" s="211">
        <v>3</v>
      </c>
      <c r="H3321" s="212">
        <v>0</v>
      </c>
      <c r="I3321" s="377">
        <f t="shared" ref="I3321" si="253">IF(ISNUMBER(G3321),ROUND(G3321*H3321,2),"")</f>
        <v>0</v>
      </c>
      <c r="K3321" s="355"/>
    </row>
    <row r="3322" spans="1:11">
      <c r="A3322" s="185">
        <v>5</v>
      </c>
      <c r="B3322" s="186"/>
      <c r="C3322" s="185"/>
      <c r="D3322" s="187"/>
      <c r="E3322" s="240" t="s">
        <v>2662</v>
      </c>
      <c r="F3322" s="189"/>
      <c r="G3322" s="190"/>
      <c r="H3322" s="374"/>
      <c r="I3322" s="241">
        <f>SUM(I3323:I3326)</f>
        <v>0</v>
      </c>
      <c r="K3322" s="355"/>
    </row>
    <row r="3323" spans="1:11">
      <c r="A3323" s="192"/>
      <c r="B3323" s="193"/>
      <c r="C3323" s="192"/>
      <c r="D3323" s="194" t="s">
        <v>958</v>
      </c>
      <c r="E3323" s="195" t="s">
        <v>2504</v>
      </c>
      <c r="F3323" s="196"/>
      <c r="G3323" s="197"/>
      <c r="H3323" s="375"/>
      <c r="I3323" s="375"/>
      <c r="K3323" s="355"/>
    </row>
    <row r="3324" spans="1:11">
      <c r="A3324" s="199"/>
      <c r="B3324" s="200"/>
      <c r="C3324" s="199"/>
      <c r="D3324" s="201"/>
      <c r="E3324" s="202" t="s">
        <v>2505</v>
      </c>
      <c r="F3324" s="203"/>
      <c r="G3324" s="204"/>
      <c r="H3324" s="376"/>
      <c r="I3324" s="376"/>
      <c r="K3324" s="355"/>
    </row>
    <row r="3325" spans="1:11">
      <c r="A3325" s="199"/>
      <c r="B3325" s="200"/>
      <c r="C3325" s="199"/>
      <c r="D3325" s="201"/>
      <c r="E3325" s="202" t="s">
        <v>2506</v>
      </c>
      <c r="F3325" s="203"/>
      <c r="G3325" s="204"/>
      <c r="H3325" s="376"/>
      <c r="I3325" s="376"/>
      <c r="K3325" s="355"/>
    </row>
    <row r="3326" spans="1:11">
      <c r="A3326" s="206"/>
      <c r="B3326" s="207"/>
      <c r="C3326" s="206"/>
      <c r="D3326" s="208"/>
      <c r="E3326" s="209" t="s">
        <v>2507</v>
      </c>
      <c r="F3326" s="210" t="s">
        <v>7</v>
      </c>
      <c r="G3326" s="211">
        <v>2</v>
      </c>
      <c r="H3326" s="212">
        <v>0</v>
      </c>
      <c r="I3326" s="377">
        <f t="shared" ref="I3326" si="254">IF(ISNUMBER(G3326),ROUND(G3326*H3326,2),"")</f>
        <v>0</v>
      </c>
      <c r="K3326" s="355"/>
    </row>
    <row r="3327" spans="1:11">
      <c r="A3327" s="185">
        <v>5</v>
      </c>
      <c r="B3327" s="186"/>
      <c r="C3327" s="185"/>
      <c r="D3327" s="187"/>
      <c r="E3327" s="240" t="s">
        <v>2663</v>
      </c>
      <c r="F3327" s="189"/>
      <c r="G3327" s="190"/>
      <c r="H3327" s="374"/>
      <c r="I3327" s="241">
        <f>SUM(I3328)</f>
        <v>0</v>
      </c>
      <c r="K3327" s="355"/>
    </row>
    <row r="3328" spans="1:11">
      <c r="A3328" s="185"/>
      <c r="B3328" s="186"/>
      <c r="C3328" s="185"/>
      <c r="D3328" s="187" t="s">
        <v>960</v>
      </c>
      <c r="E3328" s="188" t="s">
        <v>1131</v>
      </c>
      <c r="F3328" s="189" t="s">
        <v>7</v>
      </c>
      <c r="G3328" s="190">
        <v>3</v>
      </c>
      <c r="H3328" s="191">
        <v>0</v>
      </c>
      <c r="I3328" s="374">
        <f t="shared" ref="I3328" si="255">IF(ISNUMBER(G3328),ROUND(G3328*H3328,2),"")</f>
        <v>0</v>
      </c>
      <c r="K3328" s="355"/>
    </row>
    <row r="3329" spans="1:11">
      <c r="A3329" s="385">
        <v>3</v>
      </c>
      <c r="B3329" s="385"/>
      <c r="C3329" s="385"/>
      <c r="D3329" s="386"/>
      <c r="E3329" s="387" t="s">
        <v>1136</v>
      </c>
      <c r="F3329" s="387"/>
      <c r="G3329" s="387"/>
      <c r="H3329" s="388"/>
      <c r="I3329" s="389">
        <f>SUM(I3330:I3331)</f>
        <v>0</v>
      </c>
      <c r="K3329" s="355"/>
    </row>
    <row r="3330" spans="1:11">
      <c r="A3330" s="192"/>
      <c r="B3330" s="193"/>
      <c r="C3330" s="192"/>
      <c r="D3330" s="194" t="s">
        <v>982</v>
      </c>
      <c r="E3330" s="195" t="s">
        <v>2595</v>
      </c>
      <c r="F3330" s="196"/>
      <c r="G3330" s="197"/>
      <c r="H3330" s="375"/>
      <c r="I3330" s="375"/>
      <c r="K3330" s="355"/>
    </row>
    <row r="3331" spans="1:11">
      <c r="A3331" s="206"/>
      <c r="B3331" s="207"/>
      <c r="C3331" s="206"/>
      <c r="D3331" s="208"/>
      <c r="E3331" s="209" t="s">
        <v>2596</v>
      </c>
      <c r="F3331" s="210" t="s">
        <v>7</v>
      </c>
      <c r="G3331" s="211">
        <v>3</v>
      </c>
      <c r="H3331" s="212">
        <v>0</v>
      </c>
      <c r="I3331" s="377">
        <f t="shared" ref="I3331" si="256">IF(ISNUMBER(G3331),ROUND(G3331*H3331,2),"")</f>
        <v>0</v>
      </c>
      <c r="K3331" s="355"/>
    </row>
    <row r="3332" spans="1:11">
      <c r="A3332" s="206"/>
      <c r="B3332" s="207"/>
      <c r="C3332" s="206"/>
      <c r="D3332" s="208"/>
      <c r="E3332" s="209"/>
      <c r="F3332" s="210"/>
      <c r="G3332" s="211"/>
      <c r="H3332" s="377"/>
      <c r="I3332" s="377"/>
      <c r="K3332" s="355"/>
    </row>
    <row r="3333" spans="1:11">
      <c r="A3333" s="163">
        <v>1</v>
      </c>
      <c r="B3333" s="164" t="str">
        <f>IF(TRIM(H3333)&lt;&gt;"",COUNTA($H$8:H3333),"")</f>
        <v/>
      </c>
      <c r="C3333" s="165"/>
      <c r="D3333" s="166"/>
      <c r="E3333" s="19" t="s">
        <v>2998</v>
      </c>
      <c r="F3333" s="167"/>
      <c r="G3333" s="214"/>
      <c r="H3333" s="372"/>
      <c r="I3333" s="169">
        <f>I3334+I3466</f>
        <v>0</v>
      </c>
      <c r="K3333" s="355"/>
    </row>
    <row r="3334" spans="1:11">
      <c r="A3334" s="170">
        <v>2</v>
      </c>
      <c r="B3334" s="171"/>
      <c r="C3334" s="170"/>
      <c r="D3334" s="172"/>
      <c r="E3334" s="24" t="s">
        <v>3001</v>
      </c>
      <c r="F3334" s="173"/>
      <c r="G3334" s="215"/>
      <c r="H3334" s="373"/>
      <c r="I3334" s="175">
        <f>I3335+I3411</f>
        <v>0</v>
      </c>
      <c r="K3334" s="355"/>
    </row>
    <row r="3335" spans="1:11">
      <c r="A3335" s="385">
        <v>3</v>
      </c>
      <c r="B3335" s="385"/>
      <c r="C3335" s="385"/>
      <c r="D3335" s="386"/>
      <c r="E3335" s="387" t="s">
        <v>3002</v>
      </c>
      <c r="F3335" s="387"/>
      <c r="G3335" s="387"/>
      <c r="H3335" s="388"/>
      <c r="I3335" s="389">
        <f>I3336+I3371+I3382+I3404</f>
        <v>0</v>
      </c>
      <c r="K3335" s="355"/>
    </row>
    <row r="3336" spans="1:11">
      <c r="A3336" s="192">
        <v>5</v>
      </c>
      <c r="B3336" s="193"/>
      <c r="C3336" s="192"/>
      <c r="D3336" s="194"/>
      <c r="E3336" s="238" t="s">
        <v>3003</v>
      </c>
      <c r="F3336" s="196"/>
      <c r="G3336" s="197"/>
      <c r="H3336" s="375"/>
      <c r="I3336" s="241">
        <f>SUM(I3337:I3370)</f>
        <v>0</v>
      </c>
      <c r="K3336" s="355"/>
    </row>
    <row r="3337" spans="1:11">
      <c r="A3337" s="192"/>
      <c r="B3337" s="193"/>
      <c r="C3337" s="192"/>
      <c r="D3337" s="194" t="s">
        <v>2887</v>
      </c>
      <c r="E3337" s="195" t="s">
        <v>3004</v>
      </c>
      <c r="F3337" s="196"/>
      <c r="G3337" s="197"/>
      <c r="H3337" s="375"/>
      <c r="I3337" s="375" t="str">
        <f t="shared" ref="I3337:I3398" si="257">IF(ISNUMBER(G3337),ROUND(G3337*H3337,2),"")</f>
        <v/>
      </c>
      <c r="K3337" s="355"/>
    </row>
    <row r="3338" spans="1:11">
      <c r="A3338" s="199"/>
      <c r="B3338" s="200"/>
      <c r="C3338" s="199"/>
      <c r="D3338" s="201"/>
      <c r="E3338" s="202" t="s">
        <v>3005</v>
      </c>
      <c r="F3338" s="203"/>
      <c r="G3338" s="204"/>
      <c r="H3338" s="376"/>
      <c r="I3338" s="376" t="str">
        <f t="shared" si="257"/>
        <v/>
      </c>
      <c r="K3338" s="355"/>
    </row>
    <row r="3339" spans="1:11">
      <c r="A3339" s="199"/>
      <c r="B3339" s="200"/>
      <c r="C3339" s="199"/>
      <c r="D3339" s="201"/>
      <c r="E3339" s="202" t="s">
        <v>3006</v>
      </c>
      <c r="F3339" s="203"/>
      <c r="G3339" s="204"/>
      <c r="H3339" s="376"/>
      <c r="I3339" s="376" t="str">
        <f t="shared" si="257"/>
        <v/>
      </c>
      <c r="K3339" s="355"/>
    </row>
    <row r="3340" spans="1:11">
      <c r="A3340" s="206"/>
      <c r="B3340" s="207"/>
      <c r="C3340" s="206"/>
      <c r="D3340" s="208"/>
      <c r="E3340" s="209" t="s">
        <v>3007</v>
      </c>
      <c r="F3340" s="210" t="s">
        <v>8</v>
      </c>
      <c r="G3340" s="211">
        <v>1</v>
      </c>
      <c r="H3340" s="212">
        <v>0</v>
      </c>
      <c r="I3340" s="377">
        <f t="shared" si="257"/>
        <v>0</v>
      </c>
      <c r="K3340" s="355"/>
    </row>
    <row r="3341" spans="1:11">
      <c r="A3341" s="192"/>
      <c r="B3341" s="193"/>
      <c r="C3341" s="192"/>
      <c r="D3341" s="194" t="s">
        <v>2888</v>
      </c>
      <c r="E3341" s="195" t="s">
        <v>3008</v>
      </c>
      <c r="F3341" s="196"/>
      <c r="G3341" s="197"/>
      <c r="H3341" s="375"/>
      <c r="I3341" s="375" t="str">
        <f t="shared" si="257"/>
        <v/>
      </c>
      <c r="K3341" s="355"/>
    </row>
    <row r="3342" spans="1:11">
      <c r="A3342" s="206"/>
      <c r="B3342" s="207"/>
      <c r="C3342" s="206"/>
      <c r="D3342" s="208"/>
      <c r="E3342" s="209" t="s">
        <v>3009</v>
      </c>
      <c r="F3342" s="210" t="s">
        <v>8</v>
      </c>
      <c r="G3342" s="211">
        <v>1</v>
      </c>
      <c r="H3342" s="212">
        <v>0</v>
      </c>
      <c r="I3342" s="377">
        <f t="shared" si="257"/>
        <v>0</v>
      </c>
      <c r="K3342" s="355"/>
    </row>
    <row r="3343" spans="1:11">
      <c r="A3343" s="192"/>
      <c r="B3343" s="193"/>
      <c r="C3343" s="192"/>
      <c r="D3343" s="194" t="s">
        <v>4230</v>
      </c>
      <c r="E3343" s="195" t="s">
        <v>3010</v>
      </c>
      <c r="F3343" s="196"/>
      <c r="G3343" s="197"/>
      <c r="H3343" s="375"/>
      <c r="I3343" s="375" t="str">
        <f t="shared" si="257"/>
        <v/>
      </c>
      <c r="K3343" s="355"/>
    </row>
    <row r="3344" spans="1:11">
      <c r="A3344" s="206"/>
      <c r="B3344" s="207"/>
      <c r="C3344" s="206"/>
      <c r="D3344" s="208"/>
      <c r="E3344" s="209" t="s">
        <v>3011</v>
      </c>
      <c r="F3344" s="210" t="s">
        <v>7</v>
      </c>
      <c r="G3344" s="211">
        <v>28</v>
      </c>
      <c r="H3344" s="212">
        <v>0</v>
      </c>
      <c r="I3344" s="377">
        <f t="shared" si="257"/>
        <v>0</v>
      </c>
      <c r="K3344" s="355"/>
    </row>
    <row r="3345" spans="1:11">
      <c r="A3345" s="192"/>
      <c r="B3345" s="193"/>
      <c r="C3345" s="192"/>
      <c r="D3345" s="194" t="s">
        <v>4231</v>
      </c>
      <c r="E3345" s="195" t="s">
        <v>4207</v>
      </c>
      <c r="F3345" s="196"/>
      <c r="G3345" s="197"/>
      <c r="H3345" s="375"/>
      <c r="I3345" s="375" t="str">
        <f t="shared" si="257"/>
        <v/>
      </c>
      <c r="K3345" s="355"/>
    </row>
    <row r="3346" spans="1:11">
      <c r="A3346" s="199"/>
      <c r="B3346" s="200"/>
      <c r="C3346" s="199"/>
      <c r="D3346" s="201"/>
      <c r="E3346" s="202" t="s">
        <v>3012</v>
      </c>
      <c r="F3346" s="203"/>
      <c r="G3346" s="204"/>
      <c r="H3346" s="376"/>
      <c r="I3346" s="376" t="str">
        <f t="shared" si="257"/>
        <v/>
      </c>
      <c r="K3346" s="355"/>
    </row>
    <row r="3347" spans="1:11">
      <c r="A3347" s="199"/>
      <c r="B3347" s="200"/>
      <c r="C3347" s="199"/>
      <c r="D3347" s="201"/>
      <c r="E3347" s="202" t="s">
        <v>3013</v>
      </c>
      <c r="F3347" s="203"/>
      <c r="G3347" s="204"/>
      <c r="H3347" s="376"/>
      <c r="I3347" s="376" t="str">
        <f t="shared" si="257"/>
        <v/>
      </c>
      <c r="K3347" s="355"/>
    </row>
    <row r="3348" spans="1:11">
      <c r="A3348" s="199"/>
      <c r="B3348" s="200"/>
      <c r="C3348" s="199"/>
      <c r="D3348" s="201"/>
      <c r="E3348" s="202" t="s">
        <v>3014</v>
      </c>
      <c r="F3348" s="203"/>
      <c r="G3348" s="204"/>
      <c r="H3348" s="376"/>
      <c r="I3348" s="376" t="str">
        <f t="shared" si="257"/>
        <v/>
      </c>
      <c r="K3348" s="355"/>
    </row>
    <row r="3349" spans="1:11" ht="22.5">
      <c r="A3349" s="199"/>
      <c r="B3349" s="200"/>
      <c r="C3349" s="199"/>
      <c r="D3349" s="201"/>
      <c r="E3349" s="202" t="s">
        <v>3015</v>
      </c>
      <c r="F3349" s="203"/>
      <c r="G3349" s="204"/>
      <c r="H3349" s="376"/>
      <c r="I3349" s="376" t="str">
        <f t="shared" si="257"/>
        <v/>
      </c>
      <c r="K3349" s="355"/>
    </row>
    <row r="3350" spans="1:11">
      <c r="A3350" s="206"/>
      <c r="B3350" s="207"/>
      <c r="C3350" s="206"/>
      <c r="D3350" s="208"/>
      <c r="E3350" s="209"/>
      <c r="F3350" s="210" t="s">
        <v>8</v>
      </c>
      <c r="G3350" s="211">
        <v>2</v>
      </c>
      <c r="H3350" s="212">
        <v>0</v>
      </c>
      <c r="I3350" s="377">
        <f t="shared" si="257"/>
        <v>0</v>
      </c>
      <c r="K3350" s="355"/>
    </row>
    <row r="3351" spans="1:11">
      <c r="A3351" s="192"/>
      <c r="B3351" s="193"/>
      <c r="C3351" s="192"/>
      <c r="D3351" s="194" t="s">
        <v>4232</v>
      </c>
      <c r="E3351" s="195" t="s">
        <v>4208</v>
      </c>
      <c r="F3351" s="196"/>
      <c r="G3351" s="197"/>
      <c r="H3351" s="375"/>
      <c r="I3351" s="375" t="str">
        <f t="shared" si="257"/>
        <v/>
      </c>
      <c r="K3351" s="355"/>
    </row>
    <row r="3352" spans="1:11">
      <c r="A3352" s="199"/>
      <c r="B3352" s="200"/>
      <c r="C3352" s="199"/>
      <c r="D3352" s="201"/>
      <c r="E3352" s="202" t="s">
        <v>3012</v>
      </c>
      <c r="F3352" s="203"/>
      <c r="G3352" s="204"/>
      <c r="H3352" s="376"/>
      <c r="I3352" s="376" t="str">
        <f t="shared" si="257"/>
        <v/>
      </c>
      <c r="K3352" s="355"/>
    </row>
    <row r="3353" spans="1:11">
      <c r="A3353" s="199"/>
      <c r="B3353" s="200"/>
      <c r="C3353" s="199"/>
      <c r="D3353" s="201"/>
      <c r="E3353" s="202" t="s">
        <v>4209</v>
      </c>
      <c r="F3353" s="203"/>
      <c r="G3353" s="204"/>
      <c r="H3353" s="376"/>
      <c r="I3353" s="376" t="str">
        <f t="shared" si="257"/>
        <v/>
      </c>
      <c r="K3353" s="355"/>
    </row>
    <row r="3354" spans="1:11">
      <c r="A3354" s="199"/>
      <c r="B3354" s="200"/>
      <c r="C3354" s="199"/>
      <c r="D3354" s="201"/>
      <c r="E3354" s="202" t="s">
        <v>3014</v>
      </c>
      <c r="F3354" s="203"/>
      <c r="G3354" s="204"/>
      <c r="H3354" s="376"/>
      <c r="I3354" s="376" t="str">
        <f t="shared" si="257"/>
        <v/>
      </c>
      <c r="K3354" s="355"/>
    </row>
    <row r="3355" spans="1:11" ht="22.5">
      <c r="A3355" s="199"/>
      <c r="B3355" s="200"/>
      <c r="C3355" s="199"/>
      <c r="D3355" s="201"/>
      <c r="E3355" s="202" t="s">
        <v>3015</v>
      </c>
      <c r="F3355" s="203"/>
      <c r="G3355" s="204"/>
      <c r="H3355" s="376"/>
      <c r="I3355" s="376" t="str">
        <f t="shared" si="257"/>
        <v/>
      </c>
      <c r="K3355" s="355"/>
    </row>
    <row r="3356" spans="1:11">
      <c r="A3356" s="206"/>
      <c r="B3356" s="207"/>
      <c r="C3356" s="206"/>
      <c r="D3356" s="208"/>
      <c r="E3356" s="209"/>
      <c r="F3356" s="210" t="s">
        <v>8</v>
      </c>
      <c r="G3356" s="211">
        <v>2</v>
      </c>
      <c r="H3356" s="212">
        <v>0</v>
      </c>
      <c r="I3356" s="377">
        <f t="shared" si="257"/>
        <v>0</v>
      </c>
      <c r="K3356" s="355"/>
    </row>
    <row r="3357" spans="1:11">
      <c r="A3357" s="192"/>
      <c r="B3357" s="193"/>
      <c r="C3357" s="192"/>
      <c r="D3357" s="194" t="s">
        <v>4233</v>
      </c>
      <c r="E3357" s="195" t="s">
        <v>3016</v>
      </c>
      <c r="F3357" s="196"/>
      <c r="G3357" s="197"/>
      <c r="H3357" s="375"/>
      <c r="I3357" s="375" t="str">
        <f t="shared" si="257"/>
        <v/>
      </c>
      <c r="K3357" s="355"/>
    </row>
    <row r="3358" spans="1:11">
      <c r="A3358" s="206"/>
      <c r="B3358" s="207"/>
      <c r="C3358" s="206"/>
      <c r="D3358" s="208"/>
      <c r="E3358" s="209" t="s">
        <v>3017</v>
      </c>
      <c r="F3358" s="210" t="s">
        <v>8</v>
      </c>
      <c r="G3358" s="211">
        <v>4</v>
      </c>
      <c r="H3358" s="212">
        <v>0</v>
      </c>
      <c r="I3358" s="377">
        <f t="shared" si="257"/>
        <v>0</v>
      </c>
      <c r="K3358" s="355"/>
    </row>
    <row r="3359" spans="1:11">
      <c r="A3359" s="185"/>
      <c r="B3359" s="186"/>
      <c r="C3359" s="185"/>
      <c r="D3359" s="187" t="s">
        <v>4234</v>
      </c>
      <c r="E3359" s="188" t="s">
        <v>3018</v>
      </c>
      <c r="F3359" s="189" t="s">
        <v>7</v>
      </c>
      <c r="G3359" s="190">
        <v>4</v>
      </c>
      <c r="H3359" s="191">
        <v>0</v>
      </c>
      <c r="I3359" s="374">
        <f t="shared" si="257"/>
        <v>0</v>
      </c>
      <c r="K3359" s="355"/>
    </row>
    <row r="3360" spans="1:11">
      <c r="A3360" s="185"/>
      <c r="B3360" s="186"/>
      <c r="C3360" s="185"/>
      <c r="D3360" s="187" t="s">
        <v>4235</v>
      </c>
      <c r="E3360" s="188" t="s">
        <v>3019</v>
      </c>
      <c r="F3360" s="189" t="s">
        <v>8</v>
      </c>
      <c r="G3360" s="190">
        <v>4</v>
      </c>
      <c r="H3360" s="191">
        <v>0</v>
      </c>
      <c r="I3360" s="374">
        <f t="shared" si="257"/>
        <v>0</v>
      </c>
      <c r="K3360" s="355"/>
    </row>
    <row r="3361" spans="1:11">
      <c r="A3361" s="192"/>
      <c r="B3361" s="193"/>
      <c r="C3361" s="192"/>
      <c r="D3361" s="194" t="s">
        <v>4236</v>
      </c>
      <c r="E3361" s="195" t="s">
        <v>3020</v>
      </c>
      <c r="F3361" s="196"/>
      <c r="G3361" s="197"/>
      <c r="H3361" s="375"/>
      <c r="I3361" s="375" t="str">
        <f t="shared" si="257"/>
        <v/>
      </c>
      <c r="K3361" s="355"/>
    </row>
    <row r="3362" spans="1:11">
      <c r="A3362" s="206"/>
      <c r="B3362" s="207"/>
      <c r="C3362" s="206"/>
      <c r="D3362" s="208"/>
      <c r="E3362" s="209" t="s">
        <v>3021</v>
      </c>
      <c r="F3362" s="210" t="s">
        <v>8</v>
      </c>
      <c r="G3362" s="211">
        <v>4</v>
      </c>
      <c r="H3362" s="212">
        <v>0</v>
      </c>
      <c r="I3362" s="377">
        <f t="shared" si="257"/>
        <v>0</v>
      </c>
      <c r="K3362" s="355"/>
    </row>
    <row r="3363" spans="1:11">
      <c r="A3363" s="192"/>
      <c r="B3363" s="193"/>
      <c r="C3363" s="192"/>
      <c r="D3363" s="194" t="s">
        <v>2904</v>
      </c>
      <c r="E3363" s="195" t="s">
        <v>3022</v>
      </c>
      <c r="F3363" s="196"/>
      <c r="G3363" s="197"/>
      <c r="H3363" s="375"/>
      <c r="I3363" s="375" t="str">
        <f t="shared" si="257"/>
        <v/>
      </c>
      <c r="K3363" s="355"/>
    </row>
    <row r="3364" spans="1:11">
      <c r="A3364" s="199"/>
      <c r="B3364" s="200"/>
      <c r="C3364" s="199"/>
      <c r="D3364" s="201"/>
      <c r="E3364" s="202" t="s">
        <v>3023</v>
      </c>
      <c r="F3364" s="203"/>
      <c r="G3364" s="204"/>
      <c r="H3364" s="376"/>
      <c r="I3364" s="376" t="str">
        <f t="shared" si="257"/>
        <v/>
      </c>
      <c r="K3364" s="355"/>
    </row>
    <row r="3365" spans="1:11">
      <c r="A3365" s="206"/>
      <c r="B3365" s="207"/>
      <c r="C3365" s="206"/>
      <c r="D3365" s="208"/>
      <c r="E3365" s="209" t="s">
        <v>4210</v>
      </c>
      <c r="F3365" s="210" t="s">
        <v>8</v>
      </c>
      <c r="G3365" s="211">
        <v>4</v>
      </c>
      <c r="H3365" s="212">
        <v>0</v>
      </c>
      <c r="I3365" s="377">
        <f t="shared" si="257"/>
        <v>0</v>
      </c>
      <c r="K3365" s="355"/>
    </row>
    <row r="3366" spans="1:11">
      <c r="A3366" s="192"/>
      <c r="B3366" s="193"/>
      <c r="C3366" s="192"/>
      <c r="D3366" s="194" t="s">
        <v>4237</v>
      </c>
      <c r="E3366" s="195" t="s">
        <v>3016</v>
      </c>
      <c r="F3366" s="196"/>
      <c r="G3366" s="197"/>
      <c r="H3366" s="375"/>
      <c r="I3366" s="375" t="str">
        <f t="shared" si="257"/>
        <v/>
      </c>
      <c r="K3366" s="355"/>
    </row>
    <row r="3367" spans="1:11">
      <c r="A3367" s="206"/>
      <c r="B3367" s="207"/>
      <c r="C3367" s="206"/>
      <c r="D3367" s="208"/>
      <c r="E3367" s="209" t="s">
        <v>3024</v>
      </c>
      <c r="F3367" s="210" t="s">
        <v>8</v>
      </c>
      <c r="G3367" s="211">
        <v>4</v>
      </c>
      <c r="H3367" s="212">
        <v>0</v>
      </c>
      <c r="I3367" s="377">
        <f t="shared" si="257"/>
        <v>0</v>
      </c>
      <c r="K3367" s="355"/>
    </row>
    <row r="3368" spans="1:11">
      <c r="A3368" s="192"/>
      <c r="B3368" s="193"/>
      <c r="C3368" s="192"/>
      <c r="D3368" s="194" t="s">
        <v>4238</v>
      </c>
      <c r="E3368" s="195" t="s">
        <v>3025</v>
      </c>
      <c r="F3368" s="196"/>
      <c r="G3368" s="197"/>
      <c r="H3368" s="375"/>
      <c r="I3368" s="375" t="str">
        <f t="shared" si="257"/>
        <v/>
      </c>
      <c r="K3368" s="355"/>
    </row>
    <row r="3369" spans="1:11">
      <c r="A3369" s="199"/>
      <c r="B3369" s="200"/>
      <c r="C3369" s="199"/>
      <c r="D3369" s="201"/>
      <c r="E3369" s="202" t="s">
        <v>3026</v>
      </c>
      <c r="F3369" s="203"/>
      <c r="G3369" s="204"/>
      <c r="H3369" s="376"/>
      <c r="I3369" s="376" t="str">
        <f t="shared" si="257"/>
        <v/>
      </c>
      <c r="K3369" s="355"/>
    </row>
    <row r="3370" spans="1:11">
      <c r="A3370" s="206"/>
      <c r="B3370" s="207"/>
      <c r="C3370" s="206"/>
      <c r="D3370" s="208"/>
      <c r="E3370" s="209" t="s">
        <v>3027</v>
      </c>
      <c r="F3370" s="210" t="s">
        <v>8</v>
      </c>
      <c r="G3370" s="211">
        <v>8</v>
      </c>
      <c r="H3370" s="212">
        <v>0</v>
      </c>
      <c r="I3370" s="377">
        <f t="shared" si="257"/>
        <v>0</v>
      </c>
      <c r="K3370" s="355"/>
    </row>
    <row r="3371" spans="1:11">
      <c r="A3371" s="192">
        <v>5</v>
      </c>
      <c r="B3371" s="193"/>
      <c r="C3371" s="192"/>
      <c r="D3371" s="194"/>
      <c r="E3371" s="238" t="s">
        <v>3058</v>
      </c>
      <c r="F3371" s="196"/>
      <c r="G3371" s="197"/>
      <c r="H3371" s="375"/>
      <c r="I3371" s="241">
        <f>SUM(I3372:I3381)</f>
        <v>0</v>
      </c>
      <c r="K3371" s="355"/>
    </row>
    <row r="3372" spans="1:11">
      <c r="A3372" s="185"/>
      <c r="B3372" s="186"/>
      <c r="C3372" s="185"/>
      <c r="D3372" s="187" t="s">
        <v>2993</v>
      </c>
      <c r="E3372" s="188" t="s">
        <v>4211</v>
      </c>
      <c r="F3372" s="189" t="s">
        <v>363</v>
      </c>
      <c r="G3372" s="190">
        <v>2000</v>
      </c>
      <c r="H3372" s="191">
        <v>0</v>
      </c>
      <c r="I3372" s="374">
        <f t="shared" si="257"/>
        <v>0</v>
      </c>
      <c r="K3372" s="355"/>
    </row>
    <row r="3373" spans="1:11">
      <c r="A3373" s="192"/>
      <c r="B3373" s="193"/>
      <c r="C3373" s="192"/>
      <c r="D3373" s="194" t="s">
        <v>2994</v>
      </c>
      <c r="E3373" s="195" t="s">
        <v>2841</v>
      </c>
      <c r="F3373" s="196"/>
      <c r="G3373" s="197"/>
      <c r="H3373" s="375"/>
      <c r="I3373" s="375" t="str">
        <f t="shared" si="257"/>
        <v/>
      </c>
      <c r="K3373" s="355"/>
    </row>
    <row r="3374" spans="1:11">
      <c r="A3374" s="206"/>
      <c r="B3374" s="207"/>
      <c r="C3374" s="206"/>
      <c r="D3374" s="208"/>
      <c r="E3374" s="209" t="s">
        <v>3028</v>
      </c>
      <c r="F3374" s="210" t="s">
        <v>363</v>
      </c>
      <c r="G3374" s="211">
        <v>32</v>
      </c>
      <c r="H3374" s="212">
        <v>0</v>
      </c>
      <c r="I3374" s="377">
        <f t="shared" si="257"/>
        <v>0</v>
      </c>
      <c r="K3374" s="355"/>
    </row>
    <row r="3375" spans="1:11">
      <c r="A3375" s="192"/>
      <c r="B3375" s="193"/>
      <c r="C3375" s="192"/>
      <c r="D3375" s="194" t="s">
        <v>2995</v>
      </c>
      <c r="E3375" s="195" t="s">
        <v>3029</v>
      </c>
      <c r="F3375" s="196"/>
      <c r="G3375" s="197"/>
      <c r="H3375" s="375"/>
      <c r="I3375" s="375" t="str">
        <f t="shared" si="257"/>
        <v/>
      </c>
      <c r="K3375" s="355"/>
    </row>
    <row r="3376" spans="1:11">
      <c r="A3376" s="206"/>
      <c r="B3376" s="207"/>
      <c r="C3376" s="206"/>
      <c r="D3376" s="208"/>
      <c r="E3376" s="209" t="s">
        <v>4212</v>
      </c>
      <c r="F3376" s="210" t="s">
        <v>7</v>
      </c>
      <c r="G3376" s="211">
        <v>6</v>
      </c>
      <c r="H3376" s="212">
        <v>0</v>
      </c>
      <c r="I3376" s="377">
        <f t="shared" si="257"/>
        <v>0</v>
      </c>
      <c r="K3376" s="355"/>
    </row>
    <row r="3377" spans="1:11">
      <c r="A3377" s="185"/>
      <c r="B3377" s="186"/>
      <c r="C3377" s="185"/>
      <c r="D3377" s="187" t="s">
        <v>2996</v>
      </c>
      <c r="E3377" s="188" t="s">
        <v>2858</v>
      </c>
      <c r="F3377" s="189" t="s">
        <v>7</v>
      </c>
      <c r="G3377" s="190">
        <v>1</v>
      </c>
      <c r="H3377" s="191">
        <v>0</v>
      </c>
      <c r="I3377" s="374">
        <f t="shared" si="257"/>
        <v>0</v>
      </c>
      <c r="K3377" s="355"/>
    </row>
    <row r="3378" spans="1:11">
      <c r="A3378" s="185"/>
      <c r="B3378" s="186"/>
      <c r="C3378" s="185"/>
      <c r="D3378" s="187" t="s">
        <v>4239</v>
      </c>
      <c r="E3378" s="188" t="s">
        <v>1423</v>
      </c>
      <c r="F3378" s="189" t="s">
        <v>7</v>
      </c>
      <c r="G3378" s="190">
        <v>1</v>
      </c>
      <c r="H3378" s="191">
        <v>0</v>
      </c>
      <c r="I3378" s="374">
        <f t="shared" si="257"/>
        <v>0</v>
      </c>
      <c r="K3378" s="355"/>
    </row>
    <row r="3379" spans="1:11">
      <c r="A3379" s="192"/>
      <c r="B3379" s="193"/>
      <c r="C3379" s="192"/>
      <c r="D3379" s="194" t="s">
        <v>4240</v>
      </c>
      <c r="E3379" s="195" t="s">
        <v>3030</v>
      </c>
      <c r="F3379" s="196"/>
      <c r="G3379" s="197"/>
      <c r="H3379" s="375"/>
      <c r="I3379" s="375" t="str">
        <f t="shared" si="257"/>
        <v/>
      </c>
      <c r="K3379" s="355"/>
    </row>
    <row r="3380" spans="1:11">
      <c r="A3380" s="206"/>
      <c r="B3380" s="207"/>
      <c r="C3380" s="206"/>
      <c r="D3380" s="208"/>
      <c r="E3380" s="209" t="s">
        <v>3031</v>
      </c>
      <c r="F3380" s="210" t="s">
        <v>7</v>
      </c>
      <c r="G3380" s="211">
        <v>1</v>
      </c>
      <c r="H3380" s="212">
        <v>0</v>
      </c>
      <c r="I3380" s="377">
        <f t="shared" si="257"/>
        <v>0</v>
      </c>
      <c r="K3380" s="355"/>
    </row>
    <row r="3381" spans="1:11">
      <c r="A3381" s="185"/>
      <c r="B3381" s="186"/>
      <c r="C3381" s="185"/>
      <c r="D3381" s="187" t="s">
        <v>4241</v>
      </c>
      <c r="E3381" s="188" t="s">
        <v>2857</v>
      </c>
      <c r="F3381" s="189" t="s">
        <v>7</v>
      </c>
      <c r="G3381" s="190">
        <v>1</v>
      </c>
      <c r="H3381" s="191">
        <v>0</v>
      </c>
      <c r="I3381" s="374">
        <f t="shared" si="257"/>
        <v>0</v>
      </c>
      <c r="K3381" s="355"/>
    </row>
    <row r="3382" spans="1:11">
      <c r="A3382" s="192">
        <v>5</v>
      </c>
      <c r="B3382" s="193"/>
      <c r="C3382" s="192"/>
      <c r="D3382" s="194"/>
      <c r="E3382" s="238" t="s">
        <v>3059</v>
      </c>
      <c r="F3382" s="196"/>
      <c r="G3382" s="197"/>
      <c r="H3382" s="375"/>
      <c r="I3382" s="241">
        <f>SUM(I3383:I3403)</f>
        <v>0</v>
      </c>
      <c r="K3382" s="355"/>
    </row>
    <row r="3383" spans="1:11">
      <c r="A3383" s="192"/>
      <c r="B3383" s="193"/>
      <c r="C3383" s="192"/>
      <c r="D3383" s="194" t="s">
        <v>2912</v>
      </c>
      <c r="E3383" s="195" t="s">
        <v>3032</v>
      </c>
      <c r="F3383" s="196"/>
      <c r="G3383" s="197"/>
      <c r="H3383" s="375"/>
      <c r="I3383" s="375" t="str">
        <f t="shared" si="257"/>
        <v/>
      </c>
      <c r="K3383" s="355"/>
    </row>
    <row r="3384" spans="1:11">
      <c r="A3384" s="206"/>
      <c r="B3384" s="207"/>
      <c r="C3384" s="206"/>
      <c r="D3384" s="208"/>
      <c r="E3384" s="209" t="s">
        <v>3033</v>
      </c>
      <c r="F3384" s="210" t="s">
        <v>363</v>
      </c>
      <c r="G3384" s="211">
        <v>500</v>
      </c>
      <c r="H3384" s="212">
        <v>0</v>
      </c>
      <c r="I3384" s="377">
        <f t="shared" si="257"/>
        <v>0</v>
      </c>
      <c r="K3384" s="355"/>
    </row>
    <row r="3385" spans="1:11">
      <c r="A3385" s="192"/>
      <c r="B3385" s="193"/>
      <c r="C3385" s="192"/>
      <c r="D3385" s="194" t="s">
        <v>2913</v>
      </c>
      <c r="E3385" s="195" t="s">
        <v>3034</v>
      </c>
      <c r="F3385" s="196"/>
      <c r="G3385" s="197"/>
      <c r="H3385" s="375"/>
      <c r="I3385" s="375" t="str">
        <f t="shared" si="257"/>
        <v/>
      </c>
      <c r="K3385" s="355"/>
    </row>
    <row r="3386" spans="1:11">
      <c r="A3386" s="206"/>
      <c r="B3386" s="207"/>
      <c r="C3386" s="206"/>
      <c r="D3386" s="208"/>
      <c r="E3386" s="209" t="s">
        <v>3035</v>
      </c>
      <c r="F3386" s="210" t="s">
        <v>3036</v>
      </c>
      <c r="G3386" s="211">
        <v>60</v>
      </c>
      <c r="H3386" s="212">
        <v>0</v>
      </c>
      <c r="I3386" s="377">
        <f t="shared" si="257"/>
        <v>0</v>
      </c>
      <c r="K3386" s="355"/>
    </row>
    <row r="3387" spans="1:11">
      <c r="A3387" s="192"/>
      <c r="B3387" s="193"/>
      <c r="C3387" s="192"/>
      <c r="D3387" s="194" t="s">
        <v>4242</v>
      </c>
      <c r="E3387" s="195" t="s">
        <v>3037</v>
      </c>
      <c r="F3387" s="196"/>
      <c r="G3387" s="197"/>
      <c r="H3387" s="375"/>
      <c r="I3387" s="375" t="str">
        <f t="shared" si="257"/>
        <v/>
      </c>
      <c r="K3387" s="355"/>
    </row>
    <row r="3388" spans="1:11">
      <c r="A3388" s="199"/>
      <c r="B3388" s="200"/>
      <c r="C3388" s="199"/>
      <c r="D3388" s="201"/>
      <c r="E3388" s="202" t="s">
        <v>3038</v>
      </c>
      <c r="F3388" s="203"/>
      <c r="G3388" s="204"/>
      <c r="H3388" s="376"/>
      <c r="I3388" s="376" t="str">
        <f t="shared" si="257"/>
        <v/>
      </c>
      <c r="K3388" s="355"/>
    </row>
    <row r="3389" spans="1:11">
      <c r="A3389" s="199"/>
      <c r="B3389" s="200"/>
      <c r="C3389" s="199"/>
      <c r="D3389" s="201"/>
      <c r="E3389" s="202" t="s">
        <v>3039</v>
      </c>
      <c r="F3389" s="203"/>
      <c r="G3389" s="204"/>
      <c r="H3389" s="376"/>
      <c r="I3389" s="376" t="str">
        <f t="shared" si="257"/>
        <v/>
      </c>
      <c r="K3389" s="355"/>
    </row>
    <row r="3390" spans="1:11">
      <c r="A3390" s="206"/>
      <c r="B3390" s="207"/>
      <c r="C3390" s="206"/>
      <c r="D3390" s="208"/>
      <c r="E3390" s="209" t="s">
        <v>3040</v>
      </c>
      <c r="F3390" s="210" t="s">
        <v>363</v>
      </c>
      <c r="G3390" s="211">
        <v>25</v>
      </c>
      <c r="H3390" s="212">
        <v>0</v>
      </c>
      <c r="I3390" s="377">
        <f t="shared" si="257"/>
        <v>0</v>
      </c>
      <c r="K3390" s="355"/>
    </row>
    <row r="3391" spans="1:11" ht="33.75">
      <c r="A3391" s="192"/>
      <c r="B3391" s="193"/>
      <c r="C3391" s="192"/>
      <c r="D3391" s="194" t="s">
        <v>4243</v>
      </c>
      <c r="E3391" s="195" t="s">
        <v>3041</v>
      </c>
      <c r="F3391" s="196"/>
      <c r="G3391" s="197"/>
      <c r="H3391" s="375"/>
      <c r="I3391" s="375" t="str">
        <f t="shared" si="257"/>
        <v/>
      </c>
      <c r="K3391" s="355"/>
    </row>
    <row r="3392" spans="1:11">
      <c r="A3392" s="206"/>
      <c r="B3392" s="207"/>
      <c r="C3392" s="206"/>
      <c r="D3392" s="208"/>
      <c r="E3392" s="209" t="s">
        <v>1746</v>
      </c>
      <c r="F3392" s="210" t="s">
        <v>2864</v>
      </c>
      <c r="G3392" s="211">
        <v>70</v>
      </c>
      <c r="H3392" s="212">
        <v>0</v>
      </c>
      <c r="I3392" s="377">
        <f t="shared" si="257"/>
        <v>0</v>
      </c>
      <c r="K3392" s="355"/>
    </row>
    <row r="3393" spans="1:11">
      <c r="A3393" s="192"/>
      <c r="B3393" s="193"/>
      <c r="C3393" s="192"/>
      <c r="D3393" s="194" t="s">
        <v>4244</v>
      </c>
      <c r="E3393" s="195" t="s">
        <v>3042</v>
      </c>
      <c r="F3393" s="196"/>
      <c r="G3393" s="197"/>
      <c r="H3393" s="375"/>
      <c r="I3393" s="375" t="str">
        <f t="shared" si="257"/>
        <v/>
      </c>
      <c r="K3393" s="355"/>
    </row>
    <row r="3394" spans="1:11">
      <c r="A3394" s="206"/>
      <c r="B3394" s="207"/>
      <c r="C3394" s="206"/>
      <c r="D3394" s="208"/>
      <c r="E3394" s="209" t="s">
        <v>3043</v>
      </c>
      <c r="F3394" s="210" t="s">
        <v>2864</v>
      </c>
      <c r="G3394" s="211">
        <v>250</v>
      </c>
      <c r="H3394" s="212">
        <v>0</v>
      </c>
      <c r="I3394" s="377">
        <f t="shared" si="257"/>
        <v>0</v>
      </c>
      <c r="K3394" s="355"/>
    </row>
    <row r="3395" spans="1:11">
      <c r="A3395" s="192"/>
      <c r="B3395" s="193"/>
      <c r="C3395" s="192"/>
      <c r="D3395" s="194" t="s">
        <v>4245</v>
      </c>
      <c r="E3395" s="195" t="s">
        <v>3044</v>
      </c>
      <c r="F3395" s="196"/>
      <c r="G3395" s="197"/>
      <c r="H3395" s="375"/>
      <c r="I3395" s="375" t="str">
        <f t="shared" si="257"/>
        <v/>
      </c>
      <c r="K3395" s="355"/>
    </row>
    <row r="3396" spans="1:11">
      <c r="A3396" s="206"/>
      <c r="B3396" s="207"/>
      <c r="C3396" s="206"/>
      <c r="D3396" s="208"/>
      <c r="E3396" s="209" t="s">
        <v>3043</v>
      </c>
      <c r="F3396" s="210" t="s">
        <v>2864</v>
      </c>
      <c r="G3396" s="211">
        <v>25</v>
      </c>
      <c r="H3396" s="212">
        <v>0</v>
      </c>
      <c r="I3396" s="377">
        <f t="shared" si="257"/>
        <v>0</v>
      </c>
      <c r="K3396" s="355"/>
    </row>
    <row r="3397" spans="1:11" ht="33.75">
      <c r="A3397" s="185"/>
      <c r="B3397" s="186"/>
      <c r="C3397" s="185"/>
      <c r="D3397" s="187" t="s">
        <v>4246</v>
      </c>
      <c r="E3397" s="188" t="s">
        <v>3045</v>
      </c>
      <c r="F3397" s="189" t="s">
        <v>363</v>
      </c>
      <c r="G3397" s="190">
        <v>1350</v>
      </c>
      <c r="H3397" s="191">
        <v>0</v>
      </c>
      <c r="I3397" s="374">
        <f t="shared" si="257"/>
        <v>0</v>
      </c>
      <c r="K3397" s="355"/>
    </row>
    <row r="3398" spans="1:11">
      <c r="A3398" s="192"/>
      <c r="B3398" s="193"/>
      <c r="C3398" s="192"/>
      <c r="D3398" s="194" t="s">
        <v>4247</v>
      </c>
      <c r="E3398" s="195" t="s">
        <v>3046</v>
      </c>
      <c r="F3398" s="196"/>
      <c r="G3398" s="197"/>
      <c r="H3398" s="375"/>
      <c r="I3398" s="375" t="str">
        <f t="shared" si="257"/>
        <v/>
      </c>
      <c r="K3398" s="355"/>
    </row>
    <row r="3399" spans="1:11">
      <c r="A3399" s="206"/>
      <c r="B3399" s="207"/>
      <c r="C3399" s="206"/>
      <c r="D3399" s="208"/>
      <c r="E3399" s="209" t="s">
        <v>3047</v>
      </c>
      <c r="F3399" s="210" t="s">
        <v>363</v>
      </c>
      <c r="G3399" s="211">
        <v>100</v>
      </c>
      <c r="H3399" s="212">
        <v>0</v>
      </c>
      <c r="I3399" s="377">
        <f t="shared" ref="I3399:I3462" si="258">IF(ISNUMBER(G3399),ROUND(G3399*H3399,2),"")</f>
        <v>0</v>
      </c>
      <c r="K3399" s="355"/>
    </row>
    <row r="3400" spans="1:11">
      <c r="A3400" s="192"/>
      <c r="B3400" s="193"/>
      <c r="C3400" s="192"/>
      <c r="D3400" s="194" t="s">
        <v>4248</v>
      </c>
      <c r="E3400" s="195" t="s">
        <v>3048</v>
      </c>
      <c r="F3400" s="196"/>
      <c r="G3400" s="197"/>
      <c r="H3400" s="375"/>
      <c r="I3400" s="375" t="str">
        <f t="shared" si="258"/>
        <v/>
      </c>
      <c r="K3400" s="355"/>
    </row>
    <row r="3401" spans="1:11">
      <c r="A3401" s="206"/>
      <c r="B3401" s="207"/>
      <c r="C3401" s="206"/>
      <c r="D3401" s="208"/>
      <c r="E3401" s="209" t="s">
        <v>3049</v>
      </c>
      <c r="F3401" s="210" t="s">
        <v>7</v>
      </c>
      <c r="G3401" s="211">
        <v>3</v>
      </c>
      <c r="H3401" s="212">
        <v>0</v>
      </c>
      <c r="I3401" s="377">
        <f t="shared" si="258"/>
        <v>0</v>
      </c>
      <c r="K3401" s="355"/>
    </row>
    <row r="3402" spans="1:11">
      <c r="A3402" s="192"/>
      <c r="B3402" s="193"/>
      <c r="C3402" s="192"/>
      <c r="D3402" s="194" t="s">
        <v>4249</v>
      </c>
      <c r="E3402" s="195" t="s">
        <v>3050</v>
      </c>
      <c r="F3402" s="196"/>
      <c r="G3402" s="197"/>
      <c r="H3402" s="375"/>
      <c r="I3402" s="375" t="str">
        <f t="shared" si="258"/>
        <v/>
      </c>
      <c r="K3402" s="355"/>
    </row>
    <row r="3403" spans="1:11">
      <c r="A3403" s="206"/>
      <c r="B3403" s="207"/>
      <c r="C3403" s="206"/>
      <c r="D3403" s="208"/>
      <c r="E3403" s="209" t="s">
        <v>3051</v>
      </c>
      <c r="F3403" s="210" t="s">
        <v>7</v>
      </c>
      <c r="G3403" s="211">
        <v>5</v>
      </c>
      <c r="H3403" s="212">
        <v>0</v>
      </c>
      <c r="I3403" s="377">
        <f t="shared" si="258"/>
        <v>0</v>
      </c>
      <c r="K3403" s="355"/>
    </row>
    <row r="3404" spans="1:11">
      <c r="A3404" s="192">
        <v>5</v>
      </c>
      <c r="B3404" s="193"/>
      <c r="C3404" s="192"/>
      <c r="D3404" s="194"/>
      <c r="E3404" s="238" t="s">
        <v>3060</v>
      </c>
      <c r="F3404" s="196"/>
      <c r="G3404" s="197"/>
      <c r="H3404" s="375"/>
      <c r="I3404" s="241">
        <f>SUM(I3405:I3410)</f>
        <v>0</v>
      </c>
      <c r="K3404" s="355"/>
    </row>
    <row r="3405" spans="1:11">
      <c r="A3405" s="192"/>
      <c r="B3405" s="193"/>
      <c r="C3405" s="192"/>
      <c r="D3405" s="194" t="s">
        <v>4250</v>
      </c>
      <c r="E3405" s="195" t="s">
        <v>3052</v>
      </c>
      <c r="F3405" s="196"/>
      <c r="G3405" s="197"/>
      <c r="H3405" s="375"/>
      <c r="I3405" s="375" t="str">
        <f t="shared" si="258"/>
        <v/>
      </c>
      <c r="K3405" s="355"/>
    </row>
    <row r="3406" spans="1:11">
      <c r="A3406" s="199"/>
      <c r="B3406" s="200"/>
      <c r="C3406" s="199"/>
      <c r="D3406" s="201"/>
      <c r="E3406" s="202" t="s">
        <v>3053</v>
      </c>
      <c r="F3406" s="203"/>
      <c r="G3406" s="204"/>
      <c r="H3406" s="376"/>
      <c r="I3406" s="376" t="str">
        <f t="shared" si="258"/>
        <v/>
      </c>
      <c r="K3406" s="355"/>
    </row>
    <row r="3407" spans="1:11">
      <c r="A3407" s="199"/>
      <c r="B3407" s="200"/>
      <c r="C3407" s="199"/>
      <c r="D3407" s="201"/>
      <c r="E3407" s="202" t="s">
        <v>3054</v>
      </c>
      <c r="F3407" s="203"/>
      <c r="G3407" s="204"/>
      <c r="H3407" s="376"/>
      <c r="I3407" s="376" t="str">
        <f t="shared" si="258"/>
        <v/>
      </c>
      <c r="K3407" s="355"/>
    </row>
    <row r="3408" spans="1:11">
      <c r="A3408" s="199"/>
      <c r="B3408" s="200"/>
      <c r="C3408" s="199"/>
      <c r="D3408" s="201"/>
      <c r="E3408" s="202" t="s">
        <v>3055</v>
      </c>
      <c r="F3408" s="203"/>
      <c r="G3408" s="204"/>
      <c r="H3408" s="376"/>
      <c r="I3408" s="376" t="str">
        <f t="shared" si="258"/>
        <v/>
      </c>
      <c r="K3408" s="355"/>
    </row>
    <row r="3409" spans="1:11">
      <c r="A3409" s="199"/>
      <c r="B3409" s="200"/>
      <c r="C3409" s="199"/>
      <c r="D3409" s="201"/>
      <c r="E3409" s="202" t="s">
        <v>3056</v>
      </c>
      <c r="F3409" s="203"/>
      <c r="G3409" s="204"/>
      <c r="H3409" s="376"/>
      <c r="I3409" s="376" t="str">
        <f t="shared" si="258"/>
        <v/>
      </c>
      <c r="K3409" s="355"/>
    </row>
    <row r="3410" spans="1:11">
      <c r="A3410" s="206"/>
      <c r="B3410" s="207"/>
      <c r="C3410" s="206"/>
      <c r="D3410" s="208"/>
      <c r="E3410" s="209" t="s">
        <v>3057</v>
      </c>
      <c r="F3410" s="210" t="s">
        <v>8</v>
      </c>
      <c r="G3410" s="211">
        <v>2</v>
      </c>
      <c r="H3410" s="212">
        <v>0</v>
      </c>
      <c r="I3410" s="377">
        <f t="shared" si="258"/>
        <v>0</v>
      </c>
      <c r="K3410" s="355"/>
    </row>
    <row r="3411" spans="1:11">
      <c r="A3411" s="385">
        <v>3</v>
      </c>
      <c r="B3411" s="385"/>
      <c r="C3411" s="385"/>
      <c r="D3411" s="386"/>
      <c r="E3411" s="387" t="s">
        <v>3062</v>
      </c>
      <c r="F3411" s="387"/>
      <c r="G3411" s="387"/>
      <c r="H3411" s="388"/>
      <c r="I3411" s="389">
        <f>I3412+I3435+I3444</f>
        <v>0</v>
      </c>
      <c r="K3411" s="355"/>
    </row>
    <row r="3412" spans="1:11">
      <c r="A3412" s="192">
        <v>5</v>
      </c>
      <c r="B3412" s="193"/>
      <c r="C3412" s="192"/>
      <c r="D3412" s="194"/>
      <c r="E3412" s="238" t="s">
        <v>3066</v>
      </c>
      <c r="F3412" s="196"/>
      <c r="G3412" s="197"/>
      <c r="H3412" s="375"/>
      <c r="I3412" s="241">
        <f>SUM(I3413:I3434)</f>
        <v>0</v>
      </c>
      <c r="K3412" s="355"/>
    </row>
    <row r="3413" spans="1:11">
      <c r="A3413" s="192"/>
      <c r="B3413" s="193"/>
      <c r="C3413" s="192"/>
      <c r="D3413" s="194" t="s">
        <v>2887</v>
      </c>
      <c r="E3413" s="195" t="s">
        <v>3010</v>
      </c>
      <c r="F3413" s="196"/>
      <c r="G3413" s="197"/>
      <c r="H3413" s="375"/>
      <c r="I3413" s="375" t="str">
        <f t="shared" si="258"/>
        <v/>
      </c>
      <c r="K3413" s="355"/>
    </row>
    <row r="3414" spans="1:11">
      <c r="A3414" s="206"/>
      <c r="B3414" s="207"/>
      <c r="C3414" s="206"/>
      <c r="D3414" s="208"/>
      <c r="E3414" s="209" t="s">
        <v>3011</v>
      </c>
      <c r="F3414" s="210" t="s">
        <v>7</v>
      </c>
      <c r="G3414" s="211">
        <v>28</v>
      </c>
      <c r="H3414" s="212">
        <v>0</v>
      </c>
      <c r="I3414" s="377">
        <f t="shared" si="258"/>
        <v>0</v>
      </c>
      <c r="K3414" s="355"/>
    </row>
    <row r="3415" spans="1:11">
      <c r="A3415" s="192"/>
      <c r="B3415" s="193"/>
      <c r="C3415" s="192"/>
      <c r="D3415" s="194" t="s">
        <v>2888</v>
      </c>
      <c r="E3415" s="195" t="s">
        <v>4213</v>
      </c>
      <c r="F3415" s="196"/>
      <c r="G3415" s="197"/>
      <c r="H3415" s="375"/>
      <c r="I3415" s="375" t="str">
        <f t="shared" si="258"/>
        <v/>
      </c>
      <c r="K3415" s="355"/>
    </row>
    <row r="3416" spans="1:11">
      <c r="A3416" s="199"/>
      <c r="B3416" s="200"/>
      <c r="C3416" s="199"/>
      <c r="D3416" s="201"/>
      <c r="E3416" s="202" t="s">
        <v>3012</v>
      </c>
      <c r="F3416" s="203"/>
      <c r="G3416" s="204"/>
      <c r="H3416" s="376"/>
      <c r="I3416" s="376" t="str">
        <f t="shared" si="258"/>
        <v/>
      </c>
      <c r="K3416" s="355"/>
    </row>
    <row r="3417" spans="1:11">
      <c r="A3417" s="199"/>
      <c r="B3417" s="200"/>
      <c r="C3417" s="199"/>
      <c r="D3417" s="201"/>
      <c r="E3417" s="202" t="s">
        <v>4209</v>
      </c>
      <c r="F3417" s="203"/>
      <c r="G3417" s="204"/>
      <c r="H3417" s="376"/>
      <c r="I3417" s="376" t="str">
        <f t="shared" si="258"/>
        <v/>
      </c>
      <c r="K3417" s="355"/>
    </row>
    <row r="3418" spans="1:11">
      <c r="A3418" s="199"/>
      <c r="B3418" s="200"/>
      <c r="C3418" s="199"/>
      <c r="D3418" s="201"/>
      <c r="E3418" s="202" t="s">
        <v>3063</v>
      </c>
      <c r="F3418" s="203"/>
      <c r="G3418" s="204"/>
      <c r="H3418" s="376"/>
      <c r="I3418" s="376" t="str">
        <f t="shared" si="258"/>
        <v/>
      </c>
      <c r="K3418" s="355"/>
    </row>
    <row r="3419" spans="1:11" ht="22.5">
      <c r="A3419" s="199"/>
      <c r="B3419" s="200"/>
      <c r="C3419" s="199"/>
      <c r="D3419" s="201"/>
      <c r="E3419" s="202" t="s">
        <v>3015</v>
      </c>
      <c r="F3419" s="203"/>
      <c r="G3419" s="204"/>
      <c r="H3419" s="376"/>
      <c r="I3419" s="376" t="str">
        <f t="shared" si="258"/>
        <v/>
      </c>
      <c r="K3419" s="355"/>
    </row>
    <row r="3420" spans="1:11">
      <c r="A3420" s="206"/>
      <c r="B3420" s="207"/>
      <c r="C3420" s="206"/>
      <c r="D3420" s="208"/>
      <c r="E3420" s="209"/>
      <c r="F3420" s="210" t="s">
        <v>8</v>
      </c>
      <c r="G3420" s="211">
        <v>4</v>
      </c>
      <c r="H3420" s="212">
        <v>0</v>
      </c>
      <c r="I3420" s="377">
        <f t="shared" si="258"/>
        <v>0</v>
      </c>
      <c r="K3420" s="355"/>
    </row>
    <row r="3421" spans="1:11">
      <c r="A3421" s="192"/>
      <c r="B3421" s="193"/>
      <c r="C3421" s="192"/>
      <c r="D3421" s="194" t="s">
        <v>4230</v>
      </c>
      <c r="E3421" s="195" t="s">
        <v>3016</v>
      </c>
      <c r="F3421" s="196"/>
      <c r="G3421" s="197"/>
      <c r="H3421" s="375"/>
      <c r="I3421" s="375" t="str">
        <f t="shared" si="258"/>
        <v/>
      </c>
      <c r="K3421" s="355"/>
    </row>
    <row r="3422" spans="1:11">
      <c r="A3422" s="206"/>
      <c r="B3422" s="207"/>
      <c r="C3422" s="206"/>
      <c r="D3422" s="208"/>
      <c r="E3422" s="209" t="s">
        <v>3064</v>
      </c>
      <c r="F3422" s="210" t="s">
        <v>8</v>
      </c>
      <c r="G3422" s="211">
        <v>4</v>
      </c>
      <c r="H3422" s="212">
        <v>0</v>
      </c>
      <c r="I3422" s="377">
        <f t="shared" si="258"/>
        <v>0</v>
      </c>
      <c r="K3422" s="355"/>
    </row>
    <row r="3423" spans="1:11">
      <c r="A3423" s="185"/>
      <c r="B3423" s="186"/>
      <c r="C3423" s="185"/>
      <c r="D3423" s="187" t="s">
        <v>4231</v>
      </c>
      <c r="E3423" s="188" t="s">
        <v>3018</v>
      </c>
      <c r="F3423" s="189" t="s">
        <v>7</v>
      </c>
      <c r="G3423" s="190">
        <v>4</v>
      </c>
      <c r="H3423" s="191">
        <v>0</v>
      </c>
      <c r="I3423" s="374">
        <f t="shared" si="258"/>
        <v>0</v>
      </c>
      <c r="K3423" s="355"/>
    </row>
    <row r="3424" spans="1:11">
      <c r="A3424" s="185"/>
      <c r="B3424" s="186"/>
      <c r="C3424" s="185"/>
      <c r="D3424" s="187" t="s">
        <v>4232</v>
      </c>
      <c r="E3424" s="188" t="s">
        <v>3019</v>
      </c>
      <c r="F3424" s="189" t="s">
        <v>8</v>
      </c>
      <c r="G3424" s="190">
        <v>4</v>
      </c>
      <c r="H3424" s="191">
        <v>0</v>
      </c>
      <c r="I3424" s="374">
        <f t="shared" si="258"/>
        <v>0</v>
      </c>
      <c r="K3424" s="355"/>
    </row>
    <row r="3425" spans="1:11">
      <c r="A3425" s="192"/>
      <c r="B3425" s="193"/>
      <c r="C3425" s="192"/>
      <c r="D3425" s="194" t="s">
        <v>4233</v>
      </c>
      <c r="E3425" s="195" t="s">
        <v>3020</v>
      </c>
      <c r="F3425" s="196"/>
      <c r="G3425" s="197"/>
      <c r="H3425" s="375"/>
      <c r="I3425" s="375" t="str">
        <f t="shared" si="258"/>
        <v/>
      </c>
      <c r="K3425" s="355"/>
    </row>
    <row r="3426" spans="1:11">
      <c r="A3426" s="206"/>
      <c r="B3426" s="207"/>
      <c r="C3426" s="206"/>
      <c r="D3426" s="208"/>
      <c r="E3426" s="209" t="s">
        <v>3021</v>
      </c>
      <c r="F3426" s="210" t="s">
        <v>8</v>
      </c>
      <c r="G3426" s="211">
        <v>4</v>
      </c>
      <c r="H3426" s="212">
        <v>0</v>
      </c>
      <c r="I3426" s="377">
        <f t="shared" si="258"/>
        <v>0</v>
      </c>
      <c r="K3426" s="355"/>
    </row>
    <row r="3427" spans="1:11">
      <c r="A3427" s="192"/>
      <c r="B3427" s="193"/>
      <c r="C3427" s="192"/>
      <c r="D3427" s="194" t="s">
        <v>4234</v>
      </c>
      <c r="E3427" s="195" t="s">
        <v>3022</v>
      </c>
      <c r="F3427" s="196"/>
      <c r="G3427" s="197"/>
      <c r="H3427" s="375"/>
      <c r="I3427" s="375" t="str">
        <f t="shared" si="258"/>
        <v/>
      </c>
      <c r="K3427" s="355"/>
    </row>
    <row r="3428" spans="1:11">
      <c r="A3428" s="199"/>
      <c r="B3428" s="200"/>
      <c r="C3428" s="199"/>
      <c r="D3428" s="201"/>
      <c r="E3428" s="202" t="s">
        <v>3023</v>
      </c>
      <c r="F3428" s="203"/>
      <c r="G3428" s="204"/>
      <c r="H3428" s="376"/>
      <c r="I3428" s="376" t="str">
        <f t="shared" si="258"/>
        <v/>
      </c>
      <c r="K3428" s="355"/>
    </row>
    <row r="3429" spans="1:11">
      <c r="A3429" s="206"/>
      <c r="B3429" s="207"/>
      <c r="C3429" s="206"/>
      <c r="D3429" s="208"/>
      <c r="E3429" s="209" t="s">
        <v>4214</v>
      </c>
      <c r="F3429" s="210" t="s">
        <v>8</v>
      </c>
      <c r="G3429" s="211">
        <v>4</v>
      </c>
      <c r="H3429" s="212">
        <v>0</v>
      </c>
      <c r="I3429" s="377">
        <f t="shared" si="258"/>
        <v>0</v>
      </c>
      <c r="K3429" s="355"/>
    </row>
    <row r="3430" spans="1:11">
      <c r="A3430" s="192"/>
      <c r="B3430" s="193"/>
      <c r="C3430" s="192"/>
      <c r="D3430" s="194" t="s">
        <v>4235</v>
      </c>
      <c r="E3430" s="195" t="s">
        <v>3016</v>
      </c>
      <c r="F3430" s="196"/>
      <c r="G3430" s="197"/>
      <c r="H3430" s="375"/>
      <c r="I3430" s="375" t="str">
        <f t="shared" si="258"/>
        <v/>
      </c>
      <c r="K3430" s="355"/>
    </row>
    <row r="3431" spans="1:11">
      <c r="A3431" s="206"/>
      <c r="B3431" s="207"/>
      <c r="C3431" s="206"/>
      <c r="D3431" s="208"/>
      <c r="E3431" s="209" t="s">
        <v>3024</v>
      </c>
      <c r="F3431" s="210" t="s">
        <v>8</v>
      </c>
      <c r="G3431" s="211">
        <v>4</v>
      </c>
      <c r="H3431" s="212">
        <v>0</v>
      </c>
      <c r="I3431" s="377">
        <f t="shared" si="258"/>
        <v>0</v>
      </c>
      <c r="K3431" s="355"/>
    </row>
    <row r="3432" spans="1:11">
      <c r="A3432" s="192"/>
      <c r="B3432" s="193"/>
      <c r="C3432" s="192"/>
      <c r="D3432" s="194" t="s">
        <v>4236</v>
      </c>
      <c r="E3432" s="195" t="s">
        <v>3025</v>
      </c>
      <c r="F3432" s="196"/>
      <c r="G3432" s="197"/>
      <c r="H3432" s="375"/>
      <c r="I3432" s="375" t="str">
        <f t="shared" si="258"/>
        <v/>
      </c>
      <c r="K3432" s="355"/>
    </row>
    <row r="3433" spans="1:11">
      <c r="A3433" s="199"/>
      <c r="B3433" s="200"/>
      <c r="C3433" s="199"/>
      <c r="D3433" s="201"/>
      <c r="E3433" s="202" t="s">
        <v>3026</v>
      </c>
      <c r="F3433" s="203"/>
      <c r="G3433" s="204"/>
      <c r="H3433" s="376"/>
      <c r="I3433" s="376" t="str">
        <f t="shared" si="258"/>
        <v/>
      </c>
      <c r="K3433" s="355"/>
    </row>
    <row r="3434" spans="1:11">
      <c r="A3434" s="206"/>
      <c r="B3434" s="207"/>
      <c r="C3434" s="206"/>
      <c r="D3434" s="208"/>
      <c r="E3434" s="209" t="s">
        <v>3027</v>
      </c>
      <c r="F3434" s="210" t="s">
        <v>8</v>
      </c>
      <c r="G3434" s="211">
        <v>8</v>
      </c>
      <c r="H3434" s="212">
        <v>0</v>
      </c>
      <c r="I3434" s="377">
        <f t="shared" si="258"/>
        <v>0</v>
      </c>
      <c r="K3434" s="355"/>
    </row>
    <row r="3435" spans="1:11">
      <c r="A3435" s="192">
        <v>5</v>
      </c>
      <c r="B3435" s="193"/>
      <c r="C3435" s="192"/>
      <c r="D3435" s="194"/>
      <c r="E3435" s="238" t="s">
        <v>3067</v>
      </c>
      <c r="F3435" s="196"/>
      <c r="G3435" s="197"/>
      <c r="H3435" s="375"/>
      <c r="I3435" s="241">
        <f>SUM(I3436:I3443)</f>
        <v>0</v>
      </c>
      <c r="K3435" s="355"/>
    </row>
    <row r="3436" spans="1:11">
      <c r="A3436" s="185"/>
      <c r="B3436" s="186"/>
      <c r="C3436" s="185"/>
      <c r="D3436" s="187" t="s">
        <v>2993</v>
      </c>
      <c r="E3436" s="188" t="s">
        <v>4211</v>
      </c>
      <c r="F3436" s="189" t="s">
        <v>363</v>
      </c>
      <c r="G3436" s="190">
        <v>3115</v>
      </c>
      <c r="H3436" s="191">
        <v>0</v>
      </c>
      <c r="I3436" s="374">
        <f t="shared" si="258"/>
        <v>0</v>
      </c>
      <c r="K3436" s="355"/>
    </row>
    <row r="3437" spans="1:11">
      <c r="A3437" s="192"/>
      <c r="B3437" s="193"/>
      <c r="C3437" s="192"/>
      <c r="D3437" s="194" t="s">
        <v>2994</v>
      </c>
      <c r="E3437" s="195" t="s">
        <v>3029</v>
      </c>
      <c r="F3437" s="196"/>
      <c r="G3437" s="197"/>
      <c r="H3437" s="375"/>
      <c r="I3437" s="375" t="str">
        <f t="shared" si="258"/>
        <v/>
      </c>
      <c r="K3437" s="355"/>
    </row>
    <row r="3438" spans="1:11">
      <c r="A3438" s="206"/>
      <c r="B3438" s="207"/>
      <c r="C3438" s="206"/>
      <c r="D3438" s="208"/>
      <c r="E3438" s="209" t="s">
        <v>4212</v>
      </c>
      <c r="F3438" s="210" t="s">
        <v>7</v>
      </c>
      <c r="G3438" s="211">
        <v>5</v>
      </c>
      <c r="H3438" s="212">
        <v>0</v>
      </c>
      <c r="I3438" s="377">
        <f t="shared" si="258"/>
        <v>0</v>
      </c>
      <c r="K3438" s="355"/>
    </row>
    <row r="3439" spans="1:11">
      <c r="A3439" s="185"/>
      <c r="B3439" s="186"/>
      <c r="C3439" s="185"/>
      <c r="D3439" s="187" t="s">
        <v>2995</v>
      </c>
      <c r="E3439" s="188" t="s">
        <v>2858</v>
      </c>
      <c r="F3439" s="189" t="s">
        <v>7</v>
      </c>
      <c r="G3439" s="190">
        <v>1</v>
      </c>
      <c r="H3439" s="191">
        <v>0</v>
      </c>
      <c r="I3439" s="374">
        <f t="shared" si="258"/>
        <v>0</v>
      </c>
      <c r="K3439" s="355"/>
    </row>
    <row r="3440" spans="1:11">
      <c r="A3440" s="185"/>
      <c r="B3440" s="186"/>
      <c r="C3440" s="185"/>
      <c r="D3440" s="187" t="s">
        <v>2996</v>
      </c>
      <c r="E3440" s="188" t="s">
        <v>1423</v>
      </c>
      <c r="F3440" s="189" t="s">
        <v>7</v>
      </c>
      <c r="G3440" s="190">
        <v>1</v>
      </c>
      <c r="H3440" s="191">
        <v>0</v>
      </c>
      <c r="I3440" s="374">
        <f t="shared" si="258"/>
        <v>0</v>
      </c>
      <c r="K3440" s="355"/>
    </row>
    <row r="3441" spans="1:11">
      <c r="A3441" s="192"/>
      <c r="B3441" s="193"/>
      <c r="C3441" s="192"/>
      <c r="D3441" s="194" t="s">
        <v>4239</v>
      </c>
      <c r="E3441" s="195" t="s">
        <v>3030</v>
      </c>
      <c r="F3441" s="196"/>
      <c r="G3441" s="197"/>
      <c r="H3441" s="375"/>
      <c r="I3441" s="375" t="str">
        <f t="shared" si="258"/>
        <v/>
      </c>
      <c r="K3441" s="355"/>
    </row>
    <row r="3442" spans="1:11">
      <c r="A3442" s="206"/>
      <c r="B3442" s="207"/>
      <c r="C3442" s="206"/>
      <c r="D3442" s="208"/>
      <c r="E3442" s="209" t="s">
        <v>3031</v>
      </c>
      <c r="F3442" s="210" t="s">
        <v>7</v>
      </c>
      <c r="G3442" s="211">
        <v>1</v>
      </c>
      <c r="H3442" s="212">
        <v>0</v>
      </c>
      <c r="I3442" s="377">
        <f t="shared" si="258"/>
        <v>0</v>
      </c>
      <c r="K3442" s="355"/>
    </row>
    <row r="3443" spans="1:11">
      <c r="A3443" s="185"/>
      <c r="B3443" s="186"/>
      <c r="C3443" s="185"/>
      <c r="D3443" s="187" t="s">
        <v>4240</v>
      </c>
      <c r="E3443" s="188" t="s">
        <v>2857</v>
      </c>
      <c r="F3443" s="189" t="s">
        <v>7</v>
      </c>
      <c r="G3443" s="190">
        <v>1</v>
      </c>
      <c r="H3443" s="191">
        <v>0</v>
      </c>
      <c r="I3443" s="374">
        <f t="shared" si="258"/>
        <v>0</v>
      </c>
      <c r="K3443" s="355"/>
    </row>
    <row r="3444" spans="1:11">
      <c r="A3444" s="192">
        <v>5</v>
      </c>
      <c r="B3444" s="193"/>
      <c r="C3444" s="192"/>
      <c r="D3444" s="194"/>
      <c r="E3444" s="238" t="s">
        <v>3068</v>
      </c>
      <c r="F3444" s="196"/>
      <c r="G3444" s="197"/>
      <c r="H3444" s="375"/>
      <c r="I3444" s="241">
        <f>SUM(I3445:I3465)</f>
        <v>0</v>
      </c>
      <c r="K3444" s="355"/>
    </row>
    <row r="3445" spans="1:11">
      <c r="A3445" s="192"/>
      <c r="B3445" s="193"/>
      <c r="C3445" s="192"/>
      <c r="D3445" s="194" t="s">
        <v>2912</v>
      </c>
      <c r="E3445" s="195" t="s">
        <v>3032</v>
      </c>
      <c r="F3445" s="196"/>
      <c r="G3445" s="197"/>
      <c r="H3445" s="375"/>
      <c r="I3445" s="375" t="str">
        <f t="shared" si="258"/>
        <v/>
      </c>
      <c r="K3445" s="355"/>
    </row>
    <row r="3446" spans="1:11">
      <c r="A3446" s="206"/>
      <c r="B3446" s="207"/>
      <c r="C3446" s="206"/>
      <c r="D3446" s="208"/>
      <c r="E3446" s="209" t="s">
        <v>3033</v>
      </c>
      <c r="F3446" s="210" t="s">
        <v>363</v>
      </c>
      <c r="G3446" s="211">
        <v>450</v>
      </c>
      <c r="H3446" s="212">
        <v>0</v>
      </c>
      <c r="I3446" s="377">
        <f t="shared" si="258"/>
        <v>0</v>
      </c>
      <c r="K3446" s="355"/>
    </row>
    <row r="3447" spans="1:11">
      <c r="A3447" s="192"/>
      <c r="B3447" s="193"/>
      <c r="C3447" s="192"/>
      <c r="D3447" s="194" t="s">
        <v>2913</v>
      </c>
      <c r="E3447" s="195" t="s">
        <v>3034</v>
      </c>
      <c r="F3447" s="196"/>
      <c r="G3447" s="197"/>
      <c r="H3447" s="375"/>
      <c r="I3447" s="375" t="str">
        <f t="shared" si="258"/>
        <v/>
      </c>
      <c r="K3447" s="355"/>
    </row>
    <row r="3448" spans="1:11">
      <c r="A3448" s="206"/>
      <c r="B3448" s="207"/>
      <c r="C3448" s="206"/>
      <c r="D3448" s="208"/>
      <c r="E3448" s="209" t="s">
        <v>3035</v>
      </c>
      <c r="F3448" s="210" t="s">
        <v>3036</v>
      </c>
      <c r="G3448" s="211">
        <v>55</v>
      </c>
      <c r="H3448" s="212">
        <v>0</v>
      </c>
      <c r="I3448" s="377">
        <f t="shared" si="258"/>
        <v>0</v>
      </c>
      <c r="K3448" s="355"/>
    </row>
    <row r="3449" spans="1:11">
      <c r="A3449" s="192"/>
      <c r="B3449" s="193"/>
      <c r="C3449" s="192"/>
      <c r="D3449" s="194" t="s">
        <v>4242</v>
      </c>
      <c r="E3449" s="195" t="s">
        <v>3037</v>
      </c>
      <c r="F3449" s="196"/>
      <c r="G3449" s="197"/>
      <c r="H3449" s="375"/>
      <c r="I3449" s="375" t="str">
        <f t="shared" si="258"/>
        <v/>
      </c>
      <c r="K3449" s="355"/>
    </row>
    <row r="3450" spans="1:11">
      <c r="A3450" s="199"/>
      <c r="B3450" s="200"/>
      <c r="C3450" s="199"/>
      <c r="D3450" s="201"/>
      <c r="E3450" s="202" t="s">
        <v>3038</v>
      </c>
      <c r="F3450" s="203"/>
      <c r="G3450" s="204"/>
      <c r="H3450" s="376"/>
      <c r="I3450" s="376" t="str">
        <f t="shared" si="258"/>
        <v/>
      </c>
      <c r="K3450" s="355"/>
    </row>
    <row r="3451" spans="1:11">
      <c r="A3451" s="199"/>
      <c r="B3451" s="200"/>
      <c r="C3451" s="199"/>
      <c r="D3451" s="201"/>
      <c r="E3451" s="202" t="s">
        <v>3039</v>
      </c>
      <c r="F3451" s="203"/>
      <c r="G3451" s="204"/>
      <c r="H3451" s="376"/>
      <c r="I3451" s="376" t="str">
        <f t="shared" si="258"/>
        <v/>
      </c>
      <c r="K3451" s="355"/>
    </row>
    <row r="3452" spans="1:11">
      <c r="A3452" s="206"/>
      <c r="B3452" s="207"/>
      <c r="C3452" s="206"/>
      <c r="D3452" s="208"/>
      <c r="E3452" s="209" t="s">
        <v>3040</v>
      </c>
      <c r="F3452" s="210" t="s">
        <v>363</v>
      </c>
      <c r="G3452" s="211">
        <v>25</v>
      </c>
      <c r="H3452" s="212">
        <v>0</v>
      </c>
      <c r="I3452" s="377">
        <f t="shared" si="258"/>
        <v>0</v>
      </c>
      <c r="K3452" s="355"/>
    </row>
    <row r="3453" spans="1:11" ht="33.75">
      <c r="A3453" s="192"/>
      <c r="B3453" s="193"/>
      <c r="C3453" s="192"/>
      <c r="D3453" s="194" t="s">
        <v>4243</v>
      </c>
      <c r="E3453" s="195" t="s">
        <v>3041</v>
      </c>
      <c r="F3453" s="196"/>
      <c r="G3453" s="197"/>
      <c r="H3453" s="375"/>
      <c r="I3453" s="375" t="str">
        <f t="shared" si="258"/>
        <v/>
      </c>
      <c r="K3453" s="355"/>
    </row>
    <row r="3454" spans="1:11">
      <c r="A3454" s="206"/>
      <c r="B3454" s="207"/>
      <c r="C3454" s="206"/>
      <c r="D3454" s="208"/>
      <c r="E3454" s="209" t="s">
        <v>1746</v>
      </c>
      <c r="F3454" s="210" t="s">
        <v>2864</v>
      </c>
      <c r="G3454" s="211">
        <v>20</v>
      </c>
      <c r="H3454" s="212">
        <v>0</v>
      </c>
      <c r="I3454" s="377">
        <f t="shared" si="258"/>
        <v>0</v>
      </c>
      <c r="K3454" s="355"/>
    </row>
    <row r="3455" spans="1:11">
      <c r="A3455" s="192"/>
      <c r="B3455" s="193"/>
      <c r="C3455" s="192"/>
      <c r="D3455" s="194" t="s">
        <v>4244</v>
      </c>
      <c r="E3455" s="195" t="s">
        <v>3042</v>
      </c>
      <c r="F3455" s="196"/>
      <c r="G3455" s="197"/>
      <c r="H3455" s="375"/>
      <c r="I3455" s="375" t="str">
        <f t="shared" si="258"/>
        <v/>
      </c>
      <c r="K3455" s="355"/>
    </row>
    <row r="3456" spans="1:11">
      <c r="A3456" s="206"/>
      <c r="B3456" s="207"/>
      <c r="C3456" s="206"/>
      <c r="D3456" s="208"/>
      <c r="E3456" s="209" t="s">
        <v>3043</v>
      </c>
      <c r="F3456" s="210" t="s">
        <v>2864</v>
      </c>
      <c r="G3456" s="211">
        <v>25</v>
      </c>
      <c r="H3456" s="212">
        <v>0</v>
      </c>
      <c r="I3456" s="377">
        <f t="shared" si="258"/>
        <v>0</v>
      </c>
      <c r="K3456" s="355"/>
    </row>
    <row r="3457" spans="1:11">
      <c r="A3457" s="192"/>
      <c r="B3457" s="193"/>
      <c r="C3457" s="192"/>
      <c r="D3457" s="194" t="s">
        <v>4245</v>
      </c>
      <c r="E3457" s="195" t="s">
        <v>3044</v>
      </c>
      <c r="F3457" s="196"/>
      <c r="G3457" s="197"/>
      <c r="H3457" s="375"/>
      <c r="I3457" s="375" t="str">
        <f t="shared" si="258"/>
        <v/>
      </c>
      <c r="K3457" s="355"/>
    </row>
    <row r="3458" spans="1:11">
      <c r="A3458" s="206"/>
      <c r="B3458" s="207"/>
      <c r="C3458" s="206"/>
      <c r="D3458" s="208"/>
      <c r="E3458" s="209" t="s">
        <v>3043</v>
      </c>
      <c r="F3458" s="210" t="s">
        <v>2864</v>
      </c>
      <c r="G3458" s="211">
        <v>140</v>
      </c>
      <c r="H3458" s="212">
        <v>0</v>
      </c>
      <c r="I3458" s="377">
        <f t="shared" si="258"/>
        <v>0</v>
      </c>
      <c r="K3458" s="355"/>
    </row>
    <row r="3459" spans="1:11" ht="33.75">
      <c r="A3459" s="185"/>
      <c r="B3459" s="186"/>
      <c r="C3459" s="185"/>
      <c r="D3459" s="187" t="s">
        <v>4246</v>
      </c>
      <c r="E3459" s="188" t="s">
        <v>3045</v>
      </c>
      <c r="F3459" s="189" t="s">
        <v>363</v>
      </c>
      <c r="G3459" s="190">
        <v>1500</v>
      </c>
      <c r="H3459" s="191">
        <v>0</v>
      </c>
      <c r="I3459" s="374">
        <f t="shared" si="258"/>
        <v>0</v>
      </c>
      <c r="K3459" s="355"/>
    </row>
    <row r="3460" spans="1:11">
      <c r="A3460" s="192"/>
      <c r="B3460" s="193"/>
      <c r="C3460" s="192"/>
      <c r="D3460" s="194" t="s">
        <v>4247</v>
      </c>
      <c r="E3460" s="195" t="s">
        <v>3046</v>
      </c>
      <c r="F3460" s="196"/>
      <c r="G3460" s="197"/>
      <c r="H3460" s="375"/>
      <c r="I3460" s="375" t="str">
        <f t="shared" si="258"/>
        <v/>
      </c>
      <c r="K3460" s="355"/>
    </row>
    <row r="3461" spans="1:11">
      <c r="A3461" s="206"/>
      <c r="B3461" s="207"/>
      <c r="C3461" s="206"/>
      <c r="D3461" s="208"/>
      <c r="E3461" s="209" t="s">
        <v>3047</v>
      </c>
      <c r="F3461" s="210" t="s">
        <v>363</v>
      </c>
      <c r="G3461" s="211">
        <v>80</v>
      </c>
      <c r="H3461" s="212">
        <v>0</v>
      </c>
      <c r="I3461" s="377">
        <f t="shared" si="258"/>
        <v>0</v>
      </c>
      <c r="K3461" s="355"/>
    </row>
    <row r="3462" spans="1:11">
      <c r="A3462" s="192"/>
      <c r="B3462" s="193"/>
      <c r="C3462" s="192"/>
      <c r="D3462" s="194" t="s">
        <v>4248</v>
      </c>
      <c r="E3462" s="195" t="s">
        <v>3065</v>
      </c>
      <c r="F3462" s="196"/>
      <c r="G3462" s="197"/>
      <c r="H3462" s="375"/>
      <c r="I3462" s="375" t="str">
        <f t="shared" si="258"/>
        <v/>
      </c>
      <c r="K3462" s="355"/>
    </row>
    <row r="3463" spans="1:11">
      <c r="A3463" s="206"/>
      <c r="B3463" s="207"/>
      <c r="C3463" s="206"/>
      <c r="D3463" s="208"/>
      <c r="E3463" s="209" t="s">
        <v>3049</v>
      </c>
      <c r="F3463" s="210" t="s">
        <v>7</v>
      </c>
      <c r="G3463" s="211">
        <v>3</v>
      </c>
      <c r="H3463" s="212">
        <v>0</v>
      </c>
      <c r="I3463" s="377">
        <f t="shared" ref="I3463:I3526" si="259">IF(ISNUMBER(G3463),ROUND(G3463*H3463,2),"")</f>
        <v>0</v>
      </c>
      <c r="K3463" s="355"/>
    </row>
    <row r="3464" spans="1:11">
      <c r="A3464" s="192"/>
      <c r="B3464" s="193"/>
      <c r="C3464" s="192"/>
      <c r="D3464" s="194" t="s">
        <v>4249</v>
      </c>
      <c r="E3464" s="195" t="s">
        <v>3050</v>
      </c>
      <c r="F3464" s="196"/>
      <c r="G3464" s="197"/>
      <c r="H3464" s="375"/>
      <c r="I3464" s="375" t="str">
        <f t="shared" si="259"/>
        <v/>
      </c>
      <c r="K3464" s="355"/>
    </row>
    <row r="3465" spans="1:11">
      <c r="A3465" s="206"/>
      <c r="B3465" s="207"/>
      <c r="C3465" s="206"/>
      <c r="D3465" s="208"/>
      <c r="E3465" s="209" t="s">
        <v>3051</v>
      </c>
      <c r="F3465" s="210" t="s">
        <v>7</v>
      </c>
      <c r="G3465" s="211">
        <v>4</v>
      </c>
      <c r="H3465" s="212">
        <v>0</v>
      </c>
      <c r="I3465" s="377">
        <f t="shared" si="259"/>
        <v>0</v>
      </c>
      <c r="K3465" s="355"/>
    </row>
    <row r="3466" spans="1:11">
      <c r="A3466" s="170">
        <v>2</v>
      </c>
      <c r="B3466" s="171"/>
      <c r="C3466" s="170"/>
      <c r="D3466" s="172"/>
      <c r="E3466" s="24" t="s">
        <v>3061</v>
      </c>
      <c r="F3466" s="173"/>
      <c r="G3466" s="215"/>
      <c r="H3466" s="373"/>
      <c r="I3466" s="175">
        <f>I3467+I3558</f>
        <v>0</v>
      </c>
      <c r="J3466" s="328"/>
      <c r="K3466" s="355"/>
    </row>
    <row r="3467" spans="1:11">
      <c r="A3467" s="385">
        <v>3</v>
      </c>
      <c r="B3467" s="385"/>
      <c r="C3467" s="385"/>
      <c r="D3467" s="386"/>
      <c r="E3467" s="387" t="s">
        <v>2999</v>
      </c>
      <c r="F3467" s="387"/>
      <c r="G3467" s="387"/>
      <c r="H3467" s="388"/>
      <c r="I3467" s="389">
        <f>I3468+I3471+I3514+I3553</f>
        <v>0</v>
      </c>
      <c r="K3467" s="355"/>
    </row>
    <row r="3468" spans="1:11">
      <c r="A3468" s="185">
        <v>5</v>
      </c>
      <c r="B3468" s="186"/>
      <c r="C3468" s="185"/>
      <c r="D3468" s="187"/>
      <c r="E3468" s="240" t="s">
        <v>2664</v>
      </c>
      <c r="F3468" s="189"/>
      <c r="G3468" s="190"/>
      <c r="H3468" s="374"/>
      <c r="I3468" s="241">
        <f>SUM(I3469:I3470)</f>
        <v>0</v>
      </c>
      <c r="K3468" s="355"/>
    </row>
    <row r="3469" spans="1:11">
      <c r="A3469" s="185"/>
      <c r="B3469" s="186"/>
      <c r="C3469" s="185"/>
      <c r="D3469" s="187">
        <v>1</v>
      </c>
      <c r="E3469" s="188" t="s">
        <v>2665</v>
      </c>
      <c r="F3469" s="189" t="s">
        <v>363</v>
      </c>
      <c r="G3469" s="190">
        <v>5</v>
      </c>
      <c r="H3469" s="191">
        <v>0</v>
      </c>
      <c r="I3469" s="374">
        <f t="shared" si="259"/>
        <v>0</v>
      </c>
      <c r="K3469" s="355"/>
    </row>
    <row r="3470" spans="1:11">
      <c r="A3470" s="185"/>
      <c r="B3470" s="186"/>
      <c r="C3470" s="185"/>
      <c r="D3470" s="187" t="s">
        <v>2997</v>
      </c>
      <c r="E3470" s="188" t="s">
        <v>4215</v>
      </c>
      <c r="F3470" s="189" t="s">
        <v>363</v>
      </c>
      <c r="G3470" s="190">
        <v>9000</v>
      </c>
      <c r="H3470" s="191">
        <v>0</v>
      </c>
      <c r="I3470" s="374">
        <f t="shared" si="259"/>
        <v>0</v>
      </c>
      <c r="K3470" s="355"/>
    </row>
    <row r="3471" spans="1:11">
      <c r="A3471" s="185">
        <v>5</v>
      </c>
      <c r="B3471" s="186"/>
      <c r="C3471" s="185"/>
      <c r="D3471" s="187"/>
      <c r="E3471" s="240" t="s">
        <v>2666</v>
      </c>
      <c r="F3471" s="189"/>
      <c r="G3471" s="190"/>
      <c r="H3471" s="374"/>
      <c r="I3471" s="241">
        <f>SUM(I3472:I3513)</f>
        <v>0</v>
      </c>
      <c r="K3471" s="355"/>
    </row>
    <row r="3472" spans="1:11" ht="22.5">
      <c r="A3472" s="185"/>
      <c r="B3472" s="186"/>
      <c r="C3472" s="185"/>
      <c r="D3472" s="187" t="s">
        <v>1711</v>
      </c>
      <c r="E3472" s="188" t="s">
        <v>1719</v>
      </c>
      <c r="F3472" s="189" t="s">
        <v>363</v>
      </c>
      <c r="G3472" s="190">
        <v>5000</v>
      </c>
      <c r="H3472" s="191">
        <v>0</v>
      </c>
      <c r="I3472" s="374">
        <f t="shared" si="259"/>
        <v>0</v>
      </c>
      <c r="K3472" s="355"/>
    </row>
    <row r="3473" spans="1:11">
      <c r="A3473" s="185"/>
      <c r="B3473" s="186"/>
      <c r="C3473" s="185"/>
      <c r="D3473" s="187" t="s">
        <v>2997</v>
      </c>
      <c r="E3473" s="188" t="s">
        <v>1720</v>
      </c>
      <c r="F3473" s="189" t="s">
        <v>56</v>
      </c>
      <c r="G3473" s="190">
        <v>2100</v>
      </c>
      <c r="H3473" s="191">
        <v>0</v>
      </c>
      <c r="I3473" s="374">
        <f t="shared" si="259"/>
        <v>0</v>
      </c>
      <c r="K3473" s="355"/>
    </row>
    <row r="3474" spans="1:11">
      <c r="A3474" s="185"/>
      <c r="B3474" s="186"/>
      <c r="C3474" s="185"/>
      <c r="D3474" s="187" t="s">
        <v>137</v>
      </c>
      <c r="E3474" s="188" t="s">
        <v>1721</v>
      </c>
      <c r="F3474" s="189" t="s">
        <v>7</v>
      </c>
      <c r="G3474" s="190">
        <v>115</v>
      </c>
      <c r="H3474" s="191">
        <v>0</v>
      </c>
      <c r="I3474" s="374">
        <f t="shared" si="259"/>
        <v>0</v>
      </c>
      <c r="K3474" s="355"/>
    </row>
    <row r="3475" spans="1:11" ht="33.75">
      <c r="A3475" s="185"/>
      <c r="B3475" s="186"/>
      <c r="C3475" s="185"/>
      <c r="D3475" s="187" t="s">
        <v>3098</v>
      </c>
      <c r="E3475" s="188" t="s">
        <v>3045</v>
      </c>
      <c r="F3475" s="189" t="s">
        <v>363</v>
      </c>
      <c r="G3475" s="190">
        <v>5000</v>
      </c>
      <c r="H3475" s="191">
        <v>0</v>
      </c>
      <c r="I3475" s="374">
        <f t="shared" si="259"/>
        <v>0</v>
      </c>
      <c r="K3475" s="355"/>
    </row>
    <row r="3476" spans="1:11" ht="33.75">
      <c r="A3476" s="185"/>
      <c r="B3476" s="186"/>
      <c r="C3476" s="185"/>
      <c r="D3476" s="187">
        <v>5</v>
      </c>
      <c r="E3476" s="188" t="s">
        <v>1722</v>
      </c>
      <c r="F3476" s="189" t="s">
        <v>7</v>
      </c>
      <c r="G3476" s="190">
        <v>4</v>
      </c>
      <c r="H3476" s="191">
        <v>0</v>
      </c>
      <c r="I3476" s="374">
        <f t="shared" si="259"/>
        <v>0</v>
      </c>
      <c r="K3476" s="355"/>
    </row>
    <row r="3477" spans="1:11" ht="22.5">
      <c r="A3477" s="185"/>
      <c r="B3477" s="186"/>
      <c r="C3477" s="185"/>
      <c r="D3477" s="187">
        <v>6</v>
      </c>
      <c r="E3477" s="188" t="s">
        <v>1723</v>
      </c>
      <c r="F3477" s="189" t="s">
        <v>7</v>
      </c>
      <c r="G3477" s="190">
        <v>1</v>
      </c>
      <c r="H3477" s="191">
        <v>0</v>
      </c>
      <c r="I3477" s="374">
        <f t="shared" si="259"/>
        <v>0</v>
      </c>
      <c r="K3477" s="355"/>
    </row>
    <row r="3478" spans="1:11">
      <c r="A3478" s="185"/>
      <c r="B3478" s="186"/>
      <c r="C3478" s="185"/>
      <c r="D3478" s="187">
        <v>7</v>
      </c>
      <c r="E3478" s="188" t="s">
        <v>1724</v>
      </c>
      <c r="F3478" s="189" t="s">
        <v>7</v>
      </c>
      <c r="G3478" s="190">
        <v>8</v>
      </c>
      <c r="H3478" s="191">
        <v>0</v>
      </c>
      <c r="I3478" s="374">
        <f t="shared" si="259"/>
        <v>0</v>
      </c>
      <c r="K3478" s="355"/>
    </row>
    <row r="3479" spans="1:11">
      <c r="A3479" s="185"/>
      <c r="B3479" s="186"/>
      <c r="C3479" s="185"/>
      <c r="D3479" s="187">
        <v>8</v>
      </c>
      <c r="E3479" s="188" t="s">
        <v>1725</v>
      </c>
      <c r="F3479" s="189" t="s">
        <v>7</v>
      </c>
      <c r="G3479" s="190">
        <v>1</v>
      </c>
      <c r="H3479" s="191">
        <v>0</v>
      </c>
      <c r="I3479" s="374">
        <f t="shared" si="259"/>
        <v>0</v>
      </c>
      <c r="K3479" s="355"/>
    </row>
    <row r="3480" spans="1:11" ht="33.75">
      <c r="A3480" s="185"/>
      <c r="B3480" s="186"/>
      <c r="C3480" s="185"/>
      <c r="D3480" s="187">
        <v>9</v>
      </c>
      <c r="E3480" s="188" t="s">
        <v>2667</v>
      </c>
      <c r="F3480" s="189" t="s">
        <v>363</v>
      </c>
      <c r="G3480" s="190">
        <v>305</v>
      </c>
      <c r="H3480" s="191">
        <v>0</v>
      </c>
      <c r="I3480" s="374">
        <f t="shared" si="259"/>
        <v>0</v>
      </c>
      <c r="K3480" s="355"/>
    </row>
    <row r="3481" spans="1:11" ht="33.75">
      <c r="A3481" s="185"/>
      <c r="B3481" s="186"/>
      <c r="C3481" s="185"/>
      <c r="D3481" s="187">
        <v>10</v>
      </c>
      <c r="E3481" s="188" t="s">
        <v>2668</v>
      </c>
      <c r="F3481" s="189" t="s">
        <v>363</v>
      </c>
      <c r="G3481" s="190">
        <v>710</v>
      </c>
      <c r="H3481" s="191">
        <v>0</v>
      </c>
      <c r="I3481" s="374">
        <f t="shared" si="259"/>
        <v>0</v>
      </c>
      <c r="K3481" s="355"/>
    </row>
    <row r="3482" spans="1:11" ht="33.75">
      <c r="A3482" s="185"/>
      <c r="B3482" s="186"/>
      <c r="C3482" s="185"/>
      <c r="D3482" s="187">
        <v>11</v>
      </c>
      <c r="E3482" s="188" t="s">
        <v>1848</v>
      </c>
      <c r="F3482" s="189" t="s">
        <v>363</v>
      </c>
      <c r="G3482" s="190">
        <v>185</v>
      </c>
      <c r="H3482" s="191">
        <v>0</v>
      </c>
      <c r="I3482" s="374">
        <f t="shared" si="259"/>
        <v>0</v>
      </c>
      <c r="K3482" s="355"/>
    </row>
    <row r="3483" spans="1:11" ht="33.75">
      <c r="A3483" s="185"/>
      <c r="B3483" s="186"/>
      <c r="C3483" s="185"/>
      <c r="D3483" s="187">
        <v>12</v>
      </c>
      <c r="E3483" s="188" t="s">
        <v>1730</v>
      </c>
      <c r="F3483" s="189" t="s">
        <v>363</v>
      </c>
      <c r="G3483" s="190">
        <v>30</v>
      </c>
      <c r="H3483" s="191">
        <v>0</v>
      </c>
      <c r="I3483" s="374">
        <f t="shared" si="259"/>
        <v>0</v>
      </c>
      <c r="K3483" s="355"/>
    </row>
    <row r="3484" spans="1:11" ht="22.5">
      <c r="A3484" s="185"/>
      <c r="B3484" s="186"/>
      <c r="C3484" s="185"/>
      <c r="D3484" s="187">
        <v>13</v>
      </c>
      <c r="E3484" s="188" t="s">
        <v>4552</v>
      </c>
      <c r="F3484" s="189" t="s">
        <v>8</v>
      </c>
      <c r="G3484" s="190">
        <v>1</v>
      </c>
      <c r="H3484" s="191">
        <v>0</v>
      </c>
      <c r="I3484" s="374">
        <f t="shared" si="259"/>
        <v>0</v>
      </c>
      <c r="K3484" s="355"/>
    </row>
    <row r="3485" spans="1:11" ht="33.75">
      <c r="A3485" s="185"/>
      <c r="B3485" s="186"/>
      <c r="C3485" s="185"/>
      <c r="D3485" s="187">
        <v>14</v>
      </c>
      <c r="E3485" s="188" t="s">
        <v>4553</v>
      </c>
      <c r="F3485" s="189" t="s">
        <v>8</v>
      </c>
      <c r="G3485" s="190">
        <v>1</v>
      </c>
      <c r="H3485" s="191">
        <v>0</v>
      </c>
      <c r="I3485" s="374">
        <f t="shared" si="259"/>
        <v>0</v>
      </c>
      <c r="K3485" s="355"/>
    </row>
    <row r="3486" spans="1:11" ht="22.5">
      <c r="A3486" s="185"/>
      <c r="B3486" s="186"/>
      <c r="C3486" s="185"/>
      <c r="D3486" s="187">
        <v>15</v>
      </c>
      <c r="E3486" s="188" t="s">
        <v>1731</v>
      </c>
      <c r="F3486" s="189" t="s">
        <v>7</v>
      </c>
      <c r="G3486" s="190">
        <v>6</v>
      </c>
      <c r="H3486" s="191">
        <v>0</v>
      </c>
      <c r="I3486" s="374">
        <f t="shared" si="259"/>
        <v>0</v>
      </c>
      <c r="K3486" s="355"/>
    </row>
    <row r="3487" spans="1:11" ht="45">
      <c r="A3487" s="185"/>
      <c r="B3487" s="186"/>
      <c r="C3487" s="185"/>
      <c r="D3487" s="187">
        <v>16</v>
      </c>
      <c r="E3487" s="188" t="s">
        <v>2669</v>
      </c>
      <c r="F3487" s="189" t="s">
        <v>7</v>
      </c>
      <c r="G3487" s="190">
        <v>3</v>
      </c>
      <c r="H3487" s="191">
        <v>0</v>
      </c>
      <c r="I3487" s="374">
        <f t="shared" si="259"/>
        <v>0</v>
      </c>
      <c r="K3487" s="355"/>
    </row>
    <row r="3488" spans="1:11" ht="22.5">
      <c r="A3488" s="185"/>
      <c r="B3488" s="186"/>
      <c r="C3488" s="185"/>
      <c r="D3488" s="187">
        <v>17</v>
      </c>
      <c r="E3488" s="188" t="s">
        <v>2670</v>
      </c>
      <c r="F3488" s="189" t="s">
        <v>7</v>
      </c>
      <c r="G3488" s="190">
        <v>2</v>
      </c>
      <c r="H3488" s="191">
        <v>0</v>
      </c>
      <c r="I3488" s="374">
        <f t="shared" si="259"/>
        <v>0</v>
      </c>
      <c r="K3488" s="355"/>
    </row>
    <row r="3489" spans="1:11" ht="45">
      <c r="A3489" s="185"/>
      <c r="B3489" s="186"/>
      <c r="C3489" s="185"/>
      <c r="D3489" s="187">
        <v>18</v>
      </c>
      <c r="E3489" s="188" t="s">
        <v>2671</v>
      </c>
      <c r="F3489" s="189" t="s">
        <v>8</v>
      </c>
      <c r="G3489" s="190">
        <v>1</v>
      </c>
      <c r="H3489" s="191">
        <v>0</v>
      </c>
      <c r="I3489" s="374">
        <f t="shared" si="259"/>
        <v>0</v>
      </c>
      <c r="K3489" s="355"/>
    </row>
    <row r="3490" spans="1:11" ht="33.75">
      <c r="A3490" s="185"/>
      <c r="B3490" s="186"/>
      <c r="C3490" s="185"/>
      <c r="D3490" s="187">
        <v>19</v>
      </c>
      <c r="E3490" s="188" t="s">
        <v>2672</v>
      </c>
      <c r="F3490" s="189" t="s">
        <v>363</v>
      </c>
      <c r="G3490" s="190">
        <v>50</v>
      </c>
      <c r="H3490" s="191">
        <v>0</v>
      </c>
      <c r="I3490" s="374">
        <f t="shared" si="259"/>
        <v>0</v>
      </c>
      <c r="K3490" s="355"/>
    </row>
    <row r="3491" spans="1:11" ht="56.25">
      <c r="A3491" s="185"/>
      <c r="B3491" s="186"/>
      <c r="C3491" s="185"/>
      <c r="D3491" s="187">
        <v>20</v>
      </c>
      <c r="E3491" s="188" t="s">
        <v>2673</v>
      </c>
      <c r="F3491" s="189" t="s">
        <v>363</v>
      </c>
      <c r="G3491" s="190">
        <v>202</v>
      </c>
      <c r="H3491" s="191">
        <v>0</v>
      </c>
      <c r="I3491" s="374">
        <f t="shared" si="259"/>
        <v>0</v>
      </c>
      <c r="K3491" s="355"/>
    </row>
    <row r="3492" spans="1:11" ht="56.25">
      <c r="A3492" s="185"/>
      <c r="B3492" s="186"/>
      <c r="C3492" s="185"/>
      <c r="D3492" s="187">
        <v>21</v>
      </c>
      <c r="E3492" s="188" t="s">
        <v>1740</v>
      </c>
      <c r="F3492" s="189" t="s">
        <v>363</v>
      </c>
      <c r="G3492" s="190">
        <v>200</v>
      </c>
      <c r="H3492" s="191">
        <v>0</v>
      </c>
      <c r="I3492" s="374">
        <f t="shared" si="259"/>
        <v>0</v>
      </c>
      <c r="K3492" s="355"/>
    </row>
    <row r="3493" spans="1:11" ht="56.25">
      <c r="A3493" s="185"/>
      <c r="B3493" s="186"/>
      <c r="C3493" s="185"/>
      <c r="D3493" s="187">
        <v>22</v>
      </c>
      <c r="E3493" s="188" t="s">
        <v>2674</v>
      </c>
      <c r="F3493" s="189" t="s">
        <v>363</v>
      </c>
      <c r="G3493" s="190">
        <v>30</v>
      </c>
      <c r="H3493" s="191">
        <v>0</v>
      </c>
      <c r="I3493" s="374">
        <f t="shared" si="259"/>
        <v>0</v>
      </c>
      <c r="K3493" s="355"/>
    </row>
    <row r="3494" spans="1:11" ht="45">
      <c r="A3494" s="185"/>
      <c r="B3494" s="186"/>
      <c r="C3494" s="185"/>
      <c r="D3494" s="187">
        <v>23</v>
      </c>
      <c r="E3494" s="188" t="s">
        <v>2675</v>
      </c>
      <c r="F3494" s="189" t="s">
        <v>363</v>
      </c>
      <c r="G3494" s="190">
        <v>65</v>
      </c>
      <c r="H3494" s="191">
        <v>0</v>
      </c>
      <c r="I3494" s="374">
        <f t="shared" si="259"/>
        <v>0</v>
      </c>
      <c r="K3494" s="355"/>
    </row>
    <row r="3495" spans="1:11" ht="45">
      <c r="A3495" s="185"/>
      <c r="B3495" s="186"/>
      <c r="C3495" s="185"/>
      <c r="D3495" s="187">
        <v>24</v>
      </c>
      <c r="E3495" s="188" t="s">
        <v>1741</v>
      </c>
      <c r="F3495" s="189" t="s">
        <v>363</v>
      </c>
      <c r="G3495" s="190">
        <v>220</v>
      </c>
      <c r="H3495" s="191">
        <v>0</v>
      </c>
      <c r="I3495" s="374">
        <f t="shared" si="259"/>
        <v>0</v>
      </c>
      <c r="K3495" s="355"/>
    </row>
    <row r="3496" spans="1:11" ht="45">
      <c r="A3496" s="185"/>
      <c r="B3496" s="186"/>
      <c r="C3496" s="185"/>
      <c r="D3496" s="187">
        <v>25</v>
      </c>
      <c r="E3496" s="188" t="s">
        <v>1742</v>
      </c>
      <c r="F3496" s="189" t="s">
        <v>363</v>
      </c>
      <c r="G3496" s="190">
        <v>955</v>
      </c>
      <c r="H3496" s="191">
        <v>0</v>
      </c>
      <c r="I3496" s="374">
        <f t="shared" si="259"/>
        <v>0</v>
      </c>
      <c r="K3496" s="355"/>
    </row>
    <row r="3497" spans="1:11" ht="33.75">
      <c r="A3497" s="185"/>
      <c r="B3497" s="186"/>
      <c r="C3497" s="185"/>
      <c r="D3497" s="187">
        <v>26</v>
      </c>
      <c r="E3497" s="188" t="s">
        <v>2676</v>
      </c>
      <c r="F3497" s="329"/>
      <c r="G3497" s="330"/>
      <c r="H3497" s="374"/>
      <c r="I3497" s="374" t="str">
        <f t="shared" si="259"/>
        <v/>
      </c>
      <c r="K3497" s="355"/>
    </row>
    <row r="3498" spans="1:11" ht="45">
      <c r="A3498" s="192"/>
      <c r="B3498" s="193"/>
      <c r="C3498" s="192"/>
      <c r="D3498" s="194">
        <v>27</v>
      </c>
      <c r="E3498" s="195" t="s">
        <v>1785</v>
      </c>
      <c r="F3498" s="196"/>
      <c r="G3498" s="197"/>
      <c r="H3498" s="375"/>
      <c r="I3498" s="375" t="str">
        <f t="shared" si="259"/>
        <v/>
      </c>
      <c r="K3498" s="355"/>
    </row>
    <row r="3499" spans="1:11">
      <c r="A3499" s="199"/>
      <c r="B3499" s="200"/>
      <c r="C3499" s="199"/>
      <c r="D3499" s="201"/>
      <c r="E3499" s="202" t="s">
        <v>1786</v>
      </c>
      <c r="F3499" s="203" t="s">
        <v>7</v>
      </c>
      <c r="G3499" s="204">
        <v>1</v>
      </c>
      <c r="H3499" s="205">
        <v>0</v>
      </c>
      <c r="I3499" s="376">
        <f t="shared" si="259"/>
        <v>0</v>
      </c>
      <c r="K3499" s="355"/>
    </row>
    <row r="3500" spans="1:11">
      <c r="A3500" s="206"/>
      <c r="B3500" s="207"/>
      <c r="C3500" s="206"/>
      <c r="D3500" s="208"/>
      <c r="E3500" s="209" t="s">
        <v>1787</v>
      </c>
      <c r="F3500" s="210" t="s">
        <v>7</v>
      </c>
      <c r="G3500" s="211">
        <v>1</v>
      </c>
      <c r="H3500" s="212">
        <v>0</v>
      </c>
      <c r="I3500" s="377">
        <f t="shared" si="259"/>
        <v>0</v>
      </c>
      <c r="K3500" s="355"/>
    </row>
    <row r="3501" spans="1:11" ht="33.75">
      <c r="A3501" s="185"/>
      <c r="B3501" s="186"/>
      <c r="C3501" s="185"/>
      <c r="D3501" s="187">
        <v>28</v>
      </c>
      <c r="E3501" s="188" t="s">
        <v>1788</v>
      </c>
      <c r="F3501" s="189" t="s">
        <v>363</v>
      </c>
      <c r="G3501" s="190">
        <v>10</v>
      </c>
      <c r="H3501" s="191">
        <v>0</v>
      </c>
      <c r="I3501" s="374">
        <f t="shared" si="259"/>
        <v>0</v>
      </c>
      <c r="K3501" s="355"/>
    </row>
    <row r="3502" spans="1:11" ht="33.75">
      <c r="A3502" s="185"/>
      <c r="B3502" s="186"/>
      <c r="C3502" s="185"/>
      <c r="D3502" s="187">
        <v>29</v>
      </c>
      <c r="E3502" s="188" t="s">
        <v>1789</v>
      </c>
      <c r="F3502" s="189" t="s">
        <v>7</v>
      </c>
      <c r="G3502" s="190">
        <v>1</v>
      </c>
      <c r="H3502" s="191">
        <v>0</v>
      </c>
      <c r="I3502" s="374">
        <f t="shared" si="259"/>
        <v>0</v>
      </c>
      <c r="K3502" s="355"/>
    </row>
    <row r="3503" spans="1:11" ht="22.5">
      <c r="A3503" s="185"/>
      <c r="B3503" s="186"/>
      <c r="C3503" s="185"/>
      <c r="D3503" s="187">
        <v>30</v>
      </c>
      <c r="E3503" s="188" t="s">
        <v>1790</v>
      </c>
      <c r="F3503" s="189" t="s">
        <v>7</v>
      </c>
      <c r="G3503" s="190">
        <v>5</v>
      </c>
      <c r="H3503" s="191">
        <v>0</v>
      </c>
      <c r="I3503" s="374">
        <f t="shared" si="259"/>
        <v>0</v>
      </c>
      <c r="K3503" s="355"/>
    </row>
    <row r="3504" spans="1:11" ht="22.5">
      <c r="A3504" s="185"/>
      <c r="B3504" s="186"/>
      <c r="C3504" s="185"/>
      <c r="D3504" s="187">
        <v>31</v>
      </c>
      <c r="E3504" s="188" t="s">
        <v>1791</v>
      </c>
      <c r="F3504" s="189" t="s">
        <v>7</v>
      </c>
      <c r="G3504" s="190">
        <v>5</v>
      </c>
      <c r="H3504" s="191">
        <v>0</v>
      </c>
      <c r="I3504" s="374">
        <f t="shared" si="259"/>
        <v>0</v>
      </c>
      <c r="K3504" s="355"/>
    </row>
    <row r="3505" spans="1:11" ht="22.5">
      <c r="A3505" s="185"/>
      <c r="B3505" s="186"/>
      <c r="C3505" s="185"/>
      <c r="D3505" s="187">
        <v>32</v>
      </c>
      <c r="E3505" s="188" t="s">
        <v>2677</v>
      </c>
      <c r="F3505" s="189" t="s">
        <v>7</v>
      </c>
      <c r="G3505" s="190">
        <v>2</v>
      </c>
      <c r="H3505" s="191">
        <v>0</v>
      </c>
      <c r="I3505" s="374">
        <f t="shared" si="259"/>
        <v>0</v>
      </c>
      <c r="K3505" s="355"/>
    </row>
    <row r="3506" spans="1:11" ht="33.75">
      <c r="A3506" s="185"/>
      <c r="B3506" s="186"/>
      <c r="C3506" s="185"/>
      <c r="D3506" s="187">
        <v>33</v>
      </c>
      <c r="E3506" s="188" t="s">
        <v>2678</v>
      </c>
      <c r="F3506" s="189" t="s">
        <v>7</v>
      </c>
      <c r="G3506" s="190">
        <v>1</v>
      </c>
      <c r="H3506" s="191">
        <v>0</v>
      </c>
      <c r="I3506" s="374">
        <f t="shared" si="259"/>
        <v>0</v>
      </c>
      <c r="K3506" s="355"/>
    </row>
    <row r="3507" spans="1:11">
      <c r="A3507" s="185"/>
      <c r="B3507" s="186"/>
      <c r="C3507" s="185"/>
      <c r="D3507" s="187">
        <v>34</v>
      </c>
      <c r="E3507" s="188" t="s">
        <v>2679</v>
      </c>
      <c r="F3507" s="189" t="s">
        <v>7</v>
      </c>
      <c r="G3507" s="190">
        <v>1</v>
      </c>
      <c r="H3507" s="191">
        <v>0</v>
      </c>
      <c r="I3507" s="374">
        <f t="shared" si="259"/>
        <v>0</v>
      </c>
      <c r="K3507" s="355"/>
    </row>
    <row r="3508" spans="1:11" ht="22.5">
      <c r="A3508" s="185"/>
      <c r="B3508" s="186"/>
      <c r="C3508" s="185"/>
      <c r="D3508" s="187">
        <v>35</v>
      </c>
      <c r="E3508" s="188" t="s">
        <v>1793</v>
      </c>
      <c r="F3508" s="189" t="s">
        <v>7</v>
      </c>
      <c r="G3508" s="190">
        <v>1</v>
      </c>
      <c r="H3508" s="191">
        <v>0</v>
      </c>
      <c r="I3508" s="374">
        <f t="shared" si="259"/>
        <v>0</v>
      </c>
      <c r="K3508" s="355"/>
    </row>
    <row r="3509" spans="1:11" ht="56.25">
      <c r="A3509" s="185"/>
      <c r="B3509" s="186"/>
      <c r="C3509" s="185"/>
      <c r="D3509" s="187">
        <v>36</v>
      </c>
      <c r="E3509" s="188" t="s">
        <v>2680</v>
      </c>
      <c r="F3509" s="189" t="s">
        <v>7</v>
      </c>
      <c r="G3509" s="190">
        <v>1</v>
      </c>
      <c r="H3509" s="191">
        <v>0</v>
      </c>
      <c r="I3509" s="374">
        <f t="shared" si="259"/>
        <v>0</v>
      </c>
      <c r="K3509" s="355"/>
    </row>
    <row r="3510" spans="1:11" ht="33.75">
      <c r="A3510" s="185"/>
      <c r="B3510" s="186"/>
      <c r="C3510" s="185"/>
      <c r="D3510" s="187">
        <v>37</v>
      </c>
      <c r="E3510" s="188" t="s">
        <v>1794</v>
      </c>
      <c r="F3510" s="189" t="s">
        <v>8</v>
      </c>
      <c r="G3510" s="190">
        <v>1</v>
      </c>
      <c r="H3510" s="191">
        <v>0</v>
      </c>
      <c r="I3510" s="374">
        <f t="shared" si="259"/>
        <v>0</v>
      </c>
      <c r="K3510" s="355"/>
    </row>
    <row r="3511" spans="1:11" ht="22.5">
      <c r="A3511" s="185"/>
      <c r="B3511" s="186"/>
      <c r="C3511" s="185"/>
      <c r="D3511" s="187">
        <v>38</v>
      </c>
      <c r="E3511" s="188" t="s">
        <v>2681</v>
      </c>
      <c r="F3511" s="189" t="s">
        <v>7</v>
      </c>
      <c r="G3511" s="190">
        <v>1</v>
      </c>
      <c r="H3511" s="191">
        <v>0</v>
      </c>
      <c r="I3511" s="374">
        <f t="shared" si="259"/>
        <v>0</v>
      </c>
      <c r="K3511" s="355"/>
    </row>
    <row r="3512" spans="1:11" ht="22.5">
      <c r="A3512" s="185"/>
      <c r="B3512" s="186"/>
      <c r="C3512" s="185"/>
      <c r="D3512" s="187">
        <v>39</v>
      </c>
      <c r="E3512" s="188" t="s">
        <v>1796</v>
      </c>
      <c r="F3512" s="189" t="s">
        <v>56</v>
      </c>
      <c r="G3512" s="190">
        <v>2000</v>
      </c>
      <c r="H3512" s="191">
        <v>0</v>
      </c>
      <c r="I3512" s="374">
        <f t="shared" si="259"/>
        <v>0</v>
      </c>
      <c r="K3512" s="355"/>
    </row>
    <row r="3513" spans="1:11" ht="22.5">
      <c r="A3513" s="185"/>
      <c r="B3513" s="186"/>
      <c r="C3513" s="185"/>
      <c r="D3513" s="187">
        <v>40</v>
      </c>
      <c r="E3513" s="188" t="s">
        <v>1797</v>
      </c>
      <c r="F3513" s="189" t="s">
        <v>76</v>
      </c>
      <c r="G3513" s="190">
        <v>75</v>
      </c>
      <c r="H3513" s="191">
        <v>0</v>
      </c>
      <c r="I3513" s="374">
        <f t="shared" si="259"/>
        <v>0</v>
      </c>
      <c r="K3513" s="355"/>
    </row>
    <row r="3514" spans="1:11">
      <c r="A3514" s="185">
        <v>5</v>
      </c>
      <c r="B3514" s="186"/>
      <c r="C3514" s="185"/>
      <c r="D3514" s="187"/>
      <c r="E3514" s="240" t="s">
        <v>2682</v>
      </c>
      <c r="F3514" s="189"/>
      <c r="G3514" s="190"/>
      <c r="H3514" s="374"/>
      <c r="I3514" s="241">
        <f>SUM(I3515:I3552)</f>
        <v>0</v>
      </c>
      <c r="K3514" s="355"/>
    </row>
    <row r="3515" spans="1:11">
      <c r="A3515" s="185"/>
      <c r="B3515" s="186"/>
      <c r="C3515" s="185"/>
      <c r="D3515" s="187">
        <v>1</v>
      </c>
      <c r="E3515" s="188" t="s">
        <v>1423</v>
      </c>
      <c r="F3515" s="189" t="s">
        <v>7</v>
      </c>
      <c r="G3515" s="190">
        <v>9</v>
      </c>
      <c r="H3515" s="191">
        <v>0</v>
      </c>
      <c r="I3515" s="374">
        <f t="shared" si="259"/>
        <v>0</v>
      </c>
      <c r="K3515" s="355"/>
    </row>
    <row r="3516" spans="1:11" ht="22.5">
      <c r="A3516" s="185"/>
      <c r="B3516" s="186"/>
      <c r="C3516" s="185"/>
      <c r="D3516" s="187">
        <v>2</v>
      </c>
      <c r="E3516" s="188" t="s">
        <v>1798</v>
      </c>
      <c r="F3516" s="189" t="s">
        <v>363</v>
      </c>
      <c r="G3516" s="190">
        <v>80</v>
      </c>
      <c r="H3516" s="191">
        <v>0</v>
      </c>
      <c r="I3516" s="374">
        <f t="shared" si="259"/>
        <v>0</v>
      </c>
      <c r="K3516" s="355"/>
    </row>
    <row r="3517" spans="1:11" ht="22.5">
      <c r="A3517" s="185"/>
      <c r="B3517" s="186"/>
      <c r="C3517" s="185"/>
      <c r="D3517" s="187">
        <v>3</v>
      </c>
      <c r="E3517" s="188" t="s">
        <v>2683</v>
      </c>
      <c r="F3517" s="189" t="s">
        <v>363</v>
      </c>
      <c r="G3517" s="190">
        <v>190</v>
      </c>
      <c r="H3517" s="191">
        <v>0</v>
      </c>
      <c r="I3517" s="374">
        <f t="shared" si="259"/>
        <v>0</v>
      </c>
      <c r="K3517" s="355"/>
    </row>
    <row r="3518" spans="1:11">
      <c r="A3518" s="185"/>
      <c r="B3518" s="186"/>
      <c r="C3518" s="185"/>
      <c r="D3518" s="187">
        <v>4</v>
      </c>
      <c r="E3518" s="188" t="s">
        <v>2684</v>
      </c>
      <c r="F3518" s="189" t="s">
        <v>7</v>
      </c>
      <c r="G3518" s="190">
        <v>3</v>
      </c>
      <c r="H3518" s="191">
        <v>0</v>
      </c>
      <c r="I3518" s="374">
        <f t="shared" si="259"/>
        <v>0</v>
      </c>
      <c r="K3518" s="355"/>
    </row>
    <row r="3519" spans="1:11" ht="22.5">
      <c r="A3519" s="185"/>
      <c r="B3519" s="186"/>
      <c r="C3519" s="185"/>
      <c r="D3519" s="187">
        <v>5</v>
      </c>
      <c r="E3519" s="188" t="s">
        <v>1800</v>
      </c>
      <c r="F3519" s="189" t="s">
        <v>7</v>
      </c>
      <c r="G3519" s="190">
        <v>23</v>
      </c>
      <c r="H3519" s="191">
        <v>0</v>
      </c>
      <c r="I3519" s="374">
        <f t="shared" si="259"/>
        <v>0</v>
      </c>
      <c r="K3519" s="355"/>
    </row>
    <row r="3520" spans="1:11">
      <c r="A3520" s="185"/>
      <c r="B3520" s="186"/>
      <c r="C3520" s="185"/>
      <c r="D3520" s="187">
        <v>6</v>
      </c>
      <c r="E3520" s="188" t="s">
        <v>4216</v>
      </c>
      <c r="F3520" s="189" t="s">
        <v>7</v>
      </c>
      <c r="G3520" s="190">
        <v>20</v>
      </c>
      <c r="H3520" s="191">
        <v>0</v>
      </c>
      <c r="I3520" s="374">
        <f t="shared" si="259"/>
        <v>0</v>
      </c>
      <c r="K3520" s="355"/>
    </row>
    <row r="3521" spans="1:11">
      <c r="A3521" s="185"/>
      <c r="B3521" s="186"/>
      <c r="C3521" s="185"/>
      <c r="D3521" s="187">
        <v>6</v>
      </c>
      <c r="E3521" s="188" t="s">
        <v>4217</v>
      </c>
      <c r="F3521" s="189" t="s">
        <v>7</v>
      </c>
      <c r="G3521" s="190">
        <v>12</v>
      </c>
      <c r="H3521" s="191">
        <v>0</v>
      </c>
      <c r="I3521" s="374">
        <f t="shared" si="259"/>
        <v>0</v>
      </c>
      <c r="K3521" s="355"/>
    </row>
    <row r="3522" spans="1:11">
      <c r="A3522" s="185"/>
      <c r="B3522" s="186"/>
      <c r="C3522" s="185"/>
      <c r="D3522" s="187">
        <v>7</v>
      </c>
      <c r="E3522" s="188" t="s">
        <v>1804</v>
      </c>
      <c r="F3522" s="189" t="s">
        <v>7</v>
      </c>
      <c r="G3522" s="190">
        <v>1</v>
      </c>
      <c r="H3522" s="191">
        <v>0</v>
      </c>
      <c r="I3522" s="374">
        <f t="shared" si="259"/>
        <v>0</v>
      </c>
      <c r="K3522" s="355"/>
    </row>
    <row r="3523" spans="1:11" ht="22.5">
      <c r="A3523" s="185"/>
      <c r="B3523" s="186"/>
      <c r="C3523" s="185"/>
      <c r="D3523" s="187">
        <v>8</v>
      </c>
      <c r="E3523" s="188" t="s">
        <v>2685</v>
      </c>
      <c r="F3523" s="189" t="s">
        <v>7</v>
      </c>
      <c r="G3523" s="190">
        <v>2</v>
      </c>
      <c r="H3523" s="191">
        <v>0</v>
      </c>
      <c r="I3523" s="374">
        <f t="shared" si="259"/>
        <v>0</v>
      </c>
      <c r="K3523" s="355"/>
    </row>
    <row r="3524" spans="1:11" ht="22.5">
      <c r="A3524" s="185"/>
      <c r="B3524" s="186"/>
      <c r="C3524" s="185"/>
      <c r="D3524" s="187" t="s">
        <v>1389</v>
      </c>
      <c r="E3524" s="188" t="s">
        <v>1806</v>
      </c>
      <c r="F3524" s="189" t="s">
        <v>7</v>
      </c>
      <c r="G3524" s="190">
        <v>1</v>
      </c>
      <c r="H3524" s="191">
        <v>0</v>
      </c>
      <c r="I3524" s="374">
        <f t="shared" si="259"/>
        <v>0</v>
      </c>
      <c r="K3524" s="355"/>
    </row>
    <row r="3525" spans="1:11" ht="22.5">
      <c r="A3525" s="185"/>
      <c r="B3525" s="186"/>
      <c r="C3525" s="185"/>
      <c r="D3525" s="187" t="s">
        <v>1390</v>
      </c>
      <c r="E3525" s="188" t="s">
        <v>1807</v>
      </c>
      <c r="F3525" s="189" t="s">
        <v>7</v>
      </c>
      <c r="G3525" s="190">
        <v>1</v>
      </c>
      <c r="H3525" s="191">
        <v>0</v>
      </c>
      <c r="I3525" s="374">
        <f t="shared" si="259"/>
        <v>0</v>
      </c>
      <c r="K3525" s="355"/>
    </row>
    <row r="3526" spans="1:11" ht="22.5">
      <c r="A3526" s="185"/>
      <c r="B3526" s="186"/>
      <c r="C3526" s="185"/>
      <c r="D3526" s="187" t="s">
        <v>1391</v>
      </c>
      <c r="E3526" s="188" t="s">
        <v>1808</v>
      </c>
      <c r="F3526" s="189" t="s">
        <v>7</v>
      </c>
      <c r="G3526" s="190">
        <v>1</v>
      </c>
      <c r="H3526" s="191">
        <v>0</v>
      </c>
      <c r="I3526" s="374">
        <f t="shared" si="259"/>
        <v>0</v>
      </c>
      <c r="K3526" s="355"/>
    </row>
    <row r="3527" spans="1:11" ht="22.5">
      <c r="A3527" s="185"/>
      <c r="B3527" s="186"/>
      <c r="C3527" s="185"/>
      <c r="D3527" s="187" t="s">
        <v>1392</v>
      </c>
      <c r="E3527" s="188" t="s">
        <v>1218</v>
      </c>
      <c r="F3527" s="189" t="s">
        <v>7</v>
      </c>
      <c r="G3527" s="190">
        <v>2</v>
      </c>
      <c r="H3527" s="191">
        <v>0</v>
      </c>
      <c r="I3527" s="374">
        <f t="shared" ref="I3527:I3552" si="260">IF(ISNUMBER(G3527),ROUND(G3527*H3527,2),"")</f>
        <v>0</v>
      </c>
      <c r="K3527" s="355"/>
    </row>
    <row r="3528" spans="1:11" ht="22.5">
      <c r="A3528" s="185"/>
      <c r="B3528" s="186"/>
      <c r="C3528" s="185"/>
      <c r="D3528" s="187" t="s">
        <v>1393</v>
      </c>
      <c r="E3528" s="188" t="s">
        <v>2686</v>
      </c>
      <c r="F3528" s="189" t="s">
        <v>7</v>
      </c>
      <c r="G3528" s="190">
        <v>1</v>
      </c>
      <c r="H3528" s="191">
        <v>0</v>
      </c>
      <c r="I3528" s="374">
        <f t="shared" si="260"/>
        <v>0</v>
      </c>
      <c r="K3528" s="355"/>
    </row>
    <row r="3529" spans="1:11" ht="22.5">
      <c r="A3529" s="185"/>
      <c r="B3529" s="186"/>
      <c r="C3529" s="185"/>
      <c r="D3529" s="187" t="s">
        <v>1394</v>
      </c>
      <c r="E3529" s="188" t="s">
        <v>2687</v>
      </c>
      <c r="F3529" s="189" t="s">
        <v>7</v>
      </c>
      <c r="G3529" s="190">
        <v>1</v>
      </c>
      <c r="H3529" s="191">
        <v>0</v>
      </c>
      <c r="I3529" s="374">
        <f t="shared" si="260"/>
        <v>0</v>
      </c>
      <c r="K3529" s="355"/>
    </row>
    <row r="3530" spans="1:11" ht="22.5">
      <c r="A3530" s="185"/>
      <c r="B3530" s="186"/>
      <c r="C3530" s="185"/>
      <c r="D3530" s="187" t="s">
        <v>1395</v>
      </c>
      <c r="E3530" s="188" t="s">
        <v>2688</v>
      </c>
      <c r="F3530" s="189" t="s">
        <v>7</v>
      </c>
      <c r="G3530" s="190">
        <v>1</v>
      </c>
      <c r="H3530" s="191">
        <v>0</v>
      </c>
      <c r="I3530" s="374">
        <f t="shared" si="260"/>
        <v>0</v>
      </c>
      <c r="K3530" s="355"/>
    </row>
    <row r="3531" spans="1:11" ht="22.5">
      <c r="A3531" s="185"/>
      <c r="B3531" s="186"/>
      <c r="C3531" s="185"/>
      <c r="D3531" s="187" t="s">
        <v>3101</v>
      </c>
      <c r="E3531" s="188" t="s">
        <v>2689</v>
      </c>
      <c r="F3531" s="189" t="s">
        <v>7</v>
      </c>
      <c r="G3531" s="190">
        <v>1</v>
      </c>
      <c r="H3531" s="191">
        <v>0</v>
      </c>
      <c r="I3531" s="374">
        <f t="shared" si="260"/>
        <v>0</v>
      </c>
      <c r="K3531" s="355"/>
    </row>
    <row r="3532" spans="1:11" ht="22.5">
      <c r="A3532" s="185"/>
      <c r="B3532" s="186"/>
      <c r="C3532" s="185"/>
      <c r="D3532" s="187" t="s">
        <v>3102</v>
      </c>
      <c r="E3532" s="188" t="s">
        <v>2690</v>
      </c>
      <c r="F3532" s="189" t="s">
        <v>7</v>
      </c>
      <c r="G3532" s="190">
        <v>1</v>
      </c>
      <c r="H3532" s="191">
        <v>0</v>
      </c>
      <c r="I3532" s="374">
        <f t="shared" si="260"/>
        <v>0</v>
      </c>
      <c r="K3532" s="355"/>
    </row>
    <row r="3533" spans="1:11" ht="22.5">
      <c r="A3533" s="185"/>
      <c r="B3533" s="186"/>
      <c r="C3533" s="185"/>
      <c r="D3533" s="187" t="s">
        <v>3103</v>
      </c>
      <c r="E3533" s="188" t="s">
        <v>2691</v>
      </c>
      <c r="F3533" s="189" t="s">
        <v>7</v>
      </c>
      <c r="G3533" s="190">
        <v>2</v>
      </c>
      <c r="H3533" s="191">
        <v>0</v>
      </c>
      <c r="I3533" s="374">
        <f t="shared" si="260"/>
        <v>0</v>
      </c>
      <c r="K3533" s="355"/>
    </row>
    <row r="3534" spans="1:11" ht="22.5">
      <c r="A3534" s="185"/>
      <c r="B3534" s="186"/>
      <c r="C3534" s="185"/>
      <c r="D3534" s="187" t="s">
        <v>3104</v>
      </c>
      <c r="E3534" s="188" t="s">
        <v>2692</v>
      </c>
      <c r="F3534" s="189" t="s">
        <v>7</v>
      </c>
      <c r="G3534" s="190">
        <v>1</v>
      </c>
      <c r="H3534" s="191">
        <v>0</v>
      </c>
      <c r="I3534" s="374">
        <f t="shared" si="260"/>
        <v>0</v>
      </c>
      <c r="K3534" s="355"/>
    </row>
    <row r="3535" spans="1:11" ht="22.5">
      <c r="A3535" s="185"/>
      <c r="B3535" s="186"/>
      <c r="C3535" s="185"/>
      <c r="D3535" s="187" t="s">
        <v>3105</v>
      </c>
      <c r="E3535" s="188" t="s">
        <v>1813</v>
      </c>
      <c r="F3535" s="189" t="s">
        <v>7</v>
      </c>
      <c r="G3535" s="190">
        <v>1</v>
      </c>
      <c r="H3535" s="191">
        <v>0</v>
      </c>
      <c r="I3535" s="374">
        <f t="shared" si="260"/>
        <v>0</v>
      </c>
      <c r="K3535" s="355"/>
    </row>
    <row r="3536" spans="1:11">
      <c r="A3536" s="185"/>
      <c r="B3536" s="186"/>
      <c r="C3536" s="185"/>
      <c r="D3536" s="187" t="s">
        <v>3106</v>
      </c>
      <c r="E3536" s="188" t="s">
        <v>2693</v>
      </c>
      <c r="F3536" s="189" t="s">
        <v>7</v>
      </c>
      <c r="G3536" s="190">
        <v>1</v>
      </c>
      <c r="H3536" s="191">
        <v>0</v>
      </c>
      <c r="I3536" s="374">
        <f t="shared" si="260"/>
        <v>0</v>
      </c>
      <c r="K3536" s="355"/>
    </row>
    <row r="3537" spans="1:11" ht="33.75">
      <c r="A3537" s="185"/>
      <c r="B3537" s="186"/>
      <c r="C3537" s="185"/>
      <c r="D3537" s="187" t="s">
        <v>3107</v>
      </c>
      <c r="E3537" s="188" t="s">
        <v>1814</v>
      </c>
      <c r="F3537" s="189" t="s">
        <v>7</v>
      </c>
      <c r="G3537" s="190">
        <v>3</v>
      </c>
      <c r="H3537" s="191">
        <v>0</v>
      </c>
      <c r="I3537" s="374">
        <f t="shared" si="260"/>
        <v>0</v>
      </c>
      <c r="K3537" s="355"/>
    </row>
    <row r="3538" spans="1:11">
      <c r="A3538" s="192"/>
      <c r="B3538" s="193"/>
      <c r="C3538" s="192"/>
      <c r="D3538" s="194" t="s">
        <v>3108</v>
      </c>
      <c r="E3538" s="195" t="s">
        <v>1834</v>
      </c>
      <c r="F3538" s="196"/>
      <c r="G3538" s="197"/>
      <c r="H3538" s="375"/>
      <c r="I3538" s="375" t="str">
        <f t="shared" si="260"/>
        <v/>
      </c>
      <c r="K3538" s="355"/>
    </row>
    <row r="3539" spans="1:11">
      <c r="A3539" s="199"/>
      <c r="B3539" s="200"/>
      <c r="C3539" s="199"/>
      <c r="D3539" s="201"/>
      <c r="E3539" s="202" t="s">
        <v>1833</v>
      </c>
      <c r="F3539" s="203" t="s">
        <v>7</v>
      </c>
      <c r="G3539" s="204">
        <v>1</v>
      </c>
      <c r="H3539" s="205">
        <v>0</v>
      </c>
      <c r="I3539" s="376">
        <f t="shared" si="260"/>
        <v>0</v>
      </c>
      <c r="K3539" s="355"/>
    </row>
    <row r="3540" spans="1:11">
      <c r="A3540" s="206"/>
      <c r="B3540" s="207"/>
      <c r="C3540" s="206"/>
      <c r="D3540" s="208"/>
      <c r="E3540" s="209" t="s">
        <v>1835</v>
      </c>
      <c r="F3540" s="210" t="s">
        <v>7</v>
      </c>
      <c r="G3540" s="211">
        <v>1</v>
      </c>
      <c r="H3540" s="212">
        <v>0</v>
      </c>
      <c r="I3540" s="377">
        <f t="shared" si="260"/>
        <v>0</v>
      </c>
      <c r="K3540" s="355"/>
    </row>
    <row r="3541" spans="1:11" ht="22.5">
      <c r="A3541" s="185"/>
      <c r="B3541" s="186"/>
      <c r="C3541" s="185"/>
      <c r="D3541" s="187" t="s">
        <v>4251</v>
      </c>
      <c r="E3541" s="188" t="s">
        <v>4218</v>
      </c>
      <c r="F3541" s="189" t="s">
        <v>7</v>
      </c>
      <c r="G3541" s="190">
        <v>20</v>
      </c>
      <c r="H3541" s="191">
        <v>0</v>
      </c>
      <c r="I3541" s="374">
        <f t="shared" si="260"/>
        <v>0</v>
      </c>
      <c r="K3541" s="355"/>
    </row>
    <row r="3542" spans="1:11" ht="33.75">
      <c r="A3542" s="185"/>
      <c r="B3542" s="186"/>
      <c r="C3542" s="185"/>
      <c r="D3542" s="187" t="s">
        <v>4252</v>
      </c>
      <c r="E3542" s="188" t="s">
        <v>4219</v>
      </c>
      <c r="F3542" s="189" t="s">
        <v>7</v>
      </c>
      <c r="G3542" s="190">
        <v>20</v>
      </c>
      <c r="H3542" s="191">
        <v>0</v>
      </c>
      <c r="I3542" s="374">
        <f t="shared" si="260"/>
        <v>0</v>
      </c>
      <c r="K3542" s="355"/>
    </row>
    <row r="3543" spans="1:11" ht="45">
      <c r="A3543" s="185"/>
      <c r="B3543" s="186"/>
      <c r="C3543" s="185"/>
      <c r="D3543" s="187" t="s">
        <v>4253</v>
      </c>
      <c r="E3543" s="188" t="s">
        <v>4220</v>
      </c>
      <c r="F3543" s="189" t="s">
        <v>7</v>
      </c>
      <c r="G3543" s="190">
        <v>3</v>
      </c>
      <c r="H3543" s="191">
        <v>0</v>
      </c>
      <c r="I3543" s="374">
        <f t="shared" si="260"/>
        <v>0</v>
      </c>
      <c r="K3543" s="355"/>
    </row>
    <row r="3544" spans="1:11" ht="45">
      <c r="A3544" s="192"/>
      <c r="B3544" s="193"/>
      <c r="C3544" s="192"/>
      <c r="D3544" s="194" t="s">
        <v>4254</v>
      </c>
      <c r="E3544" s="195" t="s">
        <v>4221</v>
      </c>
      <c r="F3544" s="196"/>
      <c r="G3544" s="197"/>
      <c r="H3544" s="375"/>
      <c r="I3544" s="375" t="str">
        <f t="shared" si="260"/>
        <v/>
      </c>
      <c r="K3544" s="355"/>
    </row>
    <row r="3545" spans="1:11">
      <c r="A3545" s="199"/>
      <c r="B3545" s="200"/>
      <c r="C3545" s="199"/>
      <c r="D3545" s="201" t="s">
        <v>4255</v>
      </c>
      <c r="E3545" s="202" t="s">
        <v>4222</v>
      </c>
      <c r="F3545" s="203" t="s">
        <v>7</v>
      </c>
      <c r="G3545" s="204">
        <v>4</v>
      </c>
      <c r="H3545" s="205">
        <v>0</v>
      </c>
      <c r="I3545" s="376">
        <f t="shared" si="260"/>
        <v>0</v>
      </c>
      <c r="K3545" s="355"/>
    </row>
    <row r="3546" spans="1:11">
      <c r="A3546" s="206"/>
      <c r="B3546" s="207"/>
      <c r="C3546" s="206"/>
      <c r="D3546" s="208" t="s">
        <v>4256</v>
      </c>
      <c r="E3546" s="209" t="s">
        <v>4223</v>
      </c>
      <c r="F3546" s="210" t="s">
        <v>7</v>
      </c>
      <c r="G3546" s="211">
        <v>3</v>
      </c>
      <c r="H3546" s="212">
        <v>0</v>
      </c>
      <c r="I3546" s="377">
        <f t="shared" si="260"/>
        <v>0</v>
      </c>
      <c r="K3546" s="355"/>
    </row>
    <row r="3547" spans="1:11" ht="22.5">
      <c r="A3547" s="185"/>
      <c r="B3547" s="186"/>
      <c r="C3547" s="185"/>
      <c r="D3547" s="187" t="s">
        <v>4257</v>
      </c>
      <c r="E3547" s="188" t="s">
        <v>4224</v>
      </c>
      <c r="F3547" s="189" t="s">
        <v>7</v>
      </c>
      <c r="G3547" s="190">
        <v>3</v>
      </c>
      <c r="H3547" s="191">
        <v>0</v>
      </c>
      <c r="I3547" s="374">
        <f t="shared" si="260"/>
        <v>0</v>
      </c>
      <c r="K3547" s="355"/>
    </row>
    <row r="3548" spans="1:11" ht="22.5">
      <c r="A3548" s="185"/>
      <c r="B3548" s="186"/>
      <c r="C3548" s="185"/>
      <c r="D3548" s="187" t="s">
        <v>4258</v>
      </c>
      <c r="E3548" s="188" t="s">
        <v>4225</v>
      </c>
      <c r="F3548" s="189" t="s">
        <v>7</v>
      </c>
      <c r="G3548" s="190">
        <v>2</v>
      </c>
      <c r="H3548" s="191">
        <v>0</v>
      </c>
      <c r="I3548" s="374">
        <f t="shared" si="260"/>
        <v>0</v>
      </c>
      <c r="K3548" s="355"/>
    </row>
    <row r="3549" spans="1:11" ht="33.75">
      <c r="A3549" s="185"/>
      <c r="B3549" s="186"/>
      <c r="C3549" s="185"/>
      <c r="D3549" s="187" t="s">
        <v>4259</v>
      </c>
      <c r="E3549" s="188" t="s">
        <v>4226</v>
      </c>
      <c r="F3549" s="189" t="s">
        <v>7</v>
      </c>
      <c r="G3549" s="190">
        <v>3</v>
      </c>
      <c r="H3549" s="191">
        <v>0</v>
      </c>
      <c r="I3549" s="374">
        <f t="shared" si="260"/>
        <v>0</v>
      </c>
      <c r="K3549" s="355"/>
    </row>
    <row r="3550" spans="1:11" ht="33.75">
      <c r="A3550" s="185"/>
      <c r="B3550" s="186"/>
      <c r="C3550" s="185"/>
      <c r="D3550" s="187" t="s">
        <v>4260</v>
      </c>
      <c r="E3550" s="188" t="s">
        <v>4227</v>
      </c>
      <c r="F3550" s="189" t="s">
        <v>7</v>
      </c>
      <c r="G3550" s="190">
        <v>1</v>
      </c>
      <c r="H3550" s="191">
        <v>0</v>
      </c>
      <c r="I3550" s="374">
        <f t="shared" si="260"/>
        <v>0</v>
      </c>
      <c r="K3550" s="355"/>
    </row>
    <row r="3551" spans="1:11" ht="45">
      <c r="A3551" s="185"/>
      <c r="B3551" s="186"/>
      <c r="C3551" s="185"/>
      <c r="D3551" s="187" t="s">
        <v>4261</v>
      </c>
      <c r="E3551" s="188" t="s">
        <v>4228</v>
      </c>
      <c r="F3551" s="189" t="s">
        <v>7</v>
      </c>
      <c r="G3551" s="190">
        <v>3</v>
      </c>
      <c r="H3551" s="191">
        <v>0</v>
      </c>
      <c r="I3551" s="374">
        <f t="shared" si="260"/>
        <v>0</v>
      </c>
      <c r="K3551" s="355"/>
    </row>
    <row r="3552" spans="1:11">
      <c r="A3552" s="185"/>
      <c r="B3552" s="186"/>
      <c r="C3552" s="185"/>
      <c r="D3552" s="187" t="s">
        <v>4262</v>
      </c>
      <c r="E3552" s="188" t="s">
        <v>4229</v>
      </c>
      <c r="F3552" s="189" t="s">
        <v>7</v>
      </c>
      <c r="G3552" s="190">
        <v>8</v>
      </c>
      <c r="H3552" s="191">
        <v>0</v>
      </c>
      <c r="I3552" s="374">
        <f t="shared" si="260"/>
        <v>0</v>
      </c>
      <c r="K3552" s="355"/>
    </row>
    <row r="3553" spans="1:13" s="213" customFormat="1">
      <c r="A3553" s="185">
        <v>5</v>
      </c>
      <c r="B3553" s="186"/>
      <c r="C3553" s="185"/>
      <c r="D3553" s="187"/>
      <c r="E3553" s="240" t="s">
        <v>2694</v>
      </c>
      <c r="F3553" s="189"/>
      <c r="G3553" s="190"/>
      <c r="H3553" s="374"/>
      <c r="I3553" s="241">
        <f>SUM(I3554:I3557)</f>
        <v>0</v>
      </c>
      <c r="J3553" s="234"/>
      <c r="K3553" s="355"/>
      <c r="L3553" s="235"/>
      <c r="M3553" s="237"/>
    </row>
    <row r="3554" spans="1:13" ht="33.75">
      <c r="A3554" s="185"/>
      <c r="B3554" s="186"/>
      <c r="C3554" s="185"/>
      <c r="D3554" s="187">
        <v>3</v>
      </c>
      <c r="E3554" s="188" t="s">
        <v>1836</v>
      </c>
      <c r="F3554" s="189" t="s">
        <v>7</v>
      </c>
      <c r="G3554" s="190">
        <v>1</v>
      </c>
      <c r="H3554" s="191">
        <v>0</v>
      </c>
      <c r="I3554" s="374">
        <f t="shared" ref="I3554:I3557" si="261">IF(ISNUMBER(G3554),ROUND(G3554*H3554,2),"")</f>
        <v>0</v>
      </c>
      <c r="K3554" s="355"/>
    </row>
    <row r="3555" spans="1:13" ht="22.5">
      <c r="A3555" s="185"/>
      <c r="B3555" s="186"/>
      <c r="C3555" s="185"/>
      <c r="D3555" s="187">
        <v>4</v>
      </c>
      <c r="E3555" s="188" t="s">
        <v>1837</v>
      </c>
      <c r="F3555" s="189" t="s">
        <v>7</v>
      </c>
      <c r="G3555" s="190">
        <v>1</v>
      </c>
      <c r="H3555" s="191">
        <v>0</v>
      </c>
      <c r="I3555" s="374">
        <f t="shared" si="261"/>
        <v>0</v>
      </c>
      <c r="K3555" s="355"/>
    </row>
    <row r="3556" spans="1:13">
      <c r="A3556" s="206"/>
      <c r="B3556" s="207"/>
      <c r="C3556" s="206"/>
      <c r="D3556" s="208">
        <v>9</v>
      </c>
      <c r="E3556" s="209" t="s">
        <v>1838</v>
      </c>
      <c r="F3556" s="210" t="s">
        <v>605</v>
      </c>
      <c r="G3556" s="211">
        <v>200</v>
      </c>
      <c r="H3556" s="212">
        <v>0</v>
      </c>
      <c r="I3556" s="377">
        <f t="shared" si="261"/>
        <v>0</v>
      </c>
      <c r="K3556" s="355"/>
    </row>
    <row r="3557" spans="1:13">
      <c r="A3557" s="185"/>
      <c r="B3557" s="186"/>
      <c r="C3557" s="185"/>
      <c r="D3557" s="187">
        <v>10</v>
      </c>
      <c r="E3557" s="188" t="s">
        <v>1839</v>
      </c>
      <c r="F3557" s="189" t="s">
        <v>7</v>
      </c>
      <c r="G3557" s="190">
        <v>1</v>
      </c>
      <c r="H3557" s="191">
        <v>0</v>
      </c>
      <c r="I3557" s="374">
        <f t="shared" si="261"/>
        <v>0</v>
      </c>
      <c r="K3557" s="355"/>
    </row>
    <row r="3558" spans="1:13">
      <c r="A3558" s="385">
        <v>3</v>
      </c>
      <c r="B3558" s="385"/>
      <c r="C3558" s="385"/>
      <c r="D3558" s="386"/>
      <c r="E3558" s="387" t="s">
        <v>3000</v>
      </c>
      <c r="F3558" s="387"/>
      <c r="G3558" s="387"/>
      <c r="H3558" s="388"/>
      <c r="I3558" s="389">
        <f>I3559+I3561+I3619+I3650</f>
        <v>0</v>
      </c>
      <c r="K3558" s="355"/>
    </row>
    <row r="3559" spans="1:13">
      <c r="A3559" s="185">
        <v>5</v>
      </c>
      <c r="B3559" s="186"/>
      <c r="C3559" s="185"/>
      <c r="D3559" s="187"/>
      <c r="E3559" s="240" t="s">
        <v>2695</v>
      </c>
      <c r="F3559" s="189"/>
      <c r="G3559" s="190"/>
      <c r="H3559" s="374"/>
      <c r="I3559" s="241">
        <f>SUM(I3560:I3560)</f>
        <v>0</v>
      </c>
      <c r="K3559" s="355"/>
    </row>
    <row r="3560" spans="1:13">
      <c r="A3560" s="185"/>
      <c r="B3560" s="186"/>
      <c r="C3560" s="185"/>
      <c r="D3560" s="187" t="s">
        <v>1711</v>
      </c>
      <c r="E3560" s="188" t="s">
        <v>1718</v>
      </c>
      <c r="F3560" s="189" t="s">
        <v>363</v>
      </c>
      <c r="G3560" s="190">
        <v>675</v>
      </c>
      <c r="H3560" s="191">
        <v>0</v>
      </c>
      <c r="I3560" s="374">
        <f t="shared" ref="I3560:I3618" si="262">IF(ISNUMBER(G3560),ROUND(G3560*H3560,2),"")</f>
        <v>0</v>
      </c>
      <c r="K3560" s="355"/>
    </row>
    <row r="3561" spans="1:13">
      <c r="A3561" s="185">
        <v>5</v>
      </c>
      <c r="B3561" s="186"/>
      <c r="C3561" s="185"/>
      <c r="D3561" s="187"/>
      <c r="E3561" s="240" t="s">
        <v>4263</v>
      </c>
      <c r="F3561" s="189"/>
      <c r="G3561" s="190"/>
      <c r="H3561" s="374"/>
      <c r="I3561" s="241">
        <f>SUM(I3562:I3618)</f>
        <v>0</v>
      </c>
      <c r="K3561" s="355"/>
    </row>
    <row r="3562" spans="1:13" ht="22.5">
      <c r="A3562" s="185"/>
      <c r="B3562" s="186"/>
      <c r="C3562" s="185"/>
      <c r="D3562" s="187">
        <v>2</v>
      </c>
      <c r="E3562" s="188" t="s">
        <v>1719</v>
      </c>
      <c r="F3562" s="189" t="s">
        <v>363</v>
      </c>
      <c r="G3562" s="190">
        <v>920</v>
      </c>
      <c r="H3562" s="191">
        <v>0</v>
      </c>
      <c r="I3562" s="374">
        <f t="shared" si="262"/>
        <v>0</v>
      </c>
      <c r="K3562" s="355"/>
    </row>
    <row r="3563" spans="1:13">
      <c r="A3563" s="185"/>
      <c r="B3563" s="186"/>
      <c r="C3563" s="185"/>
      <c r="D3563" s="187">
        <v>3</v>
      </c>
      <c r="E3563" s="188" t="s">
        <v>1720</v>
      </c>
      <c r="F3563" s="189" t="s">
        <v>56</v>
      </c>
      <c r="G3563" s="190">
        <v>200</v>
      </c>
      <c r="H3563" s="191">
        <v>0</v>
      </c>
      <c r="I3563" s="374">
        <f t="shared" si="262"/>
        <v>0</v>
      </c>
      <c r="K3563" s="355"/>
    </row>
    <row r="3564" spans="1:13">
      <c r="A3564" s="185"/>
      <c r="B3564" s="186"/>
      <c r="C3564" s="185"/>
      <c r="D3564" s="187">
        <v>4</v>
      </c>
      <c r="E3564" s="188" t="s">
        <v>1721</v>
      </c>
      <c r="F3564" s="189" t="s">
        <v>7</v>
      </c>
      <c r="G3564" s="190">
        <v>25</v>
      </c>
      <c r="H3564" s="191">
        <v>0</v>
      </c>
      <c r="I3564" s="374">
        <f t="shared" si="262"/>
        <v>0</v>
      </c>
      <c r="K3564" s="355"/>
    </row>
    <row r="3565" spans="1:13" ht="33.75">
      <c r="A3565" s="185"/>
      <c r="B3565" s="186"/>
      <c r="C3565" s="185"/>
      <c r="D3565" s="187">
        <v>5</v>
      </c>
      <c r="E3565" s="188" t="s">
        <v>1722</v>
      </c>
      <c r="F3565" s="189" t="s">
        <v>7</v>
      </c>
      <c r="G3565" s="190">
        <v>10</v>
      </c>
      <c r="H3565" s="191">
        <v>0</v>
      </c>
      <c r="I3565" s="374">
        <f t="shared" si="262"/>
        <v>0</v>
      </c>
      <c r="K3565" s="355"/>
    </row>
    <row r="3566" spans="1:13" ht="22.5">
      <c r="A3566" s="185"/>
      <c r="B3566" s="186"/>
      <c r="C3566" s="185"/>
      <c r="D3566" s="187">
        <v>6</v>
      </c>
      <c r="E3566" s="188" t="s">
        <v>1723</v>
      </c>
      <c r="F3566" s="189" t="s">
        <v>7</v>
      </c>
      <c r="G3566" s="190">
        <v>1</v>
      </c>
      <c r="H3566" s="191">
        <v>0</v>
      </c>
      <c r="I3566" s="374">
        <f t="shared" si="262"/>
        <v>0</v>
      </c>
      <c r="K3566" s="355"/>
    </row>
    <row r="3567" spans="1:13">
      <c r="A3567" s="185"/>
      <c r="B3567" s="186"/>
      <c r="C3567" s="185"/>
      <c r="D3567" s="187">
        <v>7</v>
      </c>
      <c r="E3567" s="188" t="s">
        <v>1724</v>
      </c>
      <c r="F3567" s="189" t="s">
        <v>7</v>
      </c>
      <c r="G3567" s="190">
        <v>10</v>
      </c>
      <c r="H3567" s="191">
        <v>0</v>
      </c>
      <c r="I3567" s="374">
        <f t="shared" si="262"/>
        <v>0</v>
      </c>
      <c r="K3567" s="355"/>
    </row>
    <row r="3568" spans="1:13">
      <c r="A3568" s="185"/>
      <c r="B3568" s="186"/>
      <c r="C3568" s="185"/>
      <c r="D3568" s="187">
        <v>8</v>
      </c>
      <c r="E3568" s="188" t="s">
        <v>1725</v>
      </c>
      <c r="F3568" s="189" t="s">
        <v>7</v>
      </c>
      <c r="G3568" s="190">
        <v>3</v>
      </c>
      <c r="H3568" s="191">
        <v>0</v>
      </c>
      <c r="I3568" s="374">
        <f t="shared" si="262"/>
        <v>0</v>
      </c>
      <c r="K3568" s="355"/>
    </row>
    <row r="3569" spans="1:13" ht="33.75">
      <c r="A3569" s="185"/>
      <c r="B3569" s="186"/>
      <c r="C3569" s="185"/>
      <c r="D3569" s="187">
        <v>9</v>
      </c>
      <c r="E3569" s="188" t="s">
        <v>2667</v>
      </c>
      <c r="F3569" s="189" t="s">
        <v>363</v>
      </c>
      <c r="G3569" s="190">
        <v>195</v>
      </c>
      <c r="H3569" s="191">
        <v>0</v>
      </c>
      <c r="I3569" s="374">
        <f t="shared" si="262"/>
        <v>0</v>
      </c>
      <c r="K3569" s="355"/>
    </row>
    <row r="3570" spans="1:13" ht="22.5">
      <c r="A3570" s="185"/>
      <c r="B3570" s="186"/>
      <c r="C3570" s="185"/>
      <c r="D3570" s="187">
        <v>10</v>
      </c>
      <c r="E3570" s="188" t="s">
        <v>2696</v>
      </c>
      <c r="F3570" s="189" t="s">
        <v>363</v>
      </c>
      <c r="G3570" s="190">
        <v>105</v>
      </c>
      <c r="H3570" s="191">
        <v>0</v>
      </c>
      <c r="I3570" s="374">
        <f t="shared" si="262"/>
        <v>0</v>
      </c>
      <c r="K3570" s="355"/>
    </row>
    <row r="3571" spans="1:13" ht="33.75">
      <c r="A3571" s="185"/>
      <c r="B3571" s="186"/>
      <c r="C3571" s="185"/>
      <c r="D3571" s="187">
        <v>11</v>
      </c>
      <c r="E3571" s="188" t="s">
        <v>2668</v>
      </c>
      <c r="F3571" s="189" t="s">
        <v>363</v>
      </c>
      <c r="G3571" s="190">
        <v>70</v>
      </c>
      <c r="H3571" s="191">
        <v>0</v>
      </c>
      <c r="I3571" s="374">
        <f t="shared" si="262"/>
        <v>0</v>
      </c>
      <c r="K3571" s="355"/>
    </row>
    <row r="3572" spans="1:13" ht="33.75">
      <c r="A3572" s="185"/>
      <c r="B3572" s="186"/>
      <c r="C3572" s="185"/>
      <c r="D3572" s="187">
        <v>12</v>
      </c>
      <c r="E3572" s="188" t="s">
        <v>1730</v>
      </c>
      <c r="F3572" s="189" t="s">
        <v>363</v>
      </c>
      <c r="G3572" s="190">
        <v>35</v>
      </c>
      <c r="H3572" s="191">
        <v>0</v>
      </c>
      <c r="I3572" s="374">
        <f t="shared" si="262"/>
        <v>0</v>
      </c>
      <c r="K3572" s="355"/>
    </row>
    <row r="3573" spans="1:13" ht="22.5">
      <c r="A3573" s="185"/>
      <c r="B3573" s="186"/>
      <c r="C3573" s="185"/>
      <c r="D3573" s="187">
        <v>13</v>
      </c>
      <c r="E3573" s="188" t="s">
        <v>4552</v>
      </c>
      <c r="F3573" s="189" t="s">
        <v>8</v>
      </c>
      <c r="G3573" s="190">
        <v>1</v>
      </c>
      <c r="H3573" s="191">
        <v>0</v>
      </c>
      <c r="I3573" s="374">
        <f t="shared" si="262"/>
        <v>0</v>
      </c>
      <c r="K3573" s="355"/>
    </row>
    <row r="3574" spans="1:13" ht="33.75">
      <c r="A3574" s="185"/>
      <c r="B3574" s="186"/>
      <c r="C3574" s="185"/>
      <c r="D3574" s="187">
        <v>14</v>
      </c>
      <c r="E3574" s="188" t="s">
        <v>4553</v>
      </c>
      <c r="F3574" s="189" t="s">
        <v>8</v>
      </c>
      <c r="G3574" s="190">
        <v>1</v>
      </c>
      <c r="H3574" s="191">
        <v>0</v>
      </c>
      <c r="I3574" s="374">
        <f t="shared" si="262"/>
        <v>0</v>
      </c>
      <c r="K3574" s="355"/>
    </row>
    <row r="3575" spans="1:13" ht="33.75">
      <c r="A3575" s="185"/>
      <c r="B3575" s="186"/>
      <c r="C3575" s="185"/>
      <c r="D3575" s="187">
        <v>15</v>
      </c>
      <c r="E3575" s="188" t="s">
        <v>2697</v>
      </c>
      <c r="F3575" s="189" t="s">
        <v>363</v>
      </c>
      <c r="G3575" s="190">
        <v>125</v>
      </c>
      <c r="H3575" s="191">
        <v>0</v>
      </c>
      <c r="I3575" s="374">
        <f t="shared" si="262"/>
        <v>0</v>
      </c>
      <c r="K3575" s="355"/>
    </row>
    <row r="3576" spans="1:13" ht="33.75">
      <c r="A3576" s="185"/>
      <c r="B3576" s="186"/>
      <c r="C3576" s="185"/>
      <c r="D3576" s="187">
        <v>16</v>
      </c>
      <c r="E3576" s="188" t="s">
        <v>2698</v>
      </c>
      <c r="F3576" s="189" t="s">
        <v>363</v>
      </c>
      <c r="G3576" s="190">
        <v>260</v>
      </c>
      <c r="H3576" s="191">
        <v>0</v>
      </c>
      <c r="I3576" s="374">
        <f t="shared" si="262"/>
        <v>0</v>
      </c>
      <c r="K3576" s="355"/>
    </row>
    <row r="3577" spans="1:13" ht="22.5">
      <c r="A3577" s="185"/>
      <c r="B3577" s="186"/>
      <c r="C3577" s="185"/>
      <c r="D3577" s="187">
        <v>17</v>
      </c>
      <c r="E3577" s="188" t="s">
        <v>1731</v>
      </c>
      <c r="F3577" s="189" t="s">
        <v>7</v>
      </c>
      <c r="G3577" s="190">
        <v>10</v>
      </c>
      <c r="H3577" s="191">
        <v>0</v>
      </c>
      <c r="I3577" s="374">
        <f t="shared" si="262"/>
        <v>0</v>
      </c>
      <c r="K3577" s="355"/>
    </row>
    <row r="3578" spans="1:13" ht="45">
      <c r="A3578" s="185"/>
      <c r="B3578" s="186"/>
      <c r="C3578" s="185"/>
      <c r="D3578" s="187">
        <v>18</v>
      </c>
      <c r="E3578" s="188" t="s">
        <v>2669</v>
      </c>
      <c r="F3578" s="189" t="s">
        <v>7</v>
      </c>
      <c r="G3578" s="190">
        <v>1</v>
      </c>
      <c r="H3578" s="191">
        <v>0</v>
      </c>
      <c r="I3578" s="374">
        <f t="shared" si="262"/>
        <v>0</v>
      </c>
      <c r="K3578" s="355"/>
    </row>
    <row r="3579" spans="1:13" ht="22.5">
      <c r="A3579" s="185"/>
      <c r="B3579" s="186"/>
      <c r="C3579" s="185"/>
      <c r="D3579" s="187">
        <v>19</v>
      </c>
      <c r="E3579" s="188" t="s">
        <v>2699</v>
      </c>
      <c r="F3579" s="189" t="s">
        <v>7</v>
      </c>
      <c r="G3579" s="190">
        <v>1</v>
      </c>
      <c r="H3579" s="191">
        <v>0</v>
      </c>
      <c r="I3579" s="374">
        <f t="shared" si="262"/>
        <v>0</v>
      </c>
      <c r="K3579" s="355"/>
    </row>
    <row r="3580" spans="1:13">
      <c r="A3580" s="185"/>
      <c r="B3580" s="186"/>
      <c r="C3580" s="185"/>
      <c r="D3580" s="187">
        <v>20</v>
      </c>
      <c r="E3580" s="188" t="s">
        <v>1732</v>
      </c>
      <c r="F3580" s="189" t="s">
        <v>7</v>
      </c>
      <c r="G3580" s="190">
        <v>7</v>
      </c>
      <c r="H3580" s="191">
        <v>0</v>
      </c>
      <c r="I3580" s="374">
        <f t="shared" si="262"/>
        <v>0</v>
      </c>
      <c r="K3580" s="355"/>
    </row>
    <row r="3581" spans="1:13">
      <c r="A3581" s="185"/>
      <c r="B3581" s="186"/>
      <c r="C3581" s="185"/>
      <c r="D3581" s="187">
        <v>21</v>
      </c>
      <c r="E3581" s="188" t="s">
        <v>1733</v>
      </c>
      <c r="F3581" s="189" t="s">
        <v>7</v>
      </c>
      <c r="G3581" s="190">
        <v>1</v>
      </c>
      <c r="H3581" s="191">
        <v>0</v>
      </c>
      <c r="I3581" s="374">
        <f t="shared" si="262"/>
        <v>0</v>
      </c>
      <c r="K3581" s="355"/>
    </row>
    <row r="3582" spans="1:13">
      <c r="A3582" s="185"/>
      <c r="B3582" s="186"/>
      <c r="C3582" s="185"/>
      <c r="D3582" s="187">
        <v>22</v>
      </c>
      <c r="E3582" s="188" t="s">
        <v>1734</v>
      </c>
      <c r="F3582" s="189" t="s">
        <v>8</v>
      </c>
      <c r="G3582" s="190">
        <v>1</v>
      </c>
      <c r="H3582" s="191">
        <v>0</v>
      </c>
      <c r="I3582" s="374">
        <f t="shared" si="262"/>
        <v>0</v>
      </c>
      <c r="K3582" s="355"/>
    </row>
    <row r="3583" spans="1:13" ht="22.5">
      <c r="A3583" s="185"/>
      <c r="B3583" s="186"/>
      <c r="C3583" s="185"/>
      <c r="D3583" s="187">
        <v>23</v>
      </c>
      <c r="E3583" s="188" t="s">
        <v>2700</v>
      </c>
      <c r="F3583" s="189" t="s">
        <v>363</v>
      </c>
      <c r="G3583" s="190">
        <v>5</v>
      </c>
      <c r="H3583" s="191">
        <v>0</v>
      </c>
      <c r="I3583" s="374">
        <f t="shared" si="262"/>
        <v>0</v>
      </c>
      <c r="K3583" s="355"/>
    </row>
    <row r="3584" spans="1:13" s="213" customFormat="1" ht="33.75">
      <c r="A3584" s="185"/>
      <c r="B3584" s="186"/>
      <c r="C3584" s="185"/>
      <c r="D3584" s="187">
        <v>24</v>
      </c>
      <c r="E3584" s="188" t="s">
        <v>2701</v>
      </c>
      <c r="F3584" s="189" t="s">
        <v>363</v>
      </c>
      <c r="G3584" s="190">
        <v>155</v>
      </c>
      <c r="H3584" s="191">
        <v>0</v>
      </c>
      <c r="I3584" s="374">
        <f t="shared" si="262"/>
        <v>0</v>
      </c>
      <c r="J3584" s="234"/>
      <c r="K3584" s="355"/>
      <c r="L3584" s="235"/>
      <c r="M3584" s="237"/>
    </row>
    <row r="3585" spans="1:11" ht="33.75">
      <c r="A3585" s="185"/>
      <c r="B3585" s="186"/>
      <c r="C3585" s="185"/>
      <c r="D3585" s="187">
        <v>25</v>
      </c>
      <c r="E3585" s="188" t="s">
        <v>2702</v>
      </c>
      <c r="F3585" s="189" t="s">
        <v>7</v>
      </c>
      <c r="G3585" s="190">
        <v>1</v>
      </c>
      <c r="H3585" s="191">
        <v>0</v>
      </c>
      <c r="I3585" s="374">
        <f t="shared" si="262"/>
        <v>0</v>
      </c>
      <c r="K3585" s="355"/>
    </row>
    <row r="3586" spans="1:11" ht="22.5">
      <c r="A3586" s="185"/>
      <c r="B3586" s="186"/>
      <c r="C3586" s="185"/>
      <c r="D3586" s="187">
        <v>26</v>
      </c>
      <c r="E3586" s="188" t="s">
        <v>2703</v>
      </c>
      <c r="F3586" s="189" t="s">
        <v>7</v>
      </c>
      <c r="G3586" s="190">
        <v>1</v>
      </c>
      <c r="H3586" s="191">
        <v>0</v>
      </c>
      <c r="I3586" s="374">
        <f t="shared" si="262"/>
        <v>0</v>
      </c>
      <c r="K3586" s="355"/>
    </row>
    <row r="3587" spans="1:11" ht="22.5">
      <c r="A3587" s="185"/>
      <c r="B3587" s="186"/>
      <c r="C3587" s="185"/>
      <c r="D3587" s="187">
        <v>27</v>
      </c>
      <c r="E3587" s="188" t="s">
        <v>2704</v>
      </c>
      <c r="F3587" s="189" t="s">
        <v>363</v>
      </c>
      <c r="G3587" s="190">
        <v>155</v>
      </c>
      <c r="H3587" s="191">
        <v>0</v>
      </c>
      <c r="I3587" s="374">
        <f t="shared" si="262"/>
        <v>0</v>
      </c>
      <c r="K3587" s="355"/>
    </row>
    <row r="3588" spans="1:11" ht="45">
      <c r="A3588" s="185"/>
      <c r="B3588" s="186"/>
      <c r="C3588" s="185"/>
      <c r="D3588" s="187">
        <v>28</v>
      </c>
      <c r="E3588" s="188" t="s">
        <v>2671</v>
      </c>
      <c r="F3588" s="189" t="s">
        <v>8</v>
      </c>
      <c r="G3588" s="190">
        <v>1</v>
      </c>
      <c r="H3588" s="191">
        <v>0</v>
      </c>
      <c r="I3588" s="374">
        <f t="shared" si="262"/>
        <v>0</v>
      </c>
      <c r="K3588" s="355"/>
    </row>
    <row r="3589" spans="1:11" ht="33.75">
      <c r="A3589" s="185"/>
      <c r="B3589" s="186"/>
      <c r="C3589" s="185"/>
      <c r="D3589" s="187">
        <v>29</v>
      </c>
      <c r="E3589" s="188" t="s">
        <v>2705</v>
      </c>
      <c r="F3589" s="189" t="s">
        <v>363</v>
      </c>
      <c r="G3589" s="190">
        <v>60</v>
      </c>
      <c r="H3589" s="191">
        <v>0</v>
      </c>
      <c r="I3589" s="374">
        <f>IF(ISNUMBER(G3589),ROUND(G3589*H3589,2),"")</f>
        <v>0</v>
      </c>
      <c r="K3589" s="355"/>
    </row>
    <row r="3590" spans="1:11" ht="22.5">
      <c r="A3590" s="185"/>
      <c r="B3590" s="186"/>
      <c r="C3590" s="185"/>
      <c r="D3590" s="187">
        <v>30</v>
      </c>
      <c r="E3590" s="188" t="s">
        <v>2706</v>
      </c>
      <c r="F3590" s="189" t="s">
        <v>363</v>
      </c>
      <c r="G3590" s="190">
        <v>140</v>
      </c>
      <c r="H3590" s="191">
        <v>0</v>
      </c>
      <c r="I3590" s="374">
        <f t="shared" si="262"/>
        <v>0</v>
      </c>
      <c r="K3590" s="355"/>
    </row>
    <row r="3591" spans="1:11" ht="56.25">
      <c r="A3591" s="185"/>
      <c r="B3591" s="186"/>
      <c r="C3591" s="185"/>
      <c r="D3591" s="187">
        <v>31</v>
      </c>
      <c r="E3591" s="188" t="s">
        <v>1737</v>
      </c>
      <c r="F3591" s="189" t="s">
        <v>363</v>
      </c>
      <c r="G3591" s="190">
        <v>100</v>
      </c>
      <c r="H3591" s="191">
        <v>0</v>
      </c>
      <c r="I3591" s="374">
        <f t="shared" si="262"/>
        <v>0</v>
      </c>
      <c r="K3591" s="355"/>
    </row>
    <row r="3592" spans="1:11" ht="56.25">
      <c r="A3592" s="185"/>
      <c r="B3592" s="186"/>
      <c r="C3592" s="185"/>
      <c r="D3592" s="187">
        <v>32</v>
      </c>
      <c r="E3592" s="188" t="s">
        <v>1738</v>
      </c>
      <c r="F3592" s="189" t="s">
        <v>363</v>
      </c>
      <c r="G3592" s="190">
        <v>35</v>
      </c>
      <c r="H3592" s="191">
        <v>0</v>
      </c>
      <c r="I3592" s="374">
        <f t="shared" si="262"/>
        <v>0</v>
      </c>
      <c r="K3592" s="355"/>
    </row>
    <row r="3593" spans="1:11" ht="56.25">
      <c r="A3593" s="185"/>
      <c r="B3593" s="186"/>
      <c r="C3593" s="185"/>
      <c r="D3593" s="187">
        <v>33</v>
      </c>
      <c r="E3593" s="188" t="s">
        <v>2673</v>
      </c>
      <c r="F3593" s="189" t="s">
        <v>363</v>
      </c>
      <c r="G3593" s="190">
        <v>50</v>
      </c>
      <c r="H3593" s="191">
        <v>0</v>
      </c>
      <c r="I3593" s="374">
        <f t="shared" si="262"/>
        <v>0</v>
      </c>
      <c r="K3593" s="355"/>
    </row>
    <row r="3594" spans="1:11" ht="56.25">
      <c r="A3594" s="185"/>
      <c r="B3594" s="186"/>
      <c r="C3594" s="185"/>
      <c r="D3594" s="187">
        <v>34</v>
      </c>
      <c r="E3594" s="188" t="s">
        <v>2707</v>
      </c>
      <c r="F3594" s="189" t="s">
        <v>363</v>
      </c>
      <c r="G3594" s="190">
        <v>15</v>
      </c>
      <c r="H3594" s="191">
        <v>0</v>
      </c>
      <c r="I3594" s="374">
        <f t="shared" si="262"/>
        <v>0</v>
      </c>
      <c r="K3594" s="355"/>
    </row>
    <row r="3595" spans="1:11" ht="56.25">
      <c r="A3595" s="185"/>
      <c r="B3595" s="186"/>
      <c r="C3595" s="185"/>
      <c r="D3595" s="187">
        <v>35</v>
      </c>
      <c r="E3595" s="188" t="s">
        <v>2708</v>
      </c>
      <c r="F3595" s="189" t="s">
        <v>363</v>
      </c>
      <c r="G3595" s="190">
        <v>105</v>
      </c>
      <c r="H3595" s="191">
        <v>0</v>
      </c>
      <c r="I3595" s="374">
        <f t="shared" si="262"/>
        <v>0</v>
      </c>
      <c r="K3595" s="355"/>
    </row>
    <row r="3596" spans="1:11" ht="56.25">
      <c r="A3596" s="185"/>
      <c r="B3596" s="186"/>
      <c r="C3596" s="185"/>
      <c r="D3596" s="187">
        <v>36</v>
      </c>
      <c r="E3596" s="188" t="s">
        <v>1740</v>
      </c>
      <c r="F3596" s="189" t="s">
        <v>363</v>
      </c>
      <c r="G3596" s="190">
        <v>210</v>
      </c>
      <c r="H3596" s="191">
        <v>0</v>
      </c>
      <c r="I3596" s="374">
        <f t="shared" si="262"/>
        <v>0</v>
      </c>
      <c r="K3596" s="355"/>
    </row>
    <row r="3597" spans="1:11" ht="45">
      <c r="A3597" s="185"/>
      <c r="B3597" s="186"/>
      <c r="C3597" s="185"/>
      <c r="D3597" s="187">
        <v>37</v>
      </c>
      <c r="E3597" s="188" t="s">
        <v>1741</v>
      </c>
      <c r="F3597" s="189" t="s">
        <v>363</v>
      </c>
      <c r="G3597" s="190">
        <v>22</v>
      </c>
      <c r="H3597" s="191">
        <v>0</v>
      </c>
      <c r="I3597" s="374">
        <f t="shared" si="262"/>
        <v>0</v>
      </c>
      <c r="K3597" s="355"/>
    </row>
    <row r="3598" spans="1:11" ht="45">
      <c r="A3598" s="185"/>
      <c r="B3598" s="186"/>
      <c r="C3598" s="185"/>
      <c r="D3598" s="187">
        <v>38</v>
      </c>
      <c r="E3598" s="188" t="s">
        <v>1742</v>
      </c>
      <c r="F3598" s="189" t="s">
        <v>363</v>
      </c>
      <c r="G3598" s="190">
        <v>140</v>
      </c>
      <c r="H3598" s="191">
        <v>0</v>
      </c>
      <c r="I3598" s="374">
        <f t="shared" si="262"/>
        <v>0</v>
      </c>
      <c r="K3598" s="355"/>
    </row>
    <row r="3599" spans="1:11" ht="45">
      <c r="A3599" s="185"/>
      <c r="B3599" s="186"/>
      <c r="C3599" s="185"/>
      <c r="D3599" s="187">
        <v>39</v>
      </c>
      <c r="E3599" s="188" t="s">
        <v>1743</v>
      </c>
      <c r="F3599" s="189" t="s">
        <v>363</v>
      </c>
      <c r="G3599" s="190">
        <v>125</v>
      </c>
      <c r="H3599" s="191">
        <v>0</v>
      </c>
      <c r="I3599" s="374">
        <f t="shared" si="262"/>
        <v>0</v>
      </c>
      <c r="K3599" s="355"/>
    </row>
    <row r="3600" spans="1:11" ht="22.5">
      <c r="A3600" s="185"/>
      <c r="B3600" s="186"/>
      <c r="C3600" s="185"/>
      <c r="D3600" s="187">
        <v>40</v>
      </c>
      <c r="E3600" s="188" t="s">
        <v>2709</v>
      </c>
      <c r="F3600" s="189" t="s">
        <v>7</v>
      </c>
      <c r="G3600" s="190">
        <v>2</v>
      </c>
      <c r="H3600" s="191">
        <v>0</v>
      </c>
      <c r="I3600" s="374">
        <f t="shared" si="262"/>
        <v>0</v>
      </c>
      <c r="K3600" s="355"/>
    </row>
    <row r="3601" spans="1:11" ht="22.5">
      <c r="A3601" s="185"/>
      <c r="B3601" s="186"/>
      <c r="C3601" s="185"/>
      <c r="D3601" s="187">
        <v>41</v>
      </c>
      <c r="E3601" s="188" t="s">
        <v>1776</v>
      </c>
      <c r="F3601" s="189" t="s">
        <v>363</v>
      </c>
      <c r="G3601" s="190">
        <v>155</v>
      </c>
      <c r="H3601" s="191">
        <v>0</v>
      </c>
      <c r="I3601" s="374">
        <f t="shared" si="262"/>
        <v>0</v>
      </c>
      <c r="K3601" s="355"/>
    </row>
    <row r="3602" spans="1:11" ht="33.75">
      <c r="A3602" s="192"/>
      <c r="B3602" s="193"/>
      <c r="C3602" s="192"/>
      <c r="D3602" s="194">
        <v>42</v>
      </c>
      <c r="E3602" s="195" t="s">
        <v>2710</v>
      </c>
      <c r="F3602" s="196"/>
      <c r="G3602" s="197"/>
      <c r="H3602" s="375"/>
      <c r="I3602" s="375" t="str">
        <f t="shared" si="262"/>
        <v/>
      </c>
      <c r="K3602" s="355"/>
    </row>
    <row r="3603" spans="1:11" ht="45">
      <c r="A3603" s="192"/>
      <c r="B3603" s="193"/>
      <c r="C3603" s="192"/>
      <c r="D3603" s="194">
        <v>43</v>
      </c>
      <c r="E3603" s="195" t="s">
        <v>1785</v>
      </c>
      <c r="F3603" s="196"/>
      <c r="G3603" s="197"/>
      <c r="H3603" s="375"/>
      <c r="I3603" s="375" t="str">
        <f t="shared" si="262"/>
        <v/>
      </c>
      <c r="K3603" s="355"/>
    </row>
    <row r="3604" spans="1:11">
      <c r="A3604" s="199"/>
      <c r="B3604" s="200"/>
      <c r="C3604" s="199"/>
      <c r="D3604" s="201"/>
      <c r="E3604" s="202" t="s">
        <v>1786</v>
      </c>
      <c r="F3604" s="203" t="s">
        <v>7</v>
      </c>
      <c r="G3604" s="204">
        <v>1</v>
      </c>
      <c r="H3604" s="205">
        <v>0</v>
      </c>
      <c r="I3604" s="376">
        <f t="shared" si="262"/>
        <v>0</v>
      </c>
      <c r="K3604" s="355"/>
    </row>
    <row r="3605" spans="1:11">
      <c r="A3605" s="206"/>
      <c r="B3605" s="207"/>
      <c r="C3605" s="206"/>
      <c r="D3605" s="208"/>
      <c r="E3605" s="209" t="s">
        <v>1787</v>
      </c>
      <c r="F3605" s="210" t="s">
        <v>7</v>
      </c>
      <c r="G3605" s="211">
        <v>1</v>
      </c>
      <c r="H3605" s="212">
        <v>0</v>
      </c>
      <c r="I3605" s="377">
        <f t="shared" si="262"/>
        <v>0</v>
      </c>
      <c r="K3605" s="355"/>
    </row>
    <row r="3606" spans="1:11" ht="33.75">
      <c r="A3606" s="206"/>
      <c r="B3606" s="207"/>
      <c r="C3606" s="206"/>
      <c r="D3606" s="208">
        <v>44</v>
      </c>
      <c r="E3606" s="209" t="s">
        <v>1788</v>
      </c>
      <c r="F3606" s="210" t="s">
        <v>363</v>
      </c>
      <c r="G3606" s="211">
        <v>10</v>
      </c>
      <c r="H3606" s="212">
        <v>0</v>
      </c>
      <c r="I3606" s="377">
        <f t="shared" si="262"/>
        <v>0</v>
      </c>
      <c r="K3606" s="355"/>
    </row>
    <row r="3607" spans="1:11" ht="33.75">
      <c r="A3607" s="185"/>
      <c r="B3607" s="186"/>
      <c r="C3607" s="185"/>
      <c r="D3607" s="187">
        <v>45</v>
      </c>
      <c r="E3607" s="188" t="s">
        <v>1789</v>
      </c>
      <c r="F3607" s="189" t="s">
        <v>7</v>
      </c>
      <c r="G3607" s="190">
        <v>1</v>
      </c>
      <c r="H3607" s="191">
        <v>0</v>
      </c>
      <c r="I3607" s="374">
        <f t="shared" si="262"/>
        <v>0</v>
      </c>
      <c r="K3607" s="355"/>
    </row>
    <row r="3608" spans="1:11" ht="22.5">
      <c r="A3608" s="185"/>
      <c r="B3608" s="186"/>
      <c r="C3608" s="185"/>
      <c r="D3608" s="187">
        <v>46</v>
      </c>
      <c r="E3608" s="188" t="s">
        <v>1790</v>
      </c>
      <c r="F3608" s="189" t="s">
        <v>7</v>
      </c>
      <c r="G3608" s="190">
        <v>5</v>
      </c>
      <c r="H3608" s="191">
        <v>0</v>
      </c>
      <c r="I3608" s="374">
        <f t="shared" si="262"/>
        <v>0</v>
      </c>
      <c r="K3608" s="355"/>
    </row>
    <row r="3609" spans="1:11" ht="22.5">
      <c r="A3609" s="185"/>
      <c r="B3609" s="186"/>
      <c r="C3609" s="185"/>
      <c r="D3609" s="187">
        <v>47</v>
      </c>
      <c r="E3609" s="188" t="s">
        <v>1791</v>
      </c>
      <c r="F3609" s="189" t="s">
        <v>7</v>
      </c>
      <c r="G3609" s="190">
        <v>6</v>
      </c>
      <c r="H3609" s="191">
        <v>0</v>
      </c>
      <c r="I3609" s="374">
        <f t="shared" si="262"/>
        <v>0</v>
      </c>
      <c r="K3609" s="355"/>
    </row>
    <row r="3610" spans="1:11" ht="22.5">
      <c r="A3610" s="185"/>
      <c r="B3610" s="186"/>
      <c r="C3610" s="185"/>
      <c r="D3610" s="187">
        <v>48</v>
      </c>
      <c r="E3610" s="188" t="s">
        <v>2677</v>
      </c>
      <c r="F3610" s="189" t="s">
        <v>7</v>
      </c>
      <c r="G3610" s="190">
        <v>2</v>
      </c>
      <c r="H3610" s="191">
        <v>0</v>
      </c>
      <c r="I3610" s="374">
        <f t="shared" si="262"/>
        <v>0</v>
      </c>
      <c r="K3610" s="355"/>
    </row>
    <row r="3611" spans="1:11" ht="33.75">
      <c r="A3611" s="185"/>
      <c r="B3611" s="186"/>
      <c r="C3611" s="185"/>
      <c r="D3611" s="187">
        <v>49</v>
      </c>
      <c r="E3611" s="188" t="s">
        <v>2678</v>
      </c>
      <c r="F3611" s="189" t="s">
        <v>7</v>
      </c>
      <c r="G3611" s="190">
        <v>2</v>
      </c>
      <c r="H3611" s="191">
        <v>0</v>
      </c>
      <c r="I3611" s="374">
        <f t="shared" si="262"/>
        <v>0</v>
      </c>
      <c r="K3611" s="355"/>
    </row>
    <row r="3612" spans="1:11">
      <c r="A3612" s="185"/>
      <c r="B3612" s="186"/>
      <c r="C3612" s="185"/>
      <c r="D3612" s="187">
        <v>50</v>
      </c>
      <c r="E3612" s="188" t="s">
        <v>2679</v>
      </c>
      <c r="F3612" s="189" t="s">
        <v>7</v>
      </c>
      <c r="G3612" s="190">
        <v>2</v>
      </c>
      <c r="H3612" s="191">
        <v>0</v>
      </c>
      <c r="I3612" s="374">
        <f t="shared" si="262"/>
        <v>0</v>
      </c>
      <c r="K3612" s="355"/>
    </row>
    <row r="3613" spans="1:11" ht="22.5">
      <c r="A3613" s="185"/>
      <c r="B3613" s="186"/>
      <c r="C3613" s="185"/>
      <c r="D3613" s="187">
        <v>51</v>
      </c>
      <c r="E3613" s="188" t="s">
        <v>1793</v>
      </c>
      <c r="F3613" s="189" t="s">
        <v>7</v>
      </c>
      <c r="G3613" s="190">
        <v>2</v>
      </c>
      <c r="H3613" s="191">
        <v>0</v>
      </c>
      <c r="I3613" s="374">
        <f t="shared" si="262"/>
        <v>0</v>
      </c>
      <c r="K3613" s="355"/>
    </row>
    <row r="3614" spans="1:11" ht="56.25">
      <c r="A3614" s="185"/>
      <c r="B3614" s="186"/>
      <c r="C3614" s="185"/>
      <c r="D3614" s="187">
        <v>52</v>
      </c>
      <c r="E3614" s="188" t="s">
        <v>2680</v>
      </c>
      <c r="F3614" s="189" t="s">
        <v>7</v>
      </c>
      <c r="G3614" s="190">
        <v>2</v>
      </c>
      <c r="H3614" s="191">
        <v>0</v>
      </c>
      <c r="I3614" s="374">
        <f t="shared" si="262"/>
        <v>0</v>
      </c>
      <c r="K3614" s="355"/>
    </row>
    <row r="3615" spans="1:11" ht="33.75">
      <c r="A3615" s="185"/>
      <c r="B3615" s="186"/>
      <c r="C3615" s="185"/>
      <c r="D3615" s="187">
        <v>53</v>
      </c>
      <c r="E3615" s="188" t="s">
        <v>1794</v>
      </c>
      <c r="F3615" s="189" t="s">
        <v>8</v>
      </c>
      <c r="G3615" s="190">
        <v>1</v>
      </c>
      <c r="H3615" s="191">
        <v>0</v>
      </c>
      <c r="I3615" s="374">
        <f t="shared" si="262"/>
        <v>0</v>
      </c>
      <c r="K3615" s="355"/>
    </row>
    <row r="3616" spans="1:11" ht="22.5">
      <c r="A3616" s="185"/>
      <c r="B3616" s="186"/>
      <c r="C3616" s="185"/>
      <c r="D3616" s="187">
        <v>54</v>
      </c>
      <c r="E3616" s="188" t="s">
        <v>1795</v>
      </c>
      <c r="F3616" s="189" t="s">
        <v>7</v>
      </c>
      <c r="G3616" s="190">
        <v>1</v>
      </c>
      <c r="H3616" s="191">
        <v>0</v>
      </c>
      <c r="I3616" s="374">
        <f t="shared" si="262"/>
        <v>0</v>
      </c>
      <c r="K3616" s="355"/>
    </row>
    <row r="3617" spans="1:11" ht="22.5">
      <c r="A3617" s="185"/>
      <c r="B3617" s="186"/>
      <c r="C3617" s="185"/>
      <c r="D3617" s="187">
        <v>55</v>
      </c>
      <c r="E3617" s="188" t="s">
        <v>1796</v>
      </c>
      <c r="F3617" s="189" t="s">
        <v>56</v>
      </c>
      <c r="G3617" s="190">
        <v>3000</v>
      </c>
      <c r="H3617" s="191">
        <v>0</v>
      </c>
      <c r="I3617" s="374">
        <f t="shared" si="262"/>
        <v>0</v>
      </c>
      <c r="K3617" s="355"/>
    </row>
    <row r="3618" spans="1:11" ht="22.5">
      <c r="A3618" s="185"/>
      <c r="B3618" s="186"/>
      <c r="C3618" s="185"/>
      <c r="D3618" s="187">
        <v>56</v>
      </c>
      <c r="E3618" s="188" t="s">
        <v>1797</v>
      </c>
      <c r="F3618" s="189" t="s">
        <v>76</v>
      </c>
      <c r="G3618" s="190">
        <v>92</v>
      </c>
      <c r="H3618" s="191">
        <v>0</v>
      </c>
      <c r="I3618" s="374">
        <f t="shared" si="262"/>
        <v>0</v>
      </c>
      <c r="K3618" s="355"/>
    </row>
    <row r="3619" spans="1:11">
      <c r="A3619" s="185">
        <v>5</v>
      </c>
      <c r="B3619" s="186"/>
      <c r="C3619" s="185"/>
      <c r="D3619" s="187"/>
      <c r="E3619" s="240" t="s">
        <v>4264</v>
      </c>
      <c r="F3619" s="189"/>
      <c r="G3619" s="190"/>
      <c r="H3619" s="374"/>
      <c r="I3619" s="241">
        <f>SUM(I3620:I3649)</f>
        <v>0</v>
      </c>
      <c r="K3619" s="355"/>
    </row>
    <row r="3620" spans="1:11">
      <c r="A3620" s="185"/>
      <c r="B3620" s="186"/>
      <c r="C3620" s="185"/>
      <c r="D3620" s="187">
        <v>1</v>
      </c>
      <c r="E3620" s="188" t="s">
        <v>1423</v>
      </c>
      <c r="F3620" s="189" t="s">
        <v>7</v>
      </c>
      <c r="G3620" s="190">
        <v>18</v>
      </c>
      <c r="H3620" s="191">
        <v>0</v>
      </c>
      <c r="I3620" s="374">
        <f t="shared" ref="I3620:I3654" si="263">IF(ISNUMBER(G3620),ROUND(G3620*H3620,2),"")</f>
        <v>0</v>
      </c>
      <c r="K3620" s="355"/>
    </row>
    <row r="3621" spans="1:11" ht="22.5">
      <c r="A3621" s="185"/>
      <c r="B3621" s="186"/>
      <c r="C3621" s="185"/>
      <c r="D3621" s="187">
        <v>2</v>
      </c>
      <c r="E3621" s="188" t="s">
        <v>1798</v>
      </c>
      <c r="F3621" s="189" t="s">
        <v>363</v>
      </c>
      <c r="G3621" s="190">
        <v>100</v>
      </c>
      <c r="H3621" s="191">
        <v>0</v>
      </c>
      <c r="I3621" s="374">
        <f t="shared" si="263"/>
        <v>0</v>
      </c>
      <c r="K3621" s="355"/>
    </row>
    <row r="3622" spans="1:11" ht="22.5">
      <c r="A3622" s="185"/>
      <c r="B3622" s="186"/>
      <c r="C3622" s="185"/>
      <c r="D3622" s="187">
        <v>3</v>
      </c>
      <c r="E3622" s="188" t="s">
        <v>2683</v>
      </c>
      <c r="F3622" s="189" t="s">
        <v>363</v>
      </c>
      <c r="G3622" s="190">
        <v>310</v>
      </c>
      <c r="H3622" s="191">
        <v>0</v>
      </c>
      <c r="I3622" s="374">
        <f t="shared" si="263"/>
        <v>0</v>
      </c>
      <c r="K3622" s="355"/>
    </row>
    <row r="3623" spans="1:11" ht="22.5">
      <c r="A3623" s="185"/>
      <c r="B3623" s="186"/>
      <c r="C3623" s="185"/>
      <c r="D3623" s="187">
        <v>4</v>
      </c>
      <c r="E3623" s="188" t="s">
        <v>1800</v>
      </c>
      <c r="F3623" s="189" t="s">
        <v>7</v>
      </c>
      <c r="G3623" s="190">
        <v>5</v>
      </c>
      <c r="H3623" s="191">
        <v>0</v>
      </c>
      <c r="I3623" s="374">
        <f t="shared" si="263"/>
        <v>0</v>
      </c>
      <c r="K3623" s="355"/>
    </row>
    <row r="3624" spans="1:11" ht="22.5">
      <c r="A3624" s="185"/>
      <c r="B3624" s="186"/>
      <c r="C3624" s="185"/>
      <c r="D3624" s="187">
        <v>5</v>
      </c>
      <c r="E3624" s="188" t="s">
        <v>1803</v>
      </c>
      <c r="F3624" s="189" t="s">
        <v>7</v>
      </c>
      <c r="G3624" s="190">
        <v>6</v>
      </c>
      <c r="H3624" s="191">
        <v>0</v>
      </c>
      <c r="I3624" s="374">
        <f t="shared" si="263"/>
        <v>0</v>
      </c>
      <c r="K3624" s="355"/>
    </row>
    <row r="3625" spans="1:11">
      <c r="A3625" s="185"/>
      <c r="B3625" s="186"/>
      <c r="C3625" s="185"/>
      <c r="D3625" s="187">
        <v>6</v>
      </c>
      <c r="E3625" s="188" t="s">
        <v>1804</v>
      </c>
      <c r="F3625" s="189" t="s">
        <v>7</v>
      </c>
      <c r="G3625" s="190">
        <v>3</v>
      </c>
      <c r="H3625" s="191">
        <v>0</v>
      </c>
      <c r="I3625" s="374">
        <f t="shared" si="263"/>
        <v>0</v>
      </c>
      <c r="K3625" s="355"/>
    </row>
    <row r="3626" spans="1:11" ht="22.5">
      <c r="A3626" s="185"/>
      <c r="B3626" s="186"/>
      <c r="C3626" s="185"/>
      <c r="D3626" s="187">
        <v>7</v>
      </c>
      <c r="E3626" s="188" t="s">
        <v>2711</v>
      </c>
      <c r="F3626" s="189" t="s">
        <v>7</v>
      </c>
      <c r="G3626" s="190">
        <v>2</v>
      </c>
      <c r="H3626" s="191">
        <v>0</v>
      </c>
      <c r="I3626" s="374">
        <f t="shared" si="263"/>
        <v>0</v>
      </c>
      <c r="K3626" s="355"/>
    </row>
    <row r="3627" spans="1:11" ht="22.5">
      <c r="A3627" s="192"/>
      <c r="B3627" s="193"/>
      <c r="C3627" s="192"/>
      <c r="D3627" s="194">
        <v>8</v>
      </c>
      <c r="E3627" s="195" t="s">
        <v>2685</v>
      </c>
      <c r="F3627" s="196" t="s">
        <v>7</v>
      </c>
      <c r="G3627" s="197">
        <v>4</v>
      </c>
      <c r="H3627" s="198">
        <v>0</v>
      </c>
      <c r="I3627" s="375">
        <f t="shared" si="263"/>
        <v>0</v>
      </c>
      <c r="K3627" s="355"/>
    </row>
    <row r="3628" spans="1:11" ht="22.5">
      <c r="A3628" s="185"/>
      <c r="B3628" s="186"/>
      <c r="C3628" s="185"/>
      <c r="D3628" s="187">
        <v>9</v>
      </c>
      <c r="E3628" s="188" t="s">
        <v>2712</v>
      </c>
      <c r="F3628" s="189" t="s">
        <v>7</v>
      </c>
      <c r="G3628" s="190">
        <v>4</v>
      </c>
      <c r="H3628" s="191">
        <v>0</v>
      </c>
      <c r="I3628" s="374">
        <f>IF(ISNUMBER(G3628),ROUND(G3628*H3628,2),"")</f>
        <v>0</v>
      </c>
      <c r="K3628" s="355"/>
    </row>
    <row r="3629" spans="1:11" ht="22.5">
      <c r="A3629" s="185"/>
      <c r="B3629" s="186"/>
      <c r="C3629" s="185"/>
      <c r="D3629" s="187">
        <v>12</v>
      </c>
      <c r="E3629" s="188" t="s">
        <v>1806</v>
      </c>
      <c r="F3629" s="189" t="s">
        <v>7</v>
      </c>
      <c r="G3629" s="190">
        <v>4</v>
      </c>
      <c r="H3629" s="191">
        <v>0</v>
      </c>
      <c r="I3629" s="374">
        <f t="shared" si="263"/>
        <v>0</v>
      </c>
      <c r="K3629" s="355"/>
    </row>
    <row r="3630" spans="1:11" ht="22.5">
      <c r="A3630" s="185"/>
      <c r="B3630" s="186"/>
      <c r="C3630" s="185"/>
      <c r="D3630" s="187">
        <v>13</v>
      </c>
      <c r="E3630" s="188" t="s">
        <v>1807</v>
      </c>
      <c r="F3630" s="189" t="s">
        <v>7</v>
      </c>
      <c r="G3630" s="190">
        <v>1</v>
      </c>
      <c r="H3630" s="191">
        <v>0</v>
      </c>
      <c r="I3630" s="374">
        <f t="shared" si="263"/>
        <v>0</v>
      </c>
      <c r="K3630" s="355"/>
    </row>
    <row r="3631" spans="1:11" ht="22.5">
      <c r="A3631" s="185"/>
      <c r="B3631" s="186"/>
      <c r="C3631" s="185"/>
      <c r="D3631" s="187">
        <v>14</v>
      </c>
      <c r="E3631" s="188" t="s">
        <v>1808</v>
      </c>
      <c r="F3631" s="189" t="s">
        <v>7</v>
      </c>
      <c r="G3631" s="190">
        <v>4</v>
      </c>
      <c r="H3631" s="191">
        <v>0</v>
      </c>
      <c r="I3631" s="374">
        <f t="shared" si="263"/>
        <v>0</v>
      </c>
      <c r="K3631" s="355"/>
    </row>
    <row r="3632" spans="1:11" ht="22.5">
      <c r="A3632" s="185"/>
      <c r="B3632" s="186"/>
      <c r="C3632" s="185"/>
      <c r="D3632" s="187">
        <v>15</v>
      </c>
      <c r="E3632" s="188" t="s">
        <v>1218</v>
      </c>
      <c r="F3632" s="189" t="s">
        <v>7</v>
      </c>
      <c r="G3632" s="190">
        <v>1</v>
      </c>
      <c r="H3632" s="191">
        <v>0</v>
      </c>
      <c r="I3632" s="374">
        <f t="shared" si="263"/>
        <v>0</v>
      </c>
      <c r="K3632" s="355"/>
    </row>
    <row r="3633" spans="1:13" s="213" customFormat="1" ht="22.5">
      <c r="A3633" s="185"/>
      <c r="B3633" s="186"/>
      <c r="C3633" s="185"/>
      <c r="D3633" s="187">
        <v>16</v>
      </c>
      <c r="E3633" s="188" t="s">
        <v>2686</v>
      </c>
      <c r="F3633" s="189" t="s">
        <v>7</v>
      </c>
      <c r="G3633" s="190">
        <v>2</v>
      </c>
      <c r="H3633" s="191">
        <v>0</v>
      </c>
      <c r="I3633" s="374">
        <f t="shared" si="263"/>
        <v>0</v>
      </c>
      <c r="J3633" s="234"/>
      <c r="K3633" s="355"/>
      <c r="L3633" s="235"/>
      <c r="M3633" s="237"/>
    </row>
    <row r="3634" spans="1:13" s="213" customFormat="1">
      <c r="A3634" s="185"/>
      <c r="B3634" s="186"/>
      <c r="C3634" s="185"/>
      <c r="D3634" s="187">
        <v>17</v>
      </c>
      <c r="E3634" s="188" t="s">
        <v>2713</v>
      </c>
      <c r="F3634" s="189" t="s">
        <v>7</v>
      </c>
      <c r="G3634" s="190">
        <v>2</v>
      </c>
      <c r="H3634" s="191">
        <v>0</v>
      </c>
      <c r="I3634" s="374">
        <f t="shared" si="263"/>
        <v>0</v>
      </c>
      <c r="J3634" s="234"/>
      <c r="K3634" s="355"/>
      <c r="L3634" s="235"/>
      <c r="M3634" s="237"/>
    </row>
    <row r="3635" spans="1:13" s="213" customFormat="1" ht="22.5">
      <c r="A3635" s="185"/>
      <c r="B3635" s="186"/>
      <c r="C3635" s="185"/>
      <c r="D3635" s="187">
        <v>18</v>
      </c>
      <c r="E3635" s="188" t="s">
        <v>2714</v>
      </c>
      <c r="F3635" s="189" t="s">
        <v>7</v>
      </c>
      <c r="G3635" s="190">
        <v>1</v>
      </c>
      <c r="H3635" s="191">
        <v>0</v>
      </c>
      <c r="I3635" s="374">
        <f t="shared" si="263"/>
        <v>0</v>
      </c>
      <c r="J3635" s="234"/>
      <c r="K3635" s="355"/>
      <c r="L3635" s="235"/>
      <c r="M3635" s="237"/>
    </row>
    <row r="3636" spans="1:13" s="213" customFormat="1" ht="22.5">
      <c r="A3636" s="185"/>
      <c r="B3636" s="186"/>
      <c r="C3636" s="185"/>
      <c r="D3636" s="187">
        <v>19</v>
      </c>
      <c r="E3636" s="188" t="s">
        <v>2715</v>
      </c>
      <c r="F3636" s="189" t="s">
        <v>7</v>
      </c>
      <c r="G3636" s="190">
        <v>1</v>
      </c>
      <c r="H3636" s="191">
        <v>0</v>
      </c>
      <c r="I3636" s="374">
        <f t="shared" si="263"/>
        <v>0</v>
      </c>
      <c r="J3636" s="234"/>
      <c r="K3636" s="355"/>
      <c r="L3636" s="235"/>
      <c r="M3636" s="237"/>
    </row>
    <row r="3637" spans="1:13" s="213" customFormat="1" ht="22.5">
      <c r="A3637" s="185"/>
      <c r="B3637" s="186"/>
      <c r="C3637" s="185"/>
      <c r="D3637" s="187">
        <v>20</v>
      </c>
      <c r="E3637" s="188" t="s">
        <v>2691</v>
      </c>
      <c r="F3637" s="189" t="s">
        <v>7</v>
      </c>
      <c r="G3637" s="190">
        <v>4</v>
      </c>
      <c r="H3637" s="191">
        <v>0</v>
      </c>
      <c r="I3637" s="374">
        <f t="shared" si="263"/>
        <v>0</v>
      </c>
      <c r="J3637" s="234"/>
      <c r="K3637" s="355"/>
      <c r="L3637" s="235"/>
      <c r="M3637" s="237"/>
    </row>
    <row r="3638" spans="1:13" s="213" customFormat="1" ht="22.5">
      <c r="A3638" s="185"/>
      <c r="B3638" s="186"/>
      <c r="C3638" s="185"/>
      <c r="D3638" s="187">
        <v>35</v>
      </c>
      <c r="E3638" s="188" t="s">
        <v>1812</v>
      </c>
      <c r="F3638" s="189" t="s">
        <v>7</v>
      </c>
      <c r="G3638" s="190">
        <v>14</v>
      </c>
      <c r="H3638" s="191">
        <v>0</v>
      </c>
      <c r="I3638" s="374">
        <f t="shared" si="263"/>
        <v>0</v>
      </c>
      <c r="J3638" s="234"/>
      <c r="K3638" s="355"/>
      <c r="L3638" s="235"/>
      <c r="M3638" s="237"/>
    </row>
    <row r="3639" spans="1:13" s="213" customFormat="1" ht="22.5">
      <c r="A3639" s="185"/>
      <c r="B3639" s="186"/>
      <c r="C3639" s="185"/>
      <c r="D3639" s="187">
        <v>36</v>
      </c>
      <c r="E3639" s="188" t="s">
        <v>1813</v>
      </c>
      <c r="F3639" s="189" t="s">
        <v>7</v>
      </c>
      <c r="G3639" s="190">
        <v>3</v>
      </c>
      <c r="H3639" s="191">
        <v>0</v>
      </c>
      <c r="I3639" s="374">
        <f t="shared" si="263"/>
        <v>0</v>
      </c>
      <c r="J3639" s="234"/>
      <c r="K3639" s="355"/>
      <c r="L3639" s="235"/>
      <c r="M3639" s="237"/>
    </row>
    <row r="3640" spans="1:13" s="213" customFormat="1">
      <c r="A3640" s="185"/>
      <c r="B3640" s="186"/>
      <c r="C3640" s="185"/>
      <c r="D3640" s="187">
        <v>37</v>
      </c>
      <c r="E3640" s="188" t="s">
        <v>2693</v>
      </c>
      <c r="F3640" s="189" t="s">
        <v>7</v>
      </c>
      <c r="G3640" s="190">
        <v>10</v>
      </c>
      <c r="H3640" s="191">
        <v>0</v>
      </c>
      <c r="I3640" s="374">
        <f t="shared" si="263"/>
        <v>0</v>
      </c>
      <c r="J3640" s="234"/>
      <c r="K3640" s="355"/>
      <c r="L3640" s="235"/>
      <c r="M3640" s="237"/>
    </row>
    <row r="3641" spans="1:13" s="213" customFormat="1" ht="33.75">
      <c r="A3641" s="192"/>
      <c r="B3641" s="193"/>
      <c r="C3641" s="192"/>
      <c r="D3641" s="194">
        <v>38</v>
      </c>
      <c r="E3641" s="195" t="s">
        <v>1814</v>
      </c>
      <c r="F3641" s="196" t="s">
        <v>7</v>
      </c>
      <c r="G3641" s="197">
        <v>128</v>
      </c>
      <c r="H3641" s="198">
        <v>0</v>
      </c>
      <c r="I3641" s="375">
        <f t="shared" si="263"/>
        <v>0</v>
      </c>
      <c r="J3641" s="234"/>
      <c r="K3641" s="355"/>
      <c r="L3641" s="235"/>
      <c r="M3641" s="237"/>
    </row>
    <row r="3642" spans="1:13" s="213" customFormat="1" ht="22.5">
      <c r="A3642" s="192"/>
      <c r="B3642" s="193"/>
      <c r="C3642" s="192"/>
      <c r="D3642" s="194">
        <v>39</v>
      </c>
      <c r="E3642" s="195" t="s">
        <v>1815</v>
      </c>
      <c r="F3642" s="196"/>
      <c r="G3642" s="197"/>
      <c r="H3642" s="375"/>
      <c r="I3642" s="375" t="str">
        <f t="shared" si="263"/>
        <v/>
      </c>
      <c r="J3642" s="234"/>
      <c r="K3642" s="355"/>
      <c r="L3642" s="235"/>
      <c r="M3642" s="237"/>
    </row>
    <row r="3643" spans="1:13" s="213" customFormat="1">
      <c r="A3643" s="199"/>
      <c r="B3643" s="200"/>
      <c r="C3643" s="199"/>
      <c r="D3643" s="201"/>
      <c r="E3643" s="202" t="s">
        <v>2716</v>
      </c>
      <c r="F3643" s="203" t="s">
        <v>7</v>
      </c>
      <c r="G3643" s="204">
        <v>12</v>
      </c>
      <c r="H3643" s="205">
        <v>0</v>
      </c>
      <c r="I3643" s="376">
        <f t="shared" si="263"/>
        <v>0</v>
      </c>
      <c r="J3643" s="234"/>
      <c r="K3643" s="355"/>
      <c r="L3643" s="235"/>
      <c r="M3643" s="237"/>
    </row>
    <row r="3644" spans="1:13" s="213" customFormat="1">
      <c r="A3644" s="199"/>
      <c r="B3644" s="200"/>
      <c r="C3644" s="199"/>
      <c r="D3644" s="201"/>
      <c r="E3644" s="202" t="s">
        <v>1816</v>
      </c>
      <c r="F3644" s="203" t="s">
        <v>7</v>
      </c>
      <c r="G3644" s="204">
        <v>6</v>
      </c>
      <c r="H3644" s="205">
        <v>0</v>
      </c>
      <c r="I3644" s="376">
        <f t="shared" si="263"/>
        <v>0</v>
      </c>
      <c r="J3644" s="234"/>
      <c r="K3644" s="355"/>
      <c r="L3644" s="235"/>
      <c r="M3644" s="237"/>
    </row>
    <row r="3645" spans="1:13" s="213" customFormat="1">
      <c r="A3645" s="206"/>
      <c r="B3645" s="207"/>
      <c r="C3645" s="206"/>
      <c r="D3645" s="208"/>
      <c r="E3645" s="209" t="s">
        <v>1817</v>
      </c>
      <c r="F3645" s="210" t="s">
        <v>7</v>
      </c>
      <c r="G3645" s="211">
        <v>7</v>
      </c>
      <c r="H3645" s="212">
        <v>0</v>
      </c>
      <c r="I3645" s="377">
        <f t="shared" si="263"/>
        <v>0</v>
      </c>
      <c r="J3645" s="234"/>
      <c r="K3645" s="355"/>
      <c r="L3645" s="235"/>
      <c r="M3645" s="237"/>
    </row>
    <row r="3646" spans="1:13" s="213" customFormat="1" ht="33.75">
      <c r="A3646" s="199"/>
      <c r="B3646" s="200"/>
      <c r="C3646" s="199"/>
      <c r="D3646" s="201">
        <v>40</v>
      </c>
      <c r="E3646" s="202" t="s">
        <v>1818</v>
      </c>
      <c r="F3646" s="203" t="s">
        <v>7</v>
      </c>
      <c r="G3646" s="204">
        <v>15</v>
      </c>
      <c r="H3646" s="205">
        <v>0</v>
      </c>
      <c r="I3646" s="376">
        <f t="shared" si="263"/>
        <v>0</v>
      </c>
      <c r="J3646" s="234"/>
      <c r="K3646" s="355"/>
      <c r="L3646" s="235"/>
      <c r="M3646" s="237"/>
    </row>
    <row r="3647" spans="1:13" s="213" customFormat="1">
      <c r="A3647" s="192"/>
      <c r="B3647" s="193"/>
      <c r="C3647" s="192"/>
      <c r="D3647" s="194">
        <v>41</v>
      </c>
      <c r="E3647" s="195" t="s">
        <v>1834</v>
      </c>
      <c r="F3647" s="196"/>
      <c r="G3647" s="197"/>
      <c r="H3647" s="375"/>
      <c r="I3647" s="375" t="str">
        <f t="shared" si="263"/>
        <v/>
      </c>
      <c r="J3647" s="234"/>
      <c r="K3647" s="355"/>
      <c r="L3647" s="235"/>
      <c r="M3647" s="237"/>
    </row>
    <row r="3648" spans="1:13" s="213" customFormat="1">
      <c r="A3648" s="199"/>
      <c r="B3648" s="200"/>
      <c r="C3648" s="199"/>
      <c r="D3648" s="201"/>
      <c r="E3648" s="202" t="s">
        <v>1833</v>
      </c>
      <c r="F3648" s="203" t="s">
        <v>7</v>
      </c>
      <c r="G3648" s="204">
        <v>1</v>
      </c>
      <c r="H3648" s="205">
        <v>0</v>
      </c>
      <c r="I3648" s="376">
        <f t="shared" si="263"/>
        <v>0</v>
      </c>
      <c r="J3648" s="234"/>
      <c r="K3648" s="355"/>
      <c r="L3648" s="235"/>
      <c r="M3648" s="237"/>
    </row>
    <row r="3649" spans="1:13" s="213" customFormat="1">
      <c r="A3649" s="206"/>
      <c r="B3649" s="207"/>
      <c r="C3649" s="206"/>
      <c r="D3649" s="208"/>
      <c r="E3649" s="209" t="s">
        <v>1835</v>
      </c>
      <c r="F3649" s="210" t="s">
        <v>7</v>
      </c>
      <c r="G3649" s="211">
        <v>1</v>
      </c>
      <c r="H3649" s="212">
        <v>0</v>
      </c>
      <c r="I3649" s="377">
        <f t="shared" si="263"/>
        <v>0</v>
      </c>
      <c r="J3649" s="234"/>
      <c r="K3649" s="355"/>
      <c r="L3649" s="235"/>
      <c r="M3649" s="237"/>
    </row>
    <row r="3650" spans="1:13" s="213" customFormat="1">
      <c r="A3650" s="185">
        <v>5</v>
      </c>
      <c r="B3650" s="186"/>
      <c r="C3650" s="185"/>
      <c r="D3650" s="187"/>
      <c r="E3650" s="240" t="s">
        <v>4265</v>
      </c>
      <c r="F3650" s="189"/>
      <c r="G3650" s="190"/>
      <c r="H3650" s="374"/>
      <c r="I3650" s="241">
        <f>SUM(I3651:I3654)</f>
        <v>0</v>
      </c>
      <c r="J3650" s="234"/>
      <c r="K3650" s="355"/>
      <c r="L3650" s="235"/>
      <c r="M3650" s="237"/>
    </row>
    <row r="3651" spans="1:13" ht="33.75">
      <c r="A3651" s="185"/>
      <c r="B3651" s="186"/>
      <c r="C3651" s="185"/>
      <c r="D3651" s="187">
        <v>3</v>
      </c>
      <c r="E3651" s="188" t="s">
        <v>1836</v>
      </c>
      <c r="F3651" s="189" t="s">
        <v>7</v>
      </c>
      <c r="G3651" s="190">
        <v>1</v>
      </c>
      <c r="H3651" s="191">
        <v>0</v>
      </c>
      <c r="I3651" s="374">
        <f t="shared" si="263"/>
        <v>0</v>
      </c>
      <c r="J3651" s="147"/>
      <c r="K3651" s="355"/>
    </row>
    <row r="3652" spans="1:13" ht="22.5">
      <c r="A3652" s="185"/>
      <c r="B3652" s="186"/>
      <c r="C3652" s="185"/>
      <c r="D3652" s="187">
        <v>4</v>
      </c>
      <c r="E3652" s="188" t="s">
        <v>1837</v>
      </c>
      <c r="F3652" s="189" t="s">
        <v>7</v>
      </c>
      <c r="G3652" s="190">
        <v>1</v>
      </c>
      <c r="H3652" s="191">
        <v>0</v>
      </c>
      <c r="I3652" s="374">
        <f t="shared" si="263"/>
        <v>0</v>
      </c>
      <c r="K3652" s="355"/>
    </row>
    <row r="3653" spans="1:13">
      <c r="A3653" s="185"/>
      <c r="B3653" s="186"/>
      <c r="C3653" s="185"/>
      <c r="D3653" s="187">
        <v>9</v>
      </c>
      <c r="E3653" s="188" t="s">
        <v>1838</v>
      </c>
      <c r="F3653" s="189" t="s">
        <v>605</v>
      </c>
      <c r="G3653" s="190">
        <v>350</v>
      </c>
      <c r="H3653" s="191">
        <v>0</v>
      </c>
      <c r="I3653" s="374">
        <f t="shared" si="263"/>
        <v>0</v>
      </c>
      <c r="K3653" s="355"/>
    </row>
    <row r="3654" spans="1:13">
      <c r="A3654" s="185"/>
      <c r="B3654" s="186"/>
      <c r="C3654" s="185"/>
      <c r="D3654" s="187">
        <v>10</v>
      </c>
      <c r="E3654" s="188" t="s">
        <v>1839</v>
      </c>
      <c r="F3654" s="189" t="s">
        <v>7</v>
      </c>
      <c r="G3654" s="190">
        <v>1</v>
      </c>
      <c r="H3654" s="191">
        <v>0</v>
      </c>
      <c r="I3654" s="374">
        <f t="shared" si="263"/>
        <v>0</v>
      </c>
      <c r="K3654" s="355"/>
    </row>
    <row r="3655" spans="1:13">
      <c r="A3655" s="185"/>
      <c r="B3655" s="186"/>
      <c r="C3655" s="185"/>
      <c r="D3655" s="187"/>
      <c r="E3655" s="188"/>
      <c r="F3655" s="189"/>
      <c r="G3655" s="190"/>
      <c r="H3655" s="191"/>
      <c r="I3655" s="374"/>
      <c r="K3655" s="355"/>
    </row>
    <row r="3656" spans="1:13">
      <c r="A3656" s="163">
        <v>1</v>
      </c>
      <c r="B3656" s="164" t="str">
        <f>IF(TRIM(H3656)&lt;&gt;"",COUNTA($H$8:H3656),"")</f>
        <v/>
      </c>
      <c r="C3656" s="165"/>
      <c r="D3656" s="166"/>
      <c r="E3656" s="19" t="s">
        <v>4558</v>
      </c>
      <c r="F3656" s="167"/>
      <c r="G3656" s="214"/>
      <c r="H3656" s="372"/>
      <c r="I3656" s="169">
        <f>SUM(I3657:I3669)</f>
        <v>0</v>
      </c>
    </row>
    <row r="3657" spans="1:13" ht="45">
      <c r="A3657" s="185"/>
      <c r="B3657" s="186"/>
      <c r="C3657" s="185"/>
      <c r="D3657" s="187">
        <v>1</v>
      </c>
      <c r="E3657" s="188" t="s">
        <v>22</v>
      </c>
      <c r="F3657" s="189" t="s">
        <v>11</v>
      </c>
      <c r="G3657" s="190">
        <v>1</v>
      </c>
      <c r="H3657" s="191">
        <v>0</v>
      </c>
      <c r="I3657" s="374">
        <f t="shared" ref="I3657:I3669" si="264">IF(ISNUMBER(G3657),ROUND(G3657*H3657,2),"")</f>
        <v>0</v>
      </c>
    </row>
    <row r="3658" spans="1:13" ht="22.5">
      <c r="A3658" s="185"/>
      <c r="B3658" s="186"/>
      <c r="C3658" s="185"/>
      <c r="D3658" s="187">
        <v>2</v>
      </c>
      <c r="E3658" s="188" t="s">
        <v>23</v>
      </c>
      <c r="F3658" s="189" t="s">
        <v>7</v>
      </c>
      <c r="G3658" s="190">
        <v>1</v>
      </c>
      <c r="H3658" s="191">
        <v>0</v>
      </c>
      <c r="I3658" s="374">
        <f t="shared" si="264"/>
        <v>0</v>
      </c>
    </row>
    <row r="3659" spans="1:13" ht="22.5">
      <c r="A3659" s="185"/>
      <c r="B3659" s="186"/>
      <c r="C3659" s="185"/>
      <c r="D3659" s="187">
        <v>3</v>
      </c>
      <c r="E3659" s="188" t="s">
        <v>24</v>
      </c>
      <c r="F3659" s="189" t="s">
        <v>7</v>
      </c>
      <c r="G3659" s="190">
        <v>1</v>
      </c>
      <c r="H3659" s="191">
        <v>0</v>
      </c>
      <c r="I3659" s="374">
        <f t="shared" si="264"/>
        <v>0</v>
      </c>
    </row>
    <row r="3660" spans="1:13" ht="22.5">
      <c r="A3660" s="185"/>
      <c r="B3660" s="186"/>
      <c r="C3660" s="185"/>
      <c r="D3660" s="187">
        <v>4</v>
      </c>
      <c r="E3660" s="188" t="s">
        <v>25</v>
      </c>
      <c r="F3660" s="189" t="s">
        <v>7</v>
      </c>
      <c r="G3660" s="190">
        <v>1</v>
      </c>
      <c r="H3660" s="191">
        <v>0</v>
      </c>
      <c r="I3660" s="374">
        <f t="shared" si="264"/>
        <v>0</v>
      </c>
    </row>
    <row r="3661" spans="1:13" ht="33.75">
      <c r="A3661" s="185"/>
      <c r="B3661" s="186"/>
      <c r="C3661" s="185"/>
      <c r="D3661" s="187">
        <v>5</v>
      </c>
      <c r="E3661" s="188" t="s">
        <v>26</v>
      </c>
      <c r="F3661" s="189" t="s">
        <v>7</v>
      </c>
      <c r="G3661" s="190">
        <v>1</v>
      </c>
      <c r="H3661" s="191">
        <v>0</v>
      </c>
      <c r="I3661" s="374">
        <f t="shared" si="264"/>
        <v>0</v>
      </c>
    </row>
    <row r="3662" spans="1:13">
      <c r="A3662" s="185"/>
      <c r="B3662" s="186"/>
      <c r="C3662" s="185"/>
      <c r="D3662" s="187">
        <v>6</v>
      </c>
      <c r="E3662" s="188" t="s">
        <v>27</v>
      </c>
      <c r="F3662" s="189" t="s">
        <v>7</v>
      </c>
      <c r="G3662" s="190">
        <v>1</v>
      </c>
      <c r="H3662" s="191">
        <v>0</v>
      </c>
      <c r="I3662" s="374">
        <f t="shared" si="264"/>
        <v>0</v>
      </c>
    </row>
    <row r="3663" spans="1:13" ht="56.25">
      <c r="A3663" s="185"/>
      <c r="B3663" s="186"/>
      <c r="C3663" s="185"/>
      <c r="D3663" s="187">
        <v>7</v>
      </c>
      <c r="E3663" s="188" t="s">
        <v>4551</v>
      </c>
      <c r="F3663" s="189" t="s">
        <v>12</v>
      </c>
      <c r="G3663" s="330">
        <v>1200</v>
      </c>
      <c r="H3663" s="191">
        <v>0</v>
      </c>
      <c r="I3663" s="374">
        <f t="shared" si="264"/>
        <v>0</v>
      </c>
    </row>
    <row r="3664" spans="1:13" ht="45">
      <c r="A3664" s="185"/>
      <c r="B3664" s="186"/>
      <c r="C3664" s="185"/>
      <c r="D3664" s="187">
        <v>8</v>
      </c>
      <c r="E3664" s="188" t="s">
        <v>28</v>
      </c>
      <c r="F3664" s="189"/>
      <c r="G3664" s="190"/>
      <c r="H3664" s="191"/>
      <c r="I3664" s="374" t="str">
        <f t="shared" si="264"/>
        <v/>
      </c>
    </row>
    <row r="3665" spans="1:9" ht="33.75">
      <c r="A3665" s="185"/>
      <c r="B3665" s="186"/>
      <c r="C3665" s="185"/>
      <c r="D3665" s="187" t="s">
        <v>18</v>
      </c>
      <c r="E3665" s="188" t="s">
        <v>4491</v>
      </c>
      <c r="F3665" s="189" t="s">
        <v>8</v>
      </c>
      <c r="G3665" s="190">
        <v>1</v>
      </c>
      <c r="H3665" s="191">
        <v>0</v>
      </c>
      <c r="I3665" s="374">
        <f t="shared" si="264"/>
        <v>0</v>
      </c>
    </row>
    <row r="3666" spans="1:9">
      <c r="A3666" s="185"/>
      <c r="B3666" s="186"/>
      <c r="C3666" s="185"/>
      <c r="D3666" s="187" t="s">
        <v>19</v>
      </c>
      <c r="E3666" s="188" t="s">
        <v>4493</v>
      </c>
      <c r="F3666" s="189" t="s">
        <v>8</v>
      </c>
      <c r="G3666" s="190">
        <v>1</v>
      </c>
      <c r="H3666" s="191">
        <v>0</v>
      </c>
      <c r="I3666" s="374">
        <f t="shared" si="264"/>
        <v>0</v>
      </c>
    </row>
    <row r="3667" spans="1:9" ht="33.75">
      <c r="A3667" s="185"/>
      <c r="B3667" s="186"/>
      <c r="C3667" s="185"/>
      <c r="D3667" s="187" t="s">
        <v>29</v>
      </c>
      <c r="E3667" s="188" t="s">
        <v>4495</v>
      </c>
      <c r="F3667" s="189" t="s">
        <v>8</v>
      </c>
      <c r="G3667" s="190">
        <v>1</v>
      </c>
      <c r="H3667" s="191">
        <v>0</v>
      </c>
      <c r="I3667" s="374">
        <f t="shared" si="264"/>
        <v>0</v>
      </c>
    </row>
    <row r="3668" spans="1:9" ht="67.5">
      <c r="A3668" s="185"/>
      <c r="B3668" s="186"/>
      <c r="C3668" s="185"/>
      <c r="D3668" s="187" t="s">
        <v>4492</v>
      </c>
      <c r="E3668" s="188" t="s">
        <v>4516</v>
      </c>
      <c r="F3668" s="189" t="s">
        <v>8</v>
      </c>
      <c r="G3668" s="190">
        <v>2</v>
      </c>
      <c r="H3668" s="191">
        <v>0</v>
      </c>
      <c r="I3668" s="374">
        <f t="shared" si="264"/>
        <v>0</v>
      </c>
    </row>
    <row r="3669" spans="1:9" ht="101.25">
      <c r="A3669" s="185"/>
      <c r="B3669" s="186"/>
      <c r="C3669" s="185"/>
      <c r="D3669" s="187" t="s">
        <v>4494</v>
      </c>
      <c r="E3669" s="188" t="s">
        <v>30</v>
      </c>
      <c r="F3669" s="189" t="s">
        <v>8</v>
      </c>
      <c r="G3669" s="190">
        <v>1</v>
      </c>
      <c r="H3669" s="191">
        <v>0</v>
      </c>
      <c r="I3669" s="374">
        <f t="shared" si="264"/>
        <v>0</v>
      </c>
    </row>
  </sheetData>
  <sheetProtection password="C5DE" sheet="1" objects="1" scenarios="1"/>
  <printOptions horizontalCentered="1"/>
  <pageMargins left="0.51181102362204722" right="0.51181102362204722" top="0.94488188976377963" bottom="0.59055118110236227" header="0.19685039370078741" footer="0.19685039370078741"/>
  <pageSetup paperSize="9" fitToHeight="0" orientation="landscape" r:id="rId1"/>
  <headerFooter>
    <oddHeader>&amp;R&amp;8I.) NADGRADNJA ODSEKA PROGE ZIDANI MOST - RIMSKE TOPLICE</oddHeader>
    <oddFooter>&amp;C&amp;8&amp;P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pageSetUpPr fitToPage="1"/>
  </sheetPr>
  <dimension ref="A1:M2587"/>
  <sheetViews>
    <sheetView view="pageBreakPreview" zoomScale="120" zoomScaleNormal="120" zoomScaleSheetLayoutView="120" workbookViewId="0">
      <pane ySplit="6" topLeftCell="A7" activePane="bottomLeft" state="frozen"/>
      <selection pane="bottomLeft"/>
    </sheetView>
  </sheetViews>
  <sheetFormatPr defaultColWidth="9.140625" defaultRowHeight="12.75"/>
  <cols>
    <col min="1" max="1" width="4.7109375" style="57" customWidth="1"/>
    <col min="2" max="2" width="5.7109375" style="67" customWidth="1"/>
    <col min="3" max="3" width="10.7109375" style="351" customWidth="1"/>
    <col min="4" max="4" width="7.7109375" style="352" customWidth="1"/>
    <col min="5" max="5" width="55.7109375" style="353" customWidth="1"/>
    <col min="6" max="6" width="11.7109375" style="57" customWidth="1"/>
    <col min="7" max="7" width="11.7109375" style="354" customWidth="1"/>
    <col min="8" max="9" width="13.7109375" style="2" customWidth="1"/>
    <col min="10" max="10" width="10" style="58" customWidth="1"/>
    <col min="11" max="11" width="40.7109375" style="79" customWidth="1"/>
    <col min="12" max="12" width="10" style="62" bestFit="1" customWidth="1"/>
    <col min="13" max="13" width="10" style="64" bestFit="1" customWidth="1"/>
    <col min="14" max="16384" width="9.140625" style="4"/>
  </cols>
  <sheetData>
    <row r="1" spans="1:13">
      <c r="A1" s="5"/>
      <c r="B1" s="65"/>
      <c r="C1" s="5"/>
      <c r="D1" s="6"/>
      <c r="E1" s="244" t="s">
        <v>42</v>
      </c>
      <c r="F1" s="7"/>
      <c r="G1" s="48"/>
      <c r="H1" s="8"/>
      <c r="I1" s="8"/>
      <c r="J1" s="59"/>
      <c r="K1" s="35"/>
      <c r="L1" s="61"/>
      <c r="M1" s="63"/>
    </row>
    <row r="2" spans="1:13">
      <c r="A2" s="5"/>
      <c r="B2" s="65"/>
      <c r="C2" s="5"/>
      <c r="D2" s="6"/>
      <c r="E2" s="244" t="s">
        <v>47</v>
      </c>
      <c r="F2" s="7"/>
      <c r="G2" s="48"/>
      <c r="H2" s="8"/>
      <c r="I2" s="8"/>
      <c r="J2" s="59"/>
      <c r="K2" s="35"/>
      <c r="L2" s="61"/>
      <c r="M2" s="63"/>
    </row>
    <row r="3" spans="1:13">
      <c r="A3" s="5"/>
      <c r="B3" s="65"/>
      <c r="C3" s="5"/>
      <c r="D3" s="6"/>
      <c r="E3" s="10"/>
      <c r="F3" s="7"/>
      <c r="G3" s="48"/>
      <c r="H3" s="8"/>
      <c r="I3" s="8"/>
      <c r="J3" s="59"/>
      <c r="K3" s="35"/>
      <c r="L3" s="61"/>
      <c r="M3" s="63"/>
    </row>
    <row r="4" spans="1:13">
      <c r="A4" s="5"/>
      <c r="B4" s="65"/>
      <c r="C4" s="5"/>
      <c r="D4" s="6"/>
      <c r="E4" s="45" t="s">
        <v>10</v>
      </c>
      <c r="F4" s="7"/>
      <c r="G4" s="48"/>
      <c r="H4" s="8"/>
      <c r="I4" s="8"/>
      <c r="J4" s="59"/>
      <c r="K4" s="35"/>
      <c r="L4" s="61"/>
      <c r="M4" s="63"/>
    </row>
    <row r="5" spans="1:13">
      <c r="A5" s="5"/>
      <c r="B5" s="65"/>
      <c r="C5" s="5"/>
      <c r="D5" s="6"/>
      <c r="E5" s="10"/>
      <c r="F5" s="7"/>
      <c r="G5" s="48"/>
      <c r="H5" s="8"/>
      <c r="I5" s="8"/>
      <c r="J5" s="59"/>
      <c r="K5" s="35"/>
      <c r="L5" s="61"/>
      <c r="M5" s="63"/>
    </row>
    <row r="6" spans="1:13" ht="13.5" thickBot="1">
      <c r="A6" s="11" t="s">
        <v>9</v>
      </c>
      <c r="B6" s="66" t="s">
        <v>40</v>
      </c>
      <c r="C6" s="43" t="s">
        <v>3</v>
      </c>
      <c r="D6" s="43" t="s">
        <v>0</v>
      </c>
      <c r="E6" s="46" t="s">
        <v>2</v>
      </c>
      <c r="F6" s="47" t="s">
        <v>4</v>
      </c>
      <c r="G6" s="47" t="s">
        <v>1</v>
      </c>
      <c r="H6" s="54" t="s">
        <v>5</v>
      </c>
      <c r="I6" s="54" t="s">
        <v>6</v>
      </c>
      <c r="J6" s="59"/>
      <c r="K6" s="80"/>
      <c r="L6" s="61"/>
      <c r="M6" s="63"/>
    </row>
    <row r="7" spans="1:13">
      <c r="A7" s="5"/>
      <c r="B7" s="65"/>
      <c r="C7" s="5"/>
      <c r="D7" s="6"/>
      <c r="E7" s="10"/>
      <c r="F7" s="7"/>
      <c r="G7" s="48"/>
      <c r="H7" s="8"/>
      <c r="I7" s="8"/>
      <c r="J7" s="59"/>
      <c r="K7" s="35"/>
      <c r="L7" s="61"/>
      <c r="M7" s="63"/>
    </row>
    <row r="8" spans="1:13" ht="15">
      <c r="A8" s="12">
        <v>0</v>
      </c>
      <c r="B8" s="68" t="str">
        <f>IF(TRIM(H8)&lt;&gt;"",COUNTA($H$8:H8),"")</f>
        <v/>
      </c>
      <c r="C8" s="12"/>
      <c r="D8" s="13"/>
      <c r="E8" s="81" t="s">
        <v>48</v>
      </c>
      <c r="F8" s="14"/>
      <c r="G8" s="49"/>
      <c r="H8" s="391"/>
      <c r="I8" s="15">
        <f>I9+I172+I1053+I2092+I2549+I2580</f>
        <v>0</v>
      </c>
      <c r="J8" s="59"/>
      <c r="K8" s="392"/>
      <c r="L8" s="61"/>
      <c r="M8" s="63"/>
    </row>
    <row r="9" spans="1:13" ht="15">
      <c r="A9" s="16">
        <v>1</v>
      </c>
      <c r="B9" s="69" t="str">
        <f>IF(TRIM(H9)&lt;&gt;"",COUNTA($H$8:H9),"")</f>
        <v/>
      </c>
      <c r="C9" s="17"/>
      <c r="D9" s="18"/>
      <c r="E9" s="19" t="s">
        <v>377</v>
      </c>
      <c r="F9" s="20"/>
      <c r="G9" s="50"/>
      <c r="H9" s="393"/>
      <c r="I9" s="21">
        <f>I10+I90+I108+I109+I110+I111+I112+I113</f>
        <v>0</v>
      </c>
      <c r="J9" s="59"/>
      <c r="K9" s="392"/>
      <c r="L9" s="61"/>
      <c r="M9" s="63"/>
    </row>
    <row r="10" spans="1:13" s="9" customFormat="1" ht="15">
      <c r="A10" s="22">
        <v>2</v>
      </c>
      <c r="B10" s="70" t="str">
        <f>IF(TRIM(H10)&lt;&gt;"",COUNTA($H$8:H10),"")</f>
        <v/>
      </c>
      <c r="C10" s="22"/>
      <c r="D10" s="23"/>
      <c r="E10" s="24" t="s">
        <v>252</v>
      </c>
      <c r="F10" s="25"/>
      <c r="G10" s="51"/>
      <c r="H10" s="394"/>
      <c r="I10" s="26">
        <f>I11+I51</f>
        <v>0</v>
      </c>
      <c r="J10" s="60"/>
      <c r="K10" s="392"/>
      <c r="L10" s="61"/>
      <c r="M10" s="63"/>
    </row>
    <row r="11" spans="1:13" ht="15">
      <c r="A11" s="74">
        <v>3</v>
      </c>
      <c r="B11" s="73"/>
      <c r="C11" s="74"/>
      <c r="D11" s="44"/>
      <c r="E11" s="75" t="s">
        <v>13</v>
      </c>
      <c r="F11" s="76"/>
      <c r="G11" s="77"/>
      <c r="H11" s="52"/>
      <c r="I11" s="52">
        <f>I12+I14+I33+I37+I40</f>
        <v>0</v>
      </c>
      <c r="J11" s="59"/>
      <c r="K11" s="392"/>
      <c r="L11" s="61"/>
      <c r="M11" s="63"/>
    </row>
    <row r="12" spans="1:13" ht="15">
      <c r="A12" s="27">
        <v>4</v>
      </c>
      <c r="B12" s="71"/>
      <c r="C12" s="27"/>
      <c r="D12" s="28"/>
      <c r="E12" s="36" t="s">
        <v>41</v>
      </c>
      <c r="F12" s="33" t="s">
        <v>3109</v>
      </c>
      <c r="G12" s="53">
        <v>1</v>
      </c>
      <c r="H12" s="55">
        <v>0</v>
      </c>
      <c r="I12" s="29">
        <f t="shared" ref="I12:I58" si="0">IF(ISNUMBER(G12),ROUND(G12*H12,2),"")</f>
        <v>0</v>
      </c>
      <c r="J12" s="59"/>
      <c r="K12" s="392"/>
      <c r="L12" s="61"/>
      <c r="M12" s="63"/>
    </row>
    <row r="13" spans="1:13" ht="33.75">
      <c r="A13" s="30"/>
      <c r="B13" s="72"/>
      <c r="C13" s="30"/>
      <c r="D13" s="31" t="s">
        <v>1711</v>
      </c>
      <c r="E13" s="78" t="s">
        <v>50</v>
      </c>
      <c r="F13" s="32" t="s">
        <v>49</v>
      </c>
      <c r="G13" s="34">
        <v>1</v>
      </c>
      <c r="H13" s="395"/>
      <c r="I13" s="395"/>
      <c r="J13" s="59"/>
      <c r="K13" s="392"/>
      <c r="L13" s="61"/>
      <c r="M13" s="63"/>
    </row>
    <row r="14" spans="1:13" ht="15">
      <c r="A14" s="27">
        <v>4</v>
      </c>
      <c r="B14" s="71"/>
      <c r="C14" s="27"/>
      <c r="D14" s="28"/>
      <c r="E14" s="36" t="s">
        <v>120</v>
      </c>
      <c r="F14" s="33" t="s">
        <v>3109</v>
      </c>
      <c r="G14" s="53">
        <v>1</v>
      </c>
      <c r="H14" s="55">
        <v>0</v>
      </c>
      <c r="I14" s="29">
        <f t="shared" si="0"/>
        <v>0</v>
      </c>
      <c r="J14" s="59"/>
      <c r="K14" s="392"/>
      <c r="L14" s="61"/>
      <c r="M14" s="63"/>
    </row>
    <row r="15" spans="1:13" ht="15">
      <c r="A15" s="82"/>
      <c r="B15" s="83"/>
      <c r="C15" s="82"/>
      <c r="D15" s="84">
        <v>1</v>
      </c>
      <c r="E15" s="101" t="s">
        <v>51</v>
      </c>
      <c r="F15" s="85"/>
      <c r="G15" s="86"/>
      <c r="H15" s="396"/>
      <c r="I15" s="396"/>
      <c r="J15" s="59"/>
      <c r="K15" s="392"/>
      <c r="L15" s="61"/>
      <c r="M15" s="63"/>
    </row>
    <row r="16" spans="1:13" ht="15">
      <c r="A16" s="88"/>
      <c r="B16" s="89"/>
      <c r="C16" s="88"/>
      <c r="D16" s="90" t="s">
        <v>52</v>
      </c>
      <c r="E16" s="102" t="s">
        <v>53</v>
      </c>
      <c r="F16" s="91" t="s">
        <v>11</v>
      </c>
      <c r="G16" s="92">
        <v>1</v>
      </c>
      <c r="H16" s="397"/>
      <c r="I16" s="397"/>
      <c r="J16" s="59"/>
      <c r="K16" s="392"/>
      <c r="L16" s="61"/>
      <c r="M16" s="63"/>
    </row>
    <row r="17" spans="1:13" ht="15">
      <c r="A17" s="94"/>
      <c r="B17" s="95"/>
      <c r="C17" s="94"/>
      <c r="D17" s="96" t="s">
        <v>54</v>
      </c>
      <c r="E17" s="100" t="s">
        <v>55</v>
      </c>
      <c r="F17" s="97" t="s">
        <v>11</v>
      </c>
      <c r="G17" s="98">
        <v>2</v>
      </c>
      <c r="H17" s="398"/>
      <c r="I17" s="398"/>
      <c r="J17" s="59"/>
      <c r="K17" s="392"/>
      <c r="L17" s="61"/>
      <c r="M17" s="63"/>
    </row>
    <row r="18" spans="1:13" ht="56.25">
      <c r="A18" s="94"/>
      <c r="B18" s="95"/>
      <c r="C18" s="94"/>
      <c r="D18" s="96">
        <v>2</v>
      </c>
      <c r="E18" s="100" t="s">
        <v>121</v>
      </c>
      <c r="F18" s="97" t="s">
        <v>56</v>
      </c>
      <c r="G18" s="98">
        <v>27</v>
      </c>
      <c r="H18" s="398"/>
      <c r="I18" s="398"/>
      <c r="J18" s="59"/>
      <c r="K18" s="392"/>
      <c r="L18" s="61"/>
      <c r="M18" s="63"/>
    </row>
    <row r="19" spans="1:13" ht="22.5">
      <c r="A19" s="30"/>
      <c r="B19" s="72"/>
      <c r="C19" s="30"/>
      <c r="D19" s="31">
        <v>3</v>
      </c>
      <c r="E19" s="78" t="s">
        <v>57</v>
      </c>
      <c r="F19" s="32" t="s">
        <v>58</v>
      </c>
      <c r="G19" s="34">
        <v>8</v>
      </c>
      <c r="H19" s="395"/>
      <c r="I19" s="395"/>
      <c r="J19" s="59"/>
      <c r="K19" s="392"/>
      <c r="L19" s="61"/>
      <c r="M19" s="63"/>
    </row>
    <row r="20" spans="1:13" ht="22.5">
      <c r="A20" s="82"/>
      <c r="B20" s="83"/>
      <c r="C20" s="82"/>
      <c r="D20" s="84">
        <v>4</v>
      </c>
      <c r="E20" s="101" t="s">
        <v>59</v>
      </c>
      <c r="F20" s="85" t="s">
        <v>58</v>
      </c>
      <c r="G20" s="86">
        <v>10</v>
      </c>
      <c r="H20" s="396"/>
      <c r="I20" s="396"/>
      <c r="J20" s="59"/>
      <c r="K20" s="392"/>
      <c r="L20" s="61"/>
      <c r="M20" s="63"/>
    </row>
    <row r="21" spans="1:13" ht="33.75">
      <c r="A21" s="82"/>
      <c r="B21" s="83"/>
      <c r="C21" s="82"/>
      <c r="D21" s="84">
        <v>5</v>
      </c>
      <c r="E21" s="101" t="s">
        <v>60</v>
      </c>
      <c r="F21" s="85"/>
      <c r="G21" s="86"/>
      <c r="H21" s="396"/>
      <c r="I21" s="396"/>
      <c r="J21" s="59"/>
      <c r="K21" s="392"/>
      <c r="L21" s="61"/>
      <c r="M21" s="63"/>
    </row>
    <row r="22" spans="1:13" ht="15">
      <c r="A22" s="88"/>
      <c r="B22" s="89"/>
      <c r="C22" s="88"/>
      <c r="D22" s="90" t="s">
        <v>52</v>
      </c>
      <c r="E22" s="102" t="s">
        <v>61</v>
      </c>
      <c r="F22" s="91" t="s">
        <v>58</v>
      </c>
      <c r="G22" s="92">
        <v>75</v>
      </c>
      <c r="H22" s="397"/>
      <c r="I22" s="397"/>
      <c r="J22" s="59"/>
      <c r="K22" s="392"/>
      <c r="L22" s="61"/>
      <c r="M22" s="63"/>
    </row>
    <row r="23" spans="1:13" ht="15">
      <c r="A23" s="88"/>
      <c r="B23" s="89"/>
      <c r="C23" s="88"/>
      <c r="D23" s="90" t="s">
        <v>62</v>
      </c>
      <c r="E23" s="102" t="s">
        <v>63</v>
      </c>
      <c r="F23" s="91" t="s">
        <v>58</v>
      </c>
      <c r="G23" s="92">
        <v>25</v>
      </c>
      <c r="H23" s="397"/>
      <c r="I23" s="397"/>
      <c r="J23" s="59"/>
      <c r="K23" s="392"/>
      <c r="L23" s="61"/>
      <c r="M23" s="63"/>
    </row>
    <row r="24" spans="1:13" ht="15">
      <c r="A24" s="88"/>
      <c r="B24" s="89"/>
      <c r="C24" s="88"/>
      <c r="D24" s="90" t="s">
        <v>64</v>
      </c>
      <c r="E24" s="102" t="s">
        <v>65</v>
      </c>
      <c r="F24" s="91" t="s">
        <v>11</v>
      </c>
      <c r="G24" s="92">
        <v>1</v>
      </c>
      <c r="H24" s="397"/>
      <c r="I24" s="397"/>
      <c r="J24" s="59"/>
      <c r="K24" s="392"/>
      <c r="L24" s="61"/>
      <c r="M24" s="63"/>
    </row>
    <row r="25" spans="1:13" ht="15">
      <c r="A25" s="88"/>
      <c r="B25" s="89"/>
      <c r="C25" s="88"/>
      <c r="D25" s="90" t="s">
        <v>66</v>
      </c>
      <c r="E25" s="102" t="s">
        <v>67</v>
      </c>
      <c r="F25" s="91" t="s">
        <v>11</v>
      </c>
      <c r="G25" s="92">
        <v>75</v>
      </c>
      <c r="H25" s="397"/>
      <c r="I25" s="397"/>
      <c r="J25" s="59"/>
      <c r="K25" s="392"/>
      <c r="L25" s="61"/>
      <c r="M25" s="63"/>
    </row>
    <row r="26" spans="1:13" ht="15">
      <c r="A26" s="82"/>
      <c r="B26" s="83"/>
      <c r="C26" s="82"/>
      <c r="D26" s="84">
        <v>6</v>
      </c>
      <c r="E26" s="101" t="s">
        <v>68</v>
      </c>
      <c r="F26" s="85"/>
      <c r="G26" s="86"/>
      <c r="H26" s="396"/>
      <c r="I26" s="396"/>
      <c r="J26" s="59"/>
      <c r="K26" s="392"/>
      <c r="L26" s="61"/>
      <c r="M26" s="63"/>
    </row>
    <row r="27" spans="1:13" ht="33.75">
      <c r="A27" s="88"/>
      <c r="B27" s="89"/>
      <c r="C27" s="88"/>
      <c r="D27" s="90" t="s">
        <v>69</v>
      </c>
      <c r="E27" s="102" t="s">
        <v>70</v>
      </c>
      <c r="F27" s="91" t="s">
        <v>56</v>
      </c>
      <c r="G27" s="92">
        <v>6</v>
      </c>
      <c r="H27" s="397"/>
      <c r="I27" s="397"/>
      <c r="J27" s="59"/>
      <c r="K27" s="392"/>
      <c r="L27" s="61"/>
      <c r="M27" s="63"/>
    </row>
    <row r="28" spans="1:13" ht="22.5">
      <c r="A28" s="94"/>
      <c r="B28" s="95"/>
      <c r="C28" s="94"/>
      <c r="D28" s="96" t="s">
        <v>54</v>
      </c>
      <c r="E28" s="100" t="s">
        <v>71</v>
      </c>
      <c r="F28" s="97" t="s">
        <v>56</v>
      </c>
      <c r="G28" s="98">
        <v>6</v>
      </c>
      <c r="H28" s="398"/>
      <c r="I28" s="398"/>
      <c r="J28" s="59"/>
      <c r="K28" s="392"/>
      <c r="L28" s="61"/>
      <c r="M28" s="63"/>
    </row>
    <row r="29" spans="1:13" ht="22.5">
      <c r="A29" s="88"/>
      <c r="B29" s="89"/>
      <c r="C29" s="88"/>
      <c r="D29" s="90">
        <v>7</v>
      </c>
      <c r="E29" s="102" t="s">
        <v>72</v>
      </c>
      <c r="F29" s="91" t="s">
        <v>56</v>
      </c>
      <c r="G29" s="92">
        <v>150</v>
      </c>
      <c r="H29" s="397"/>
      <c r="I29" s="397"/>
      <c r="J29" s="59"/>
      <c r="K29" s="392"/>
      <c r="L29" s="61"/>
      <c r="M29" s="63"/>
    </row>
    <row r="30" spans="1:13" ht="22.5">
      <c r="A30" s="82"/>
      <c r="B30" s="83"/>
      <c r="C30" s="82"/>
      <c r="D30" s="84">
        <v>8</v>
      </c>
      <c r="E30" s="101" t="s">
        <v>73</v>
      </c>
      <c r="F30" s="85"/>
      <c r="G30" s="86"/>
      <c r="H30" s="396"/>
      <c r="I30" s="396"/>
      <c r="J30" s="59"/>
      <c r="K30" s="392"/>
      <c r="L30" s="61"/>
      <c r="M30" s="63"/>
    </row>
    <row r="31" spans="1:13" ht="15">
      <c r="A31" s="88"/>
      <c r="B31" s="89"/>
      <c r="C31" s="88"/>
      <c r="D31" s="90"/>
      <c r="E31" s="102" t="s">
        <v>74</v>
      </c>
      <c r="F31" s="91" t="s">
        <v>605</v>
      </c>
      <c r="G31" s="92">
        <v>5</v>
      </c>
      <c r="H31" s="397"/>
      <c r="I31" s="397"/>
      <c r="J31" s="59"/>
      <c r="K31" s="392"/>
      <c r="L31" s="61"/>
      <c r="M31" s="63"/>
    </row>
    <row r="32" spans="1:13" ht="15">
      <c r="A32" s="94"/>
      <c r="B32" s="95"/>
      <c r="C32" s="94"/>
      <c r="D32" s="96"/>
      <c r="E32" s="100" t="s">
        <v>75</v>
      </c>
      <c r="F32" s="97" t="s">
        <v>605</v>
      </c>
      <c r="G32" s="98">
        <v>10</v>
      </c>
      <c r="H32" s="398"/>
      <c r="I32" s="398"/>
      <c r="J32" s="59"/>
      <c r="K32" s="392"/>
      <c r="L32" s="61"/>
      <c r="M32" s="63"/>
    </row>
    <row r="33" spans="1:13" ht="15">
      <c r="A33" s="27">
        <v>4</v>
      </c>
      <c r="B33" s="71"/>
      <c r="C33" s="27"/>
      <c r="D33" s="28"/>
      <c r="E33" s="36" t="s">
        <v>122</v>
      </c>
      <c r="F33" s="33" t="s">
        <v>3109</v>
      </c>
      <c r="G33" s="53">
        <v>1</v>
      </c>
      <c r="H33" s="55">
        <v>0</v>
      </c>
      <c r="I33" s="29">
        <f t="shared" si="0"/>
        <v>0</v>
      </c>
      <c r="J33" s="59"/>
      <c r="K33" s="392"/>
      <c r="L33" s="61"/>
      <c r="M33" s="63"/>
    </row>
    <row r="34" spans="1:13" ht="22.5">
      <c r="A34" s="94"/>
      <c r="B34" s="95"/>
      <c r="C34" s="94"/>
      <c r="D34" s="96">
        <v>1</v>
      </c>
      <c r="E34" s="100" t="s">
        <v>123</v>
      </c>
      <c r="F34" s="91" t="s">
        <v>76</v>
      </c>
      <c r="G34" s="98">
        <v>1.2</v>
      </c>
      <c r="H34" s="398"/>
      <c r="I34" s="398"/>
      <c r="J34" s="59"/>
      <c r="K34" s="392"/>
      <c r="L34" s="61"/>
      <c r="M34" s="63"/>
    </row>
    <row r="35" spans="1:13" ht="22.5">
      <c r="A35" s="30"/>
      <c r="B35" s="72"/>
      <c r="C35" s="30"/>
      <c r="D35" s="31">
        <v>2</v>
      </c>
      <c r="E35" s="78" t="s">
        <v>124</v>
      </c>
      <c r="F35" s="85" t="s">
        <v>76</v>
      </c>
      <c r="G35" s="34">
        <v>1.5</v>
      </c>
      <c r="H35" s="395"/>
      <c r="I35" s="395"/>
      <c r="J35" s="59"/>
      <c r="K35" s="392"/>
      <c r="L35" s="61"/>
      <c r="M35" s="63"/>
    </row>
    <row r="36" spans="1:13" ht="15">
      <c r="A36" s="30"/>
      <c r="B36" s="72"/>
      <c r="C36" s="30"/>
      <c r="D36" s="31">
        <v>3</v>
      </c>
      <c r="E36" s="78" t="s">
        <v>77</v>
      </c>
      <c r="F36" s="85" t="s">
        <v>78</v>
      </c>
      <c r="G36" s="34">
        <v>280</v>
      </c>
      <c r="H36" s="395"/>
      <c r="I36" s="395"/>
      <c r="J36" s="59"/>
      <c r="K36" s="392"/>
      <c r="L36" s="61"/>
      <c r="M36" s="63"/>
    </row>
    <row r="37" spans="1:13" ht="15">
      <c r="A37" s="103">
        <v>4</v>
      </c>
      <c r="B37" s="104"/>
      <c r="C37" s="103"/>
      <c r="D37" s="105"/>
      <c r="E37" s="106" t="s">
        <v>125</v>
      </c>
      <c r="F37" s="33" t="s">
        <v>3109</v>
      </c>
      <c r="G37" s="53">
        <v>1</v>
      </c>
      <c r="H37" s="109">
        <v>0</v>
      </c>
      <c r="I37" s="29">
        <f t="shared" si="0"/>
        <v>0</v>
      </c>
      <c r="J37" s="59"/>
      <c r="K37" s="392"/>
      <c r="L37" s="61"/>
      <c r="M37" s="63"/>
    </row>
    <row r="38" spans="1:13" ht="15">
      <c r="A38" s="30"/>
      <c r="B38" s="72"/>
      <c r="C38" s="30"/>
      <c r="D38" s="31">
        <v>1</v>
      </c>
      <c r="E38" s="78" t="s">
        <v>79</v>
      </c>
      <c r="F38" s="85" t="s">
        <v>56</v>
      </c>
      <c r="G38" s="34">
        <v>7</v>
      </c>
      <c r="H38" s="395"/>
      <c r="I38" s="398"/>
      <c r="J38" s="59"/>
      <c r="K38" s="392"/>
      <c r="L38" s="61"/>
      <c r="M38" s="63"/>
    </row>
    <row r="39" spans="1:13" ht="15">
      <c r="A39" s="30"/>
      <c r="B39" s="72"/>
      <c r="C39" s="30"/>
      <c r="D39" s="31">
        <v>2</v>
      </c>
      <c r="E39" s="78" t="s">
        <v>80</v>
      </c>
      <c r="F39" s="85" t="s">
        <v>56</v>
      </c>
      <c r="G39" s="34">
        <v>8</v>
      </c>
      <c r="H39" s="395"/>
      <c r="I39" s="395"/>
      <c r="J39" s="59"/>
      <c r="K39" s="392"/>
      <c r="L39" s="61"/>
      <c r="M39" s="63"/>
    </row>
    <row r="40" spans="1:13" ht="15">
      <c r="A40" s="103">
        <v>4</v>
      </c>
      <c r="B40" s="104"/>
      <c r="C40" s="103"/>
      <c r="D40" s="105"/>
      <c r="E40" s="106" t="s">
        <v>126</v>
      </c>
      <c r="F40" s="107" t="s">
        <v>3109</v>
      </c>
      <c r="G40" s="108">
        <v>1</v>
      </c>
      <c r="H40" s="109">
        <v>0</v>
      </c>
      <c r="I40" s="29">
        <f t="shared" si="0"/>
        <v>0</v>
      </c>
      <c r="J40" s="59"/>
      <c r="K40" s="392"/>
      <c r="L40" s="61"/>
      <c r="M40" s="63"/>
    </row>
    <row r="41" spans="1:13" ht="22.5">
      <c r="A41" s="82"/>
      <c r="B41" s="83"/>
      <c r="C41" s="82"/>
      <c r="D41" s="84">
        <v>1</v>
      </c>
      <c r="E41" s="101" t="s">
        <v>81</v>
      </c>
      <c r="F41" s="85"/>
      <c r="G41" s="86"/>
      <c r="H41" s="399"/>
      <c r="I41" s="396"/>
      <c r="J41" s="59"/>
      <c r="K41" s="392"/>
      <c r="L41" s="61"/>
      <c r="M41" s="63"/>
    </row>
    <row r="42" spans="1:13" ht="15">
      <c r="A42" s="88"/>
      <c r="B42" s="89"/>
      <c r="C42" s="88"/>
      <c r="D42" s="90" t="s">
        <v>52</v>
      </c>
      <c r="E42" s="102" t="s">
        <v>82</v>
      </c>
      <c r="F42" s="91" t="s">
        <v>56</v>
      </c>
      <c r="G42" s="92">
        <v>25</v>
      </c>
      <c r="H42" s="400"/>
      <c r="I42" s="397"/>
      <c r="J42" s="59"/>
      <c r="K42" s="392"/>
      <c r="L42" s="61"/>
      <c r="M42" s="63"/>
    </row>
    <row r="43" spans="1:13" ht="15">
      <c r="A43" s="94"/>
      <c r="B43" s="95"/>
      <c r="C43" s="94"/>
      <c r="D43" s="96" t="s">
        <v>62</v>
      </c>
      <c r="E43" s="100" t="s">
        <v>83</v>
      </c>
      <c r="F43" s="97" t="s">
        <v>76</v>
      </c>
      <c r="G43" s="98">
        <v>1.5</v>
      </c>
      <c r="H43" s="401"/>
      <c r="I43" s="398"/>
      <c r="J43" s="59"/>
      <c r="K43" s="392"/>
      <c r="L43" s="61"/>
      <c r="M43" s="63"/>
    </row>
    <row r="44" spans="1:13" ht="22.5">
      <c r="A44" s="94"/>
      <c r="B44" s="95"/>
      <c r="C44" s="94"/>
      <c r="D44" s="96">
        <v>2</v>
      </c>
      <c r="E44" s="100" t="s">
        <v>84</v>
      </c>
      <c r="F44" s="91" t="s">
        <v>56</v>
      </c>
      <c r="G44" s="98">
        <v>210</v>
      </c>
      <c r="H44" s="398"/>
      <c r="I44" s="398"/>
      <c r="J44" s="59"/>
      <c r="K44" s="392"/>
      <c r="L44" s="61"/>
      <c r="M44" s="63"/>
    </row>
    <row r="45" spans="1:13" ht="22.5">
      <c r="A45" s="30"/>
      <c r="B45" s="72"/>
      <c r="C45" s="30"/>
      <c r="D45" s="31">
        <v>3</v>
      </c>
      <c r="E45" s="78" t="s">
        <v>127</v>
      </c>
      <c r="F45" s="85" t="s">
        <v>56</v>
      </c>
      <c r="G45" s="34">
        <v>6</v>
      </c>
      <c r="H45" s="395"/>
      <c r="I45" s="395"/>
      <c r="J45" s="59"/>
      <c r="K45" s="392"/>
      <c r="L45" s="61"/>
      <c r="M45" s="63"/>
    </row>
    <row r="46" spans="1:13" ht="22.5">
      <c r="A46" s="30"/>
      <c r="B46" s="72"/>
      <c r="C46" s="30"/>
      <c r="D46" s="31">
        <v>4</v>
      </c>
      <c r="E46" s="78" t="s">
        <v>85</v>
      </c>
      <c r="F46" s="85" t="s">
        <v>11</v>
      </c>
      <c r="G46" s="34">
        <v>25</v>
      </c>
      <c r="H46" s="395"/>
      <c r="I46" s="395"/>
      <c r="J46" s="59"/>
      <c r="K46" s="392"/>
      <c r="L46" s="61"/>
      <c r="M46" s="63"/>
    </row>
    <row r="47" spans="1:13" ht="15">
      <c r="A47" s="82"/>
      <c r="B47" s="83"/>
      <c r="C47" s="82"/>
      <c r="D47" s="84" t="s">
        <v>179</v>
      </c>
      <c r="E47" s="101" t="s">
        <v>86</v>
      </c>
      <c r="F47" s="85"/>
      <c r="G47" s="86"/>
      <c r="H47" s="396"/>
      <c r="I47" s="396"/>
      <c r="J47" s="59"/>
      <c r="K47" s="392"/>
      <c r="L47" s="61"/>
      <c r="M47" s="63"/>
    </row>
    <row r="48" spans="1:13" ht="15">
      <c r="A48" s="88"/>
      <c r="B48" s="89"/>
      <c r="C48" s="88"/>
      <c r="D48" s="90" t="s">
        <v>52</v>
      </c>
      <c r="E48" s="102" t="s">
        <v>87</v>
      </c>
      <c r="F48" s="91" t="s">
        <v>58</v>
      </c>
      <c r="G48" s="92">
        <v>10</v>
      </c>
      <c r="H48" s="397"/>
      <c r="I48" s="397"/>
      <c r="J48" s="59"/>
      <c r="K48" s="392"/>
      <c r="L48" s="61"/>
      <c r="M48" s="63"/>
    </row>
    <row r="49" spans="1:13" ht="15">
      <c r="A49" s="94"/>
      <c r="B49" s="95"/>
      <c r="C49" s="94"/>
      <c r="D49" s="96" t="s">
        <v>62</v>
      </c>
      <c r="E49" s="100" t="s">
        <v>88</v>
      </c>
      <c r="F49" s="97" t="s">
        <v>58</v>
      </c>
      <c r="G49" s="98">
        <v>5</v>
      </c>
      <c r="H49" s="398"/>
      <c r="I49" s="398"/>
      <c r="J49" s="59"/>
      <c r="K49" s="392"/>
      <c r="L49" s="61"/>
      <c r="M49" s="63"/>
    </row>
    <row r="50" spans="1:13" ht="22.5">
      <c r="A50" s="94"/>
      <c r="B50" s="95"/>
      <c r="C50" s="94"/>
      <c r="D50" s="96" t="s">
        <v>198</v>
      </c>
      <c r="E50" s="100" t="s">
        <v>89</v>
      </c>
      <c r="F50" s="91" t="s">
        <v>90</v>
      </c>
      <c r="G50" s="98">
        <v>1</v>
      </c>
      <c r="H50" s="398"/>
      <c r="I50" s="395"/>
      <c r="J50" s="59"/>
      <c r="K50" s="392"/>
      <c r="L50" s="61"/>
      <c r="M50" s="63"/>
    </row>
    <row r="51" spans="1:13" ht="15">
      <c r="A51" s="74">
        <v>3</v>
      </c>
      <c r="B51" s="73"/>
      <c r="C51" s="74"/>
      <c r="D51" s="44"/>
      <c r="E51" s="75" t="s">
        <v>128</v>
      </c>
      <c r="F51" s="76"/>
      <c r="G51" s="77"/>
      <c r="H51" s="52"/>
      <c r="I51" s="52">
        <f>I52+I58+I73+I80+I86</f>
        <v>0</v>
      </c>
      <c r="J51" s="59"/>
      <c r="K51" s="392"/>
      <c r="L51" s="61"/>
      <c r="M51" s="63"/>
    </row>
    <row r="52" spans="1:13" ht="15">
      <c r="A52" s="103">
        <v>4</v>
      </c>
      <c r="B52" s="104"/>
      <c r="C52" s="103"/>
      <c r="D52" s="105"/>
      <c r="E52" s="106" t="s">
        <v>129</v>
      </c>
      <c r="F52" s="107" t="s">
        <v>3109</v>
      </c>
      <c r="G52" s="108">
        <v>1</v>
      </c>
      <c r="H52" s="109">
        <v>0</v>
      </c>
      <c r="I52" s="29">
        <f t="shared" si="0"/>
        <v>0</v>
      </c>
      <c r="J52" s="59"/>
      <c r="K52" s="392"/>
      <c r="L52" s="61"/>
      <c r="M52" s="63"/>
    </row>
    <row r="53" spans="1:13" ht="123.75">
      <c r="A53" s="82"/>
      <c r="B53" s="83"/>
      <c r="C53" s="82"/>
      <c r="D53" s="84">
        <v>1</v>
      </c>
      <c r="E53" s="101" t="s">
        <v>130</v>
      </c>
      <c r="F53" s="85"/>
      <c r="G53" s="86"/>
      <c r="H53" s="396"/>
      <c r="I53" s="396"/>
      <c r="J53" s="59"/>
      <c r="K53" s="392"/>
      <c r="L53" s="61"/>
      <c r="M53" s="63"/>
    </row>
    <row r="54" spans="1:13" ht="45">
      <c r="A54" s="88"/>
      <c r="B54" s="89"/>
      <c r="C54" s="88"/>
      <c r="D54" s="90" t="s">
        <v>69</v>
      </c>
      <c r="E54" s="102" t="s">
        <v>131</v>
      </c>
      <c r="F54" s="110" t="s">
        <v>90</v>
      </c>
      <c r="G54" s="92">
        <v>1</v>
      </c>
      <c r="H54" s="397"/>
      <c r="I54" s="397"/>
      <c r="J54" s="59"/>
      <c r="K54" s="392"/>
      <c r="L54" s="61"/>
      <c r="M54" s="63"/>
    </row>
    <row r="55" spans="1:13" ht="45">
      <c r="A55" s="94"/>
      <c r="B55" s="95"/>
      <c r="C55" s="94"/>
      <c r="D55" s="96" t="s">
        <v>54</v>
      </c>
      <c r="E55" s="100" t="s">
        <v>132</v>
      </c>
      <c r="F55" s="111" t="s">
        <v>90</v>
      </c>
      <c r="G55" s="98">
        <v>2</v>
      </c>
      <c r="H55" s="398"/>
      <c r="I55" s="397"/>
      <c r="J55" s="59"/>
      <c r="K55" s="392"/>
      <c r="L55" s="61"/>
      <c r="M55" s="63"/>
    </row>
    <row r="56" spans="1:13" ht="22.5">
      <c r="A56" s="94"/>
      <c r="B56" s="95"/>
      <c r="C56" s="94"/>
      <c r="D56" s="96">
        <v>2</v>
      </c>
      <c r="E56" s="100" t="s">
        <v>91</v>
      </c>
      <c r="F56" s="111" t="s">
        <v>56</v>
      </c>
      <c r="G56" s="98">
        <v>6</v>
      </c>
      <c r="H56" s="398"/>
      <c r="I56" s="395"/>
      <c r="J56" s="59"/>
      <c r="K56" s="392"/>
      <c r="L56" s="61"/>
      <c r="M56" s="63"/>
    </row>
    <row r="57" spans="1:13" ht="33.75">
      <c r="A57" s="30"/>
      <c r="B57" s="72"/>
      <c r="C57" s="30"/>
      <c r="D57" s="31">
        <v>3</v>
      </c>
      <c r="E57" s="78" t="s">
        <v>92</v>
      </c>
      <c r="F57" s="112" t="s">
        <v>56</v>
      </c>
      <c r="G57" s="34">
        <v>1</v>
      </c>
      <c r="H57" s="395"/>
      <c r="I57" s="395"/>
      <c r="J57" s="59"/>
      <c r="K57" s="392"/>
      <c r="L57" s="61"/>
      <c r="M57" s="63"/>
    </row>
    <row r="58" spans="1:13" ht="15">
      <c r="A58" s="103">
        <v>4</v>
      </c>
      <c r="B58" s="104"/>
      <c r="C58" s="103"/>
      <c r="D58" s="105"/>
      <c r="E58" s="106" t="s">
        <v>133</v>
      </c>
      <c r="F58" s="107" t="s">
        <v>3109</v>
      </c>
      <c r="G58" s="108">
        <v>1</v>
      </c>
      <c r="H58" s="109">
        <v>0</v>
      </c>
      <c r="I58" s="29">
        <f t="shared" si="0"/>
        <v>0</v>
      </c>
      <c r="J58" s="59"/>
      <c r="K58" s="392"/>
      <c r="L58" s="61"/>
      <c r="M58" s="63"/>
    </row>
    <row r="59" spans="1:13" ht="15">
      <c r="A59" s="82"/>
      <c r="B59" s="83"/>
      <c r="C59" s="82"/>
      <c r="D59" s="84"/>
      <c r="E59" s="101" t="s">
        <v>4496</v>
      </c>
      <c r="F59" s="85"/>
      <c r="G59" s="86"/>
      <c r="H59" s="399"/>
      <c r="I59" s="396"/>
      <c r="J59" s="59"/>
      <c r="K59" s="392"/>
      <c r="L59" s="61"/>
      <c r="M59" s="63"/>
    </row>
    <row r="60" spans="1:13" ht="33.75">
      <c r="A60" s="88"/>
      <c r="B60" s="89"/>
      <c r="C60" s="88"/>
      <c r="D60" s="90"/>
      <c r="E60" s="102" t="s">
        <v>93</v>
      </c>
      <c r="F60" s="91"/>
      <c r="G60" s="92"/>
      <c r="H60" s="400"/>
      <c r="I60" s="397"/>
      <c r="J60" s="59"/>
      <c r="K60" s="392"/>
      <c r="L60" s="61"/>
      <c r="M60" s="63"/>
    </row>
    <row r="61" spans="1:13" ht="15">
      <c r="A61" s="88"/>
      <c r="B61" s="89"/>
      <c r="C61" s="88"/>
      <c r="D61" s="90"/>
      <c r="E61" s="102" t="s">
        <v>94</v>
      </c>
      <c r="F61" s="91"/>
      <c r="G61" s="92"/>
      <c r="H61" s="400"/>
      <c r="I61" s="397"/>
      <c r="J61" s="59"/>
      <c r="K61" s="392"/>
      <c r="L61" s="61"/>
      <c r="M61" s="63"/>
    </row>
    <row r="62" spans="1:13" ht="15">
      <c r="A62" s="88"/>
      <c r="B62" s="89"/>
      <c r="C62" s="88"/>
      <c r="D62" s="90"/>
      <c r="E62" s="102" t="s">
        <v>95</v>
      </c>
      <c r="F62" s="91"/>
      <c r="G62" s="92"/>
      <c r="H62" s="400"/>
      <c r="I62" s="397"/>
      <c r="J62" s="59"/>
      <c r="K62" s="392"/>
      <c r="L62" s="61"/>
      <c r="M62" s="63"/>
    </row>
    <row r="63" spans="1:13" ht="22.5">
      <c r="A63" s="88"/>
      <c r="B63" s="89"/>
      <c r="C63" s="88"/>
      <c r="D63" s="90"/>
      <c r="E63" s="102" t="s">
        <v>96</v>
      </c>
      <c r="F63" s="91"/>
      <c r="G63" s="92"/>
      <c r="H63" s="400"/>
      <c r="I63" s="397"/>
      <c r="J63" s="59"/>
      <c r="K63" s="392"/>
      <c r="L63" s="61"/>
      <c r="M63" s="63"/>
    </row>
    <row r="64" spans="1:13" ht="15">
      <c r="A64" s="88"/>
      <c r="B64" s="89"/>
      <c r="C64" s="88"/>
      <c r="D64" s="90"/>
      <c r="E64" s="102" t="s">
        <v>97</v>
      </c>
      <c r="F64" s="91"/>
      <c r="G64" s="92"/>
      <c r="H64" s="400"/>
      <c r="I64" s="397"/>
      <c r="J64" s="59"/>
      <c r="K64" s="392"/>
      <c r="L64" s="61"/>
      <c r="M64" s="63"/>
    </row>
    <row r="65" spans="1:13" ht="15">
      <c r="A65" s="88"/>
      <c r="B65" s="89"/>
      <c r="C65" s="88"/>
      <c r="D65" s="90"/>
      <c r="E65" s="102" t="s">
        <v>98</v>
      </c>
      <c r="F65" s="91"/>
      <c r="G65" s="92"/>
      <c r="H65" s="400"/>
      <c r="I65" s="397"/>
      <c r="J65" s="59"/>
      <c r="K65" s="392"/>
      <c r="L65" s="61"/>
      <c r="M65" s="63"/>
    </row>
    <row r="66" spans="1:13" ht="15">
      <c r="A66" s="88"/>
      <c r="B66" s="89"/>
      <c r="C66" s="88"/>
      <c r="D66" s="90"/>
      <c r="E66" s="102" t="s">
        <v>99</v>
      </c>
      <c r="F66" s="91"/>
      <c r="G66" s="92"/>
      <c r="H66" s="400"/>
      <c r="I66" s="397"/>
      <c r="J66" s="59"/>
      <c r="K66" s="392"/>
      <c r="L66" s="61"/>
      <c r="M66" s="63"/>
    </row>
    <row r="67" spans="1:13" ht="22.5">
      <c r="A67" s="88"/>
      <c r="B67" s="89"/>
      <c r="C67" s="88"/>
      <c r="D67" s="90"/>
      <c r="E67" s="102" t="s">
        <v>100</v>
      </c>
      <c r="F67" s="91"/>
      <c r="G67" s="92"/>
      <c r="H67" s="400"/>
      <c r="I67" s="397"/>
      <c r="J67" s="59"/>
      <c r="K67" s="392"/>
      <c r="L67" s="61"/>
      <c r="M67" s="63"/>
    </row>
    <row r="68" spans="1:13" ht="45">
      <c r="A68" s="82"/>
      <c r="B68" s="83"/>
      <c r="C68" s="82"/>
      <c r="D68" s="84" t="s">
        <v>14</v>
      </c>
      <c r="E68" s="101" t="s">
        <v>101</v>
      </c>
      <c r="F68" s="85"/>
      <c r="G68" s="86"/>
      <c r="H68" s="396"/>
      <c r="I68" s="396"/>
      <c r="J68" s="59"/>
      <c r="K68" s="392"/>
      <c r="L68" s="61"/>
      <c r="M68" s="63"/>
    </row>
    <row r="69" spans="1:13" ht="33.75">
      <c r="A69" s="88"/>
      <c r="B69" s="89"/>
      <c r="C69" s="88"/>
      <c r="D69" s="90" t="s">
        <v>52</v>
      </c>
      <c r="E69" s="102" t="s">
        <v>102</v>
      </c>
      <c r="F69" s="110" t="s">
        <v>56</v>
      </c>
      <c r="G69" s="92">
        <v>25</v>
      </c>
      <c r="H69" s="397"/>
      <c r="I69" s="397"/>
      <c r="J69" s="59"/>
      <c r="K69" s="392"/>
      <c r="L69" s="61"/>
      <c r="M69" s="63"/>
    </row>
    <row r="70" spans="1:13" ht="15">
      <c r="A70" s="94"/>
      <c r="B70" s="95"/>
      <c r="C70" s="94"/>
      <c r="D70" s="96" t="s">
        <v>54</v>
      </c>
      <c r="E70" s="100" t="s">
        <v>103</v>
      </c>
      <c r="F70" s="111" t="s">
        <v>56</v>
      </c>
      <c r="G70" s="98">
        <v>28</v>
      </c>
      <c r="H70" s="398"/>
      <c r="I70" s="398"/>
      <c r="J70" s="59"/>
      <c r="K70" s="392"/>
      <c r="L70" s="61"/>
      <c r="M70" s="63"/>
    </row>
    <row r="71" spans="1:13" ht="33.75">
      <c r="A71" s="94"/>
      <c r="B71" s="95"/>
      <c r="C71" s="94"/>
      <c r="D71" s="96">
        <v>2</v>
      </c>
      <c r="E71" s="100" t="s">
        <v>104</v>
      </c>
      <c r="F71" s="112" t="s">
        <v>56</v>
      </c>
      <c r="G71" s="34">
        <v>52</v>
      </c>
      <c r="H71" s="395"/>
      <c r="I71" s="395"/>
      <c r="J71" s="59"/>
      <c r="K71" s="392"/>
      <c r="L71" s="61"/>
      <c r="M71" s="63"/>
    </row>
    <row r="72" spans="1:13" ht="22.5">
      <c r="A72" s="30"/>
      <c r="B72" s="72"/>
      <c r="C72" s="30"/>
      <c r="D72" s="31">
        <v>3</v>
      </c>
      <c r="E72" s="78" t="s">
        <v>105</v>
      </c>
      <c r="F72" s="112" t="s">
        <v>90</v>
      </c>
      <c r="G72" s="34">
        <v>1</v>
      </c>
      <c r="H72" s="395"/>
      <c r="I72" s="395"/>
      <c r="J72" s="59"/>
      <c r="K72" s="392"/>
      <c r="L72" s="61"/>
      <c r="M72" s="63"/>
    </row>
    <row r="73" spans="1:13" ht="15">
      <c r="A73" s="103">
        <v>4</v>
      </c>
      <c r="B73" s="104"/>
      <c r="C73" s="103"/>
      <c r="D73" s="105"/>
      <c r="E73" s="106" t="s">
        <v>134</v>
      </c>
      <c r="F73" s="107" t="s">
        <v>3109</v>
      </c>
      <c r="G73" s="108">
        <v>1</v>
      </c>
      <c r="H73" s="109">
        <v>0</v>
      </c>
      <c r="I73" s="29">
        <f t="shared" ref="I73" si="1">IF(ISNUMBER(G73),ROUND(G73*H73,2),"")</f>
        <v>0</v>
      </c>
      <c r="J73" s="59"/>
      <c r="K73" s="392"/>
      <c r="L73" s="61"/>
      <c r="M73" s="63"/>
    </row>
    <row r="74" spans="1:13" ht="22.5">
      <c r="A74" s="82"/>
      <c r="B74" s="83"/>
      <c r="C74" s="82"/>
      <c r="D74" s="84">
        <v>1</v>
      </c>
      <c r="E74" s="101" t="s">
        <v>106</v>
      </c>
      <c r="F74" s="113" t="s">
        <v>56</v>
      </c>
      <c r="G74" s="86">
        <v>30</v>
      </c>
      <c r="H74" s="396"/>
      <c r="I74" s="395"/>
      <c r="J74" s="59"/>
      <c r="K74" s="392"/>
      <c r="L74" s="61"/>
      <c r="M74" s="63"/>
    </row>
    <row r="75" spans="1:13" ht="15">
      <c r="A75" s="82"/>
      <c r="B75" s="83"/>
      <c r="C75" s="82"/>
      <c r="D75" s="84">
        <v>2</v>
      </c>
      <c r="E75" s="101" t="s">
        <v>107</v>
      </c>
      <c r="F75" s="113" t="s">
        <v>56</v>
      </c>
      <c r="G75" s="86">
        <v>42</v>
      </c>
      <c r="H75" s="396"/>
      <c r="I75" s="396"/>
      <c r="J75" s="59"/>
      <c r="K75" s="392"/>
      <c r="L75" s="61"/>
      <c r="M75" s="63"/>
    </row>
    <row r="76" spans="1:13" ht="33.75">
      <c r="A76" s="88"/>
      <c r="B76" s="89"/>
      <c r="C76" s="88"/>
      <c r="D76" s="90"/>
      <c r="E76" s="102" t="s">
        <v>108</v>
      </c>
      <c r="F76" s="91"/>
      <c r="G76" s="92"/>
      <c r="H76" s="397"/>
      <c r="I76" s="397"/>
      <c r="J76" s="59"/>
      <c r="K76" s="392"/>
      <c r="L76" s="61"/>
      <c r="M76" s="63"/>
    </row>
    <row r="77" spans="1:13" ht="15">
      <c r="A77" s="88"/>
      <c r="B77" s="89"/>
      <c r="C77" s="88"/>
      <c r="D77" s="90"/>
      <c r="E77" s="102" t="s">
        <v>109</v>
      </c>
      <c r="F77" s="91"/>
      <c r="G77" s="92"/>
      <c r="H77" s="397"/>
      <c r="I77" s="397"/>
      <c r="J77" s="59"/>
      <c r="K77" s="392"/>
      <c r="L77" s="61"/>
      <c r="M77" s="63"/>
    </row>
    <row r="78" spans="1:13" ht="15">
      <c r="A78" s="94"/>
      <c r="B78" s="95"/>
      <c r="C78" s="94"/>
      <c r="D78" s="96"/>
      <c r="E78" s="100" t="s">
        <v>110</v>
      </c>
      <c r="F78" s="97"/>
      <c r="G78" s="98"/>
      <c r="H78" s="398"/>
      <c r="I78" s="398"/>
      <c r="J78" s="59"/>
      <c r="K78" s="392"/>
      <c r="L78" s="61"/>
      <c r="M78" s="63"/>
    </row>
    <row r="79" spans="1:13" ht="33.75">
      <c r="A79" s="94"/>
      <c r="B79" s="95"/>
      <c r="C79" s="94"/>
      <c r="D79" s="96">
        <v>3</v>
      </c>
      <c r="E79" s="100" t="s">
        <v>111</v>
      </c>
      <c r="F79" s="112" t="s">
        <v>56</v>
      </c>
      <c r="G79" s="34">
        <v>6</v>
      </c>
      <c r="H79" s="395"/>
      <c r="I79" s="395"/>
      <c r="J79" s="59"/>
      <c r="K79" s="392"/>
      <c r="L79" s="61"/>
      <c r="M79" s="63"/>
    </row>
    <row r="80" spans="1:13" ht="15">
      <c r="A80" s="103">
        <v>4</v>
      </c>
      <c r="B80" s="104"/>
      <c r="C80" s="103"/>
      <c r="D80" s="105"/>
      <c r="E80" s="106" t="s">
        <v>135</v>
      </c>
      <c r="F80" s="107" t="s">
        <v>3109</v>
      </c>
      <c r="G80" s="108">
        <v>1</v>
      </c>
      <c r="H80" s="109">
        <v>0</v>
      </c>
      <c r="I80" s="29">
        <f t="shared" ref="I80" si="2">IF(ISNUMBER(G80),ROUND(G80*H80,2),"")</f>
        <v>0</v>
      </c>
      <c r="J80" s="59"/>
      <c r="K80" s="392"/>
      <c r="L80" s="61"/>
      <c r="M80" s="63"/>
    </row>
    <row r="81" spans="1:13" ht="15">
      <c r="A81" s="82"/>
      <c r="B81" s="83"/>
      <c r="C81" s="82"/>
      <c r="D81" s="84">
        <v>1</v>
      </c>
      <c r="E81" s="101" t="s">
        <v>112</v>
      </c>
      <c r="F81" s="113" t="s">
        <v>56</v>
      </c>
      <c r="G81" s="86">
        <v>150</v>
      </c>
      <c r="H81" s="396"/>
      <c r="I81" s="395"/>
      <c r="J81" s="59"/>
      <c r="K81" s="392"/>
      <c r="L81" s="61"/>
      <c r="M81" s="63"/>
    </row>
    <row r="82" spans="1:13" ht="22.5">
      <c r="A82" s="82"/>
      <c r="B82" s="83"/>
      <c r="C82" s="82"/>
      <c r="D82" s="84">
        <v>2</v>
      </c>
      <c r="E82" s="101" t="s">
        <v>113</v>
      </c>
      <c r="F82" s="85"/>
      <c r="G82" s="86"/>
      <c r="H82" s="396"/>
      <c r="I82" s="396"/>
      <c r="J82" s="59"/>
      <c r="K82" s="392"/>
      <c r="L82" s="61"/>
      <c r="M82" s="63"/>
    </row>
    <row r="83" spans="1:13" ht="15">
      <c r="A83" s="88"/>
      <c r="B83" s="89"/>
      <c r="C83" s="88"/>
      <c r="D83" s="90" t="s">
        <v>62</v>
      </c>
      <c r="E83" s="102" t="s">
        <v>114</v>
      </c>
      <c r="F83" s="110" t="s">
        <v>56</v>
      </c>
      <c r="G83" s="92">
        <v>360</v>
      </c>
      <c r="H83" s="397"/>
      <c r="I83" s="397"/>
      <c r="J83" s="59"/>
      <c r="K83" s="392"/>
      <c r="L83" s="61"/>
      <c r="M83" s="63"/>
    </row>
    <row r="84" spans="1:13" ht="15">
      <c r="A84" s="94"/>
      <c r="B84" s="95"/>
      <c r="C84" s="94"/>
      <c r="D84" s="96" t="s">
        <v>64</v>
      </c>
      <c r="E84" s="100" t="s">
        <v>115</v>
      </c>
      <c r="F84" s="111" t="s">
        <v>56</v>
      </c>
      <c r="G84" s="98">
        <v>360</v>
      </c>
      <c r="H84" s="398"/>
      <c r="I84" s="398"/>
      <c r="J84" s="59"/>
      <c r="K84" s="392"/>
      <c r="L84" s="61"/>
      <c r="M84" s="63"/>
    </row>
    <row r="85" spans="1:13" ht="22.5">
      <c r="A85" s="94"/>
      <c r="B85" s="95"/>
      <c r="C85" s="94"/>
      <c r="D85" s="96" t="s">
        <v>137</v>
      </c>
      <c r="E85" s="100" t="s">
        <v>116</v>
      </c>
      <c r="F85" s="97" t="s">
        <v>56</v>
      </c>
      <c r="G85" s="98">
        <v>10</v>
      </c>
      <c r="H85" s="398"/>
      <c r="I85" s="395"/>
      <c r="J85" s="59"/>
      <c r="K85" s="392"/>
      <c r="L85" s="61"/>
      <c r="M85" s="63"/>
    </row>
    <row r="86" spans="1:13" ht="15">
      <c r="A86" s="27">
        <v>4</v>
      </c>
      <c r="B86" s="71"/>
      <c r="C86" s="27"/>
      <c r="D86" s="28"/>
      <c r="E86" s="36" t="s">
        <v>136</v>
      </c>
      <c r="F86" s="107" t="s">
        <v>3109</v>
      </c>
      <c r="G86" s="108">
        <v>1</v>
      </c>
      <c r="H86" s="55">
        <v>0</v>
      </c>
      <c r="I86" s="29">
        <f t="shared" ref="I86" si="3">IF(ISNUMBER(G86),ROUND(G86*H86,2),"")</f>
        <v>0</v>
      </c>
      <c r="J86" s="59"/>
      <c r="K86" s="392"/>
      <c r="L86" s="61"/>
      <c r="M86" s="63"/>
    </row>
    <row r="87" spans="1:13" ht="15">
      <c r="A87" s="82"/>
      <c r="B87" s="83"/>
      <c r="C87" s="82"/>
      <c r="D87" s="84">
        <v>1</v>
      </c>
      <c r="E87" s="101" t="s">
        <v>117</v>
      </c>
      <c r="F87" s="85"/>
      <c r="G87" s="86"/>
      <c r="H87" s="396"/>
      <c r="I87" s="396"/>
      <c r="J87" s="59"/>
      <c r="K87" s="392"/>
      <c r="L87" s="61"/>
      <c r="M87" s="63"/>
    </row>
    <row r="88" spans="1:13" ht="15">
      <c r="A88" s="88"/>
      <c r="B88" s="89"/>
      <c r="C88" s="88"/>
      <c r="D88" s="90" t="s">
        <v>69</v>
      </c>
      <c r="E88" s="102" t="s">
        <v>118</v>
      </c>
      <c r="F88" s="110" t="s">
        <v>90</v>
      </c>
      <c r="G88" s="92">
        <v>3</v>
      </c>
      <c r="H88" s="397"/>
      <c r="I88" s="397"/>
      <c r="J88" s="59"/>
      <c r="K88" s="392"/>
      <c r="L88" s="61"/>
      <c r="M88" s="63"/>
    </row>
    <row r="89" spans="1:13" ht="15">
      <c r="A89" s="88"/>
      <c r="B89" s="89"/>
      <c r="C89" s="88"/>
      <c r="D89" s="90" t="s">
        <v>54</v>
      </c>
      <c r="E89" s="102" t="s">
        <v>119</v>
      </c>
      <c r="F89" s="110" t="s">
        <v>90</v>
      </c>
      <c r="G89" s="92">
        <v>3</v>
      </c>
      <c r="H89" s="397"/>
      <c r="I89" s="397"/>
      <c r="J89" s="59"/>
      <c r="K89" s="392"/>
      <c r="L89" s="61"/>
      <c r="M89" s="63"/>
    </row>
    <row r="90" spans="1:13" ht="22.5">
      <c r="A90" s="22">
        <v>2</v>
      </c>
      <c r="B90" s="70"/>
      <c r="C90" s="22"/>
      <c r="D90" s="23"/>
      <c r="E90" s="24" t="s">
        <v>253</v>
      </c>
      <c r="F90" s="25"/>
      <c r="G90" s="51"/>
      <c r="H90" s="394"/>
      <c r="I90" s="26">
        <f>I91</f>
        <v>0</v>
      </c>
      <c r="J90" s="59"/>
      <c r="K90" s="392"/>
      <c r="L90" s="61"/>
      <c r="M90" s="63"/>
    </row>
    <row r="91" spans="1:13" ht="15">
      <c r="A91" s="74">
        <v>3</v>
      </c>
      <c r="B91" s="73"/>
      <c r="C91" s="74"/>
      <c r="D91" s="44"/>
      <c r="E91" s="75" t="s">
        <v>13</v>
      </c>
      <c r="F91" s="76"/>
      <c r="G91" s="77"/>
      <c r="H91" s="52"/>
      <c r="I91" s="52">
        <f>I92+I97+I104</f>
        <v>0</v>
      </c>
      <c r="J91" s="59"/>
      <c r="K91" s="392"/>
      <c r="L91" s="61"/>
      <c r="M91" s="63"/>
    </row>
    <row r="92" spans="1:13" ht="15">
      <c r="A92" s="27">
        <v>4</v>
      </c>
      <c r="B92" s="71"/>
      <c r="C92" s="27"/>
      <c r="D92" s="28"/>
      <c r="E92" s="36" t="s">
        <v>138</v>
      </c>
      <c r="F92" s="107" t="s">
        <v>3109</v>
      </c>
      <c r="G92" s="108">
        <v>1</v>
      </c>
      <c r="H92" s="55">
        <v>0</v>
      </c>
      <c r="I92" s="29">
        <f t="shared" ref="I92" si="4">IF(ISNUMBER(G92),ROUND(G92*H92,2),"")</f>
        <v>0</v>
      </c>
      <c r="J92" s="59"/>
      <c r="K92" s="392"/>
      <c r="L92" s="61"/>
      <c r="M92" s="63"/>
    </row>
    <row r="93" spans="1:13" ht="15">
      <c r="A93" s="30"/>
      <c r="B93" s="72"/>
      <c r="C93" s="30"/>
      <c r="D93" s="31" t="s">
        <v>14</v>
      </c>
      <c r="E93" s="78" t="s">
        <v>139</v>
      </c>
      <c r="F93" s="32" t="s">
        <v>76</v>
      </c>
      <c r="G93" s="34">
        <v>33</v>
      </c>
      <c r="H93" s="395"/>
      <c r="I93" s="395"/>
      <c r="J93" s="59"/>
      <c r="K93" s="392"/>
      <c r="L93" s="61"/>
      <c r="M93" s="63"/>
    </row>
    <row r="94" spans="1:13" ht="15">
      <c r="A94" s="30"/>
      <c r="B94" s="72"/>
      <c r="C94" s="30"/>
      <c r="D94" s="31" t="s">
        <v>15</v>
      </c>
      <c r="E94" s="78" t="s">
        <v>140</v>
      </c>
      <c r="F94" s="32" t="s">
        <v>76</v>
      </c>
      <c r="G94" s="34">
        <v>36</v>
      </c>
      <c r="H94" s="395"/>
      <c r="I94" s="395"/>
      <c r="J94" s="59"/>
      <c r="K94" s="392"/>
      <c r="L94" s="61"/>
      <c r="M94" s="63"/>
    </row>
    <row r="95" spans="1:13" ht="22.5">
      <c r="A95" s="30"/>
      <c r="B95" s="72"/>
      <c r="C95" s="30"/>
      <c r="D95" s="31" t="s">
        <v>16</v>
      </c>
      <c r="E95" s="78" t="s">
        <v>141</v>
      </c>
      <c r="F95" s="32" t="s">
        <v>76</v>
      </c>
      <c r="G95" s="34">
        <v>31</v>
      </c>
      <c r="H95" s="395"/>
      <c r="I95" s="398"/>
      <c r="J95" s="59"/>
      <c r="K95" s="392"/>
      <c r="L95" s="61"/>
      <c r="M95" s="63"/>
    </row>
    <row r="96" spans="1:13" ht="33.75">
      <c r="A96" s="30"/>
      <c r="B96" s="72"/>
      <c r="C96" s="30"/>
      <c r="D96" s="31" t="s">
        <v>17</v>
      </c>
      <c r="E96" s="78" t="s">
        <v>142</v>
      </c>
      <c r="F96" s="32" t="s">
        <v>76</v>
      </c>
      <c r="G96" s="34">
        <v>33</v>
      </c>
      <c r="H96" s="395"/>
      <c r="I96" s="398"/>
      <c r="J96" s="59"/>
      <c r="K96" s="392"/>
      <c r="L96" s="61"/>
      <c r="M96" s="63"/>
    </row>
    <row r="97" spans="1:13" ht="15">
      <c r="A97" s="103">
        <v>4</v>
      </c>
      <c r="B97" s="104"/>
      <c r="C97" s="103"/>
      <c r="D97" s="105"/>
      <c r="E97" s="106" t="s">
        <v>143</v>
      </c>
      <c r="F97" s="107" t="s">
        <v>3109</v>
      </c>
      <c r="G97" s="108">
        <v>1</v>
      </c>
      <c r="H97" s="109">
        <v>0</v>
      </c>
      <c r="I97" s="29">
        <f t="shared" ref="I97" si="5">IF(ISNUMBER(G97),ROUND(G97*H97,2),"")</f>
        <v>0</v>
      </c>
      <c r="J97" s="59"/>
      <c r="K97" s="392"/>
      <c r="L97" s="61"/>
      <c r="M97" s="63"/>
    </row>
    <row r="98" spans="1:13" ht="15">
      <c r="A98" s="82"/>
      <c r="B98" s="83"/>
      <c r="C98" s="82"/>
      <c r="D98" s="84" t="s">
        <v>14</v>
      </c>
      <c r="E98" s="101" t="s">
        <v>144</v>
      </c>
      <c r="F98" s="85"/>
      <c r="G98" s="86"/>
      <c r="H98" s="396"/>
      <c r="I98" s="396"/>
      <c r="J98" s="59"/>
      <c r="K98" s="392"/>
      <c r="L98" s="61"/>
      <c r="M98" s="63"/>
    </row>
    <row r="99" spans="1:13" ht="15">
      <c r="A99" s="88"/>
      <c r="B99" s="89"/>
      <c r="C99" s="88"/>
      <c r="D99" s="90" t="s">
        <v>52</v>
      </c>
      <c r="E99" s="102" t="s">
        <v>145</v>
      </c>
      <c r="F99" s="110" t="s">
        <v>56</v>
      </c>
      <c r="G99" s="92">
        <v>1</v>
      </c>
      <c r="H99" s="397"/>
      <c r="I99" s="398"/>
      <c r="J99" s="59"/>
      <c r="K99" s="392"/>
      <c r="L99" s="61"/>
      <c r="M99" s="63"/>
    </row>
    <row r="100" spans="1:13" ht="15">
      <c r="A100" s="82"/>
      <c r="B100" s="83"/>
      <c r="C100" s="82"/>
      <c r="D100" s="84" t="s">
        <v>15</v>
      </c>
      <c r="E100" s="101" t="s">
        <v>146</v>
      </c>
      <c r="F100" s="85"/>
      <c r="G100" s="86"/>
      <c r="H100" s="396"/>
      <c r="I100" s="396"/>
      <c r="J100" s="59"/>
      <c r="K100" s="392"/>
      <c r="L100" s="61"/>
      <c r="M100" s="63"/>
    </row>
    <row r="101" spans="1:13" ht="15">
      <c r="A101" s="88"/>
      <c r="B101" s="89"/>
      <c r="C101" s="88"/>
      <c r="D101" s="90" t="s">
        <v>52</v>
      </c>
      <c r="E101" s="102" t="s">
        <v>147</v>
      </c>
      <c r="F101" s="110" t="s">
        <v>76</v>
      </c>
      <c r="G101" s="92">
        <v>3</v>
      </c>
      <c r="H101" s="397"/>
      <c r="I101" s="397"/>
      <c r="J101" s="59"/>
      <c r="K101" s="392"/>
      <c r="L101" s="61"/>
      <c r="M101" s="63"/>
    </row>
    <row r="102" spans="1:13" ht="15">
      <c r="A102" s="94"/>
      <c r="B102" s="95"/>
      <c r="C102" s="94"/>
      <c r="D102" s="96" t="s">
        <v>62</v>
      </c>
      <c r="E102" s="100" t="s">
        <v>148</v>
      </c>
      <c r="F102" s="111" t="s">
        <v>76</v>
      </c>
      <c r="G102" s="98">
        <v>1</v>
      </c>
      <c r="H102" s="398"/>
      <c r="I102" s="398"/>
      <c r="J102" s="59"/>
      <c r="K102" s="392"/>
      <c r="L102" s="61"/>
      <c r="M102" s="63"/>
    </row>
    <row r="103" spans="1:13" ht="22.5">
      <c r="A103" s="94"/>
      <c r="B103" s="95"/>
      <c r="C103" s="94"/>
      <c r="D103" s="96" t="s">
        <v>16</v>
      </c>
      <c r="E103" s="100" t="s">
        <v>149</v>
      </c>
      <c r="F103" s="111" t="s">
        <v>78</v>
      </c>
      <c r="G103" s="98">
        <v>230</v>
      </c>
      <c r="H103" s="398"/>
      <c r="I103" s="398"/>
      <c r="J103" s="59"/>
      <c r="K103" s="392"/>
      <c r="L103" s="61"/>
      <c r="M103" s="63"/>
    </row>
    <row r="104" spans="1:13" ht="15">
      <c r="A104" s="27">
        <v>4</v>
      </c>
      <c r="B104" s="71"/>
      <c r="C104" s="27"/>
      <c r="D104" s="28"/>
      <c r="E104" s="36" t="s">
        <v>150</v>
      </c>
      <c r="F104" s="107" t="s">
        <v>3109</v>
      </c>
      <c r="G104" s="108">
        <v>1</v>
      </c>
      <c r="H104" s="55">
        <v>0</v>
      </c>
      <c r="I104" s="29">
        <f t="shared" ref="I104" si="6">IF(ISNUMBER(G104),ROUND(G104*H104,2),"")</f>
        <v>0</v>
      </c>
      <c r="J104" s="59"/>
      <c r="K104" s="392"/>
      <c r="L104" s="61"/>
      <c r="M104" s="63"/>
    </row>
    <row r="105" spans="1:13" ht="15">
      <c r="A105" s="82"/>
      <c r="B105" s="83"/>
      <c r="C105" s="82"/>
      <c r="D105" s="84" t="s">
        <v>14</v>
      </c>
      <c r="E105" s="101" t="s">
        <v>151</v>
      </c>
      <c r="F105" s="345"/>
      <c r="G105" s="85"/>
      <c r="H105" s="396"/>
      <c r="I105" s="396"/>
      <c r="J105" s="59"/>
      <c r="K105" s="392"/>
      <c r="L105" s="61"/>
      <c r="M105" s="63"/>
    </row>
    <row r="106" spans="1:13" ht="15">
      <c r="A106" s="88"/>
      <c r="B106" s="89"/>
      <c r="C106" s="88"/>
      <c r="D106" s="90" t="s">
        <v>52</v>
      </c>
      <c r="E106" s="102" t="s">
        <v>152</v>
      </c>
      <c r="F106" s="110" t="s">
        <v>56</v>
      </c>
      <c r="G106" s="91">
        <v>9.6</v>
      </c>
      <c r="H106" s="397"/>
      <c r="I106" s="397"/>
      <c r="J106" s="59"/>
      <c r="K106" s="392"/>
      <c r="L106" s="61"/>
      <c r="M106" s="63"/>
    </row>
    <row r="107" spans="1:13" ht="15">
      <c r="A107" s="94"/>
      <c r="B107" s="95"/>
      <c r="C107" s="94"/>
      <c r="D107" s="96" t="s">
        <v>62</v>
      </c>
      <c r="E107" s="100" t="s">
        <v>153</v>
      </c>
      <c r="F107" s="111" t="s">
        <v>56</v>
      </c>
      <c r="G107" s="97">
        <v>4</v>
      </c>
      <c r="H107" s="398"/>
      <c r="I107" s="398"/>
      <c r="J107" s="59"/>
      <c r="K107" s="392"/>
      <c r="L107" s="61"/>
      <c r="M107" s="63"/>
    </row>
    <row r="108" spans="1:13" ht="22.5">
      <c r="A108" s="22">
        <v>2</v>
      </c>
      <c r="B108" s="70"/>
      <c r="C108" s="22"/>
      <c r="D108" s="23"/>
      <c r="E108" s="24" t="s">
        <v>4160</v>
      </c>
      <c r="F108" s="114" t="s">
        <v>8</v>
      </c>
      <c r="G108" s="115">
        <v>1</v>
      </c>
      <c r="H108" s="116">
        <v>0</v>
      </c>
      <c r="I108" s="26">
        <f t="shared" ref="I108:I111" si="7">IF(ISNUMBER(G108),ROUND(G108*H108,2),"")</f>
        <v>0</v>
      </c>
      <c r="J108" s="59"/>
      <c r="K108" s="392"/>
      <c r="L108" s="61"/>
      <c r="M108" s="63"/>
    </row>
    <row r="109" spans="1:13" ht="22.5">
      <c r="A109" s="22">
        <v>2</v>
      </c>
      <c r="B109" s="70"/>
      <c r="C109" s="22"/>
      <c r="D109" s="23"/>
      <c r="E109" s="24" t="s">
        <v>4164</v>
      </c>
      <c r="F109" s="114" t="s">
        <v>8</v>
      </c>
      <c r="G109" s="115">
        <v>1</v>
      </c>
      <c r="H109" s="116">
        <v>0</v>
      </c>
      <c r="I109" s="26">
        <f t="shared" si="7"/>
        <v>0</v>
      </c>
      <c r="J109" s="59"/>
      <c r="K109" s="392"/>
      <c r="L109" s="61"/>
      <c r="M109" s="63"/>
    </row>
    <row r="110" spans="1:13" ht="22.5">
      <c r="A110" s="22">
        <v>2</v>
      </c>
      <c r="B110" s="70"/>
      <c r="C110" s="22"/>
      <c r="D110" s="23"/>
      <c r="E110" s="24" t="s">
        <v>4161</v>
      </c>
      <c r="F110" s="114" t="s">
        <v>8</v>
      </c>
      <c r="G110" s="115">
        <v>1</v>
      </c>
      <c r="H110" s="116">
        <v>0</v>
      </c>
      <c r="I110" s="26">
        <f t="shared" si="7"/>
        <v>0</v>
      </c>
      <c r="J110" s="59"/>
      <c r="K110" s="392"/>
      <c r="L110" s="61"/>
      <c r="M110" s="63"/>
    </row>
    <row r="111" spans="1:13" ht="22.5">
      <c r="A111" s="22">
        <v>2</v>
      </c>
      <c r="B111" s="70"/>
      <c r="C111" s="22"/>
      <c r="D111" s="23"/>
      <c r="E111" s="24" t="s">
        <v>4162</v>
      </c>
      <c r="F111" s="114" t="s">
        <v>8</v>
      </c>
      <c r="G111" s="115">
        <v>1</v>
      </c>
      <c r="H111" s="116">
        <v>0</v>
      </c>
      <c r="I111" s="26">
        <f t="shared" si="7"/>
        <v>0</v>
      </c>
      <c r="J111" s="59"/>
      <c r="K111" s="392"/>
      <c r="L111" s="61"/>
      <c r="M111" s="63"/>
    </row>
    <row r="112" spans="1:13" ht="22.5">
      <c r="A112" s="22">
        <v>2</v>
      </c>
      <c r="B112" s="70"/>
      <c r="C112" s="22"/>
      <c r="D112" s="23"/>
      <c r="E112" s="24" t="s">
        <v>4163</v>
      </c>
      <c r="F112" s="114" t="s">
        <v>8</v>
      </c>
      <c r="G112" s="115">
        <v>1</v>
      </c>
      <c r="H112" s="116">
        <v>0</v>
      </c>
      <c r="I112" s="26">
        <f t="shared" ref="I112" si="8">IF(ISNUMBER(G112),ROUND(G112*H112,2),"")</f>
        <v>0</v>
      </c>
      <c r="J112" s="59"/>
      <c r="K112" s="392"/>
      <c r="L112" s="61"/>
      <c r="M112" s="63"/>
    </row>
    <row r="113" spans="1:13" ht="15">
      <c r="A113" s="22">
        <v>2</v>
      </c>
      <c r="B113" s="70"/>
      <c r="C113" s="22"/>
      <c r="D113" s="23"/>
      <c r="E113" s="24" t="s">
        <v>4165</v>
      </c>
      <c r="F113" s="114"/>
      <c r="G113" s="115"/>
      <c r="H113" s="26"/>
      <c r="I113" s="26">
        <f>I114+I119+I124+I128+I133+I146+I158+I160</f>
        <v>0</v>
      </c>
      <c r="J113" s="59"/>
      <c r="K113" s="392"/>
      <c r="L113" s="61"/>
      <c r="M113" s="63"/>
    </row>
    <row r="114" spans="1:13" ht="15">
      <c r="A114" s="402">
        <v>4</v>
      </c>
      <c r="B114" s="402"/>
      <c r="C114" s="402"/>
      <c r="D114" s="403"/>
      <c r="E114" s="404" t="s">
        <v>233</v>
      </c>
      <c r="F114" s="107" t="s">
        <v>3109</v>
      </c>
      <c r="G114" s="108">
        <v>1</v>
      </c>
      <c r="H114" s="55">
        <v>0</v>
      </c>
      <c r="I114" s="29">
        <f t="shared" ref="I114" si="9">IF(ISNUMBER(G114),ROUND(G114*H114,2),"")</f>
        <v>0</v>
      </c>
      <c r="J114" s="59"/>
      <c r="K114" s="392"/>
      <c r="L114" s="61"/>
      <c r="M114" s="63"/>
    </row>
    <row r="115" spans="1:13" ht="15">
      <c r="A115" s="30"/>
      <c r="B115" s="72"/>
      <c r="C115" s="30"/>
      <c r="D115" s="31" t="s">
        <v>154</v>
      </c>
      <c r="E115" s="78" t="s">
        <v>155</v>
      </c>
      <c r="F115" s="32" t="s">
        <v>76</v>
      </c>
      <c r="G115" s="34">
        <v>30</v>
      </c>
      <c r="H115" s="395"/>
      <c r="I115" s="398"/>
      <c r="J115" s="59"/>
      <c r="K115" s="392"/>
      <c r="L115" s="61"/>
      <c r="M115" s="63"/>
    </row>
    <row r="116" spans="1:13" ht="22.5">
      <c r="A116" s="30"/>
      <c r="B116" s="72"/>
      <c r="C116" s="30"/>
      <c r="D116" s="31" t="s">
        <v>156</v>
      </c>
      <c r="E116" s="78" t="s">
        <v>157</v>
      </c>
      <c r="F116" s="32" t="s">
        <v>76</v>
      </c>
      <c r="G116" s="34">
        <v>25</v>
      </c>
      <c r="H116" s="395"/>
      <c r="I116" s="398"/>
      <c r="J116" s="59"/>
      <c r="K116" s="392"/>
      <c r="L116" s="61"/>
      <c r="M116" s="63"/>
    </row>
    <row r="117" spans="1:13" ht="15">
      <c r="A117" s="30"/>
      <c r="B117" s="72"/>
      <c r="C117" s="30"/>
      <c r="D117" s="31" t="s">
        <v>158</v>
      </c>
      <c r="E117" s="78" t="s">
        <v>159</v>
      </c>
      <c r="F117" s="32" t="s">
        <v>56</v>
      </c>
      <c r="G117" s="34">
        <v>9.1</v>
      </c>
      <c r="H117" s="395"/>
      <c r="I117" s="398"/>
      <c r="J117" s="59"/>
      <c r="K117" s="392"/>
      <c r="L117" s="61"/>
      <c r="M117" s="63"/>
    </row>
    <row r="118" spans="1:13" ht="15">
      <c r="A118" s="30"/>
      <c r="B118" s="72"/>
      <c r="C118" s="30"/>
      <c r="D118" s="31" t="s">
        <v>160</v>
      </c>
      <c r="E118" s="78" t="s">
        <v>161</v>
      </c>
      <c r="F118" s="32" t="s">
        <v>76</v>
      </c>
      <c r="G118" s="34">
        <v>5</v>
      </c>
      <c r="H118" s="395"/>
      <c r="I118" s="398"/>
      <c r="J118" s="59"/>
      <c r="K118" s="392"/>
      <c r="L118" s="61"/>
      <c r="M118" s="63"/>
    </row>
    <row r="119" spans="1:13" ht="15">
      <c r="A119" s="405">
        <v>4</v>
      </c>
      <c r="B119" s="405"/>
      <c r="C119" s="405"/>
      <c r="D119" s="406"/>
      <c r="E119" s="407" t="s">
        <v>235</v>
      </c>
      <c r="F119" s="107" t="s">
        <v>3109</v>
      </c>
      <c r="G119" s="108">
        <v>1</v>
      </c>
      <c r="H119" s="55">
        <v>0</v>
      </c>
      <c r="I119" s="29">
        <f t="shared" ref="I119" si="10">IF(ISNUMBER(G119),ROUND(G119*H119,2),"")</f>
        <v>0</v>
      </c>
      <c r="J119" s="59"/>
      <c r="K119" s="392"/>
      <c r="L119" s="61"/>
      <c r="M119" s="63"/>
    </row>
    <row r="120" spans="1:13" ht="22.5">
      <c r="A120" s="82"/>
      <c r="B120" s="83"/>
      <c r="C120" s="82"/>
      <c r="D120" s="84" t="s">
        <v>162</v>
      </c>
      <c r="E120" s="101" t="s">
        <v>163</v>
      </c>
      <c r="F120" s="85"/>
      <c r="G120" s="86"/>
      <c r="H120" s="396"/>
      <c r="I120" s="396"/>
      <c r="J120" s="59"/>
      <c r="K120" s="392"/>
      <c r="L120" s="61"/>
      <c r="M120" s="63"/>
    </row>
    <row r="121" spans="1:13" ht="15">
      <c r="A121" s="88"/>
      <c r="B121" s="89"/>
      <c r="C121" s="88"/>
      <c r="D121" s="90"/>
      <c r="E121" s="102" t="s">
        <v>164</v>
      </c>
      <c r="F121" s="91" t="s">
        <v>165</v>
      </c>
      <c r="G121" s="92">
        <v>2.2999999999999998</v>
      </c>
      <c r="H121" s="397"/>
      <c r="I121" s="397"/>
      <c r="J121" s="59"/>
      <c r="K121" s="392"/>
      <c r="L121" s="61"/>
      <c r="M121" s="63"/>
    </row>
    <row r="122" spans="1:13" ht="15">
      <c r="A122" s="94"/>
      <c r="B122" s="95"/>
      <c r="C122" s="94"/>
      <c r="D122" s="96"/>
      <c r="E122" s="100" t="s">
        <v>166</v>
      </c>
      <c r="F122" s="97" t="s">
        <v>58</v>
      </c>
      <c r="G122" s="98">
        <v>4.9000000000000004</v>
      </c>
      <c r="H122" s="398"/>
      <c r="I122" s="398"/>
      <c r="J122" s="59"/>
      <c r="K122" s="392"/>
      <c r="L122" s="61"/>
      <c r="M122" s="63"/>
    </row>
    <row r="123" spans="1:13" ht="33.75">
      <c r="A123" s="94"/>
      <c r="B123" s="95"/>
      <c r="C123" s="94"/>
      <c r="D123" s="96" t="s">
        <v>167</v>
      </c>
      <c r="E123" s="100" t="s">
        <v>243</v>
      </c>
      <c r="F123" s="32" t="s">
        <v>7</v>
      </c>
      <c r="G123" s="34">
        <v>3</v>
      </c>
      <c r="H123" s="395"/>
      <c r="I123" s="398"/>
      <c r="J123" s="59"/>
      <c r="K123" s="392"/>
      <c r="L123" s="61"/>
      <c r="M123" s="63"/>
    </row>
    <row r="124" spans="1:13" ht="15">
      <c r="A124" s="405">
        <v>4</v>
      </c>
      <c r="B124" s="405"/>
      <c r="C124" s="405"/>
      <c r="D124" s="406"/>
      <c r="E124" s="407" t="s">
        <v>237</v>
      </c>
      <c r="F124" s="107" t="s">
        <v>3109</v>
      </c>
      <c r="G124" s="108">
        <v>1</v>
      </c>
      <c r="H124" s="55">
        <v>0</v>
      </c>
      <c r="I124" s="29">
        <f t="shared" ref="I124" si="11">IF(ISNUMBER(G124),ROUND(G124*H124,2),"")</f>
        <v>0</v>
      </c>
      <c r="J124" s="59"/>
      <c r="K124" s="392"/>
      <c r="L124" s="61"/>
      <c r="M124" s="63"/>
    </row>
    <row r="125" spans="1:13" ht="15">
      <c r="A125" s="82"/>
      <c r="B125" s="83"/>
      <c r="C125" s="82"/>
      <c r="D125" s="84" t="s">
        <v>168</v>
      </c>
      <c r="E125" s="101" t="s">
        <v>169</v>
      </c>
      <c r="F125" s="85"/>
      <c r="G125" s="86"/>
      <c r="H125" s="396"/>
      <c r="I125" s="396"/>
      <c r="J125" s="59"/>
      <c r="K125" s="392"/>
      <c r="L125" s="61"/>
      <c r="M125" s="63"/>
    </row>
    <row r="126" spans="1:13" ht="15">
      <c r="A126" s="94"/>
      <c r="B126" s="95"/>
      <c r="C126" s="94"/>
      <c r="D126" s="96"/>
      <c r="E126" s="100" t="s">
        <v>170</v>
      </c>
      <c r="F126" s="97" t="s">
        <v>56</v>
      </c>
      <c r="G126" s="98">
        <v>169.2</v>
      </c>
      <c r="H126" s="398"/>
      <c r="I126" s="398"/>
      <c r="J126" s="59"/>
      <c r="K126" s="392"/>
      <c r="L126" s="61"/>
      <c r="M126" s="63"/>
    </row>
    <row r="127" spans="1:13" ht="15">
      <c r="A127" s="94"/>
      <c r="B127" s="95"/>
      <c r="C127" s="94"/>
      <c r="D127" s="96" t="s">
        <v>171</v>
      </c>
      <c r="E127" s="100" t="s">
        <v>172</v>
      </c>
      <c r="F127" s="97" t="s">
        <v>56</v>
      </c>
      <c r="G127" s="98">
        <v>18</v>
      </c>
      <c r="H127" s="398"/>
      <c r="I127" s="398"/>
      <c r="J127" s="59"/>
      <c r="K127" s="392"/>
      <c r="L127" s="61"/>
      <c r="M127" s="63"/>
    </row>
    <row r="128" spans="1:13" ht="15">
      <c r="A128" s="402">
        <v>4</v>
      </c>
      <c r="B128" s="402"/>
      <c r="C128" s="402"/>
      <c r="D128" s="403"/>
      <c r="E128" s="404" t="s">
        <v>238</v>
      </c>
      <c r="F128" s="107" t="s">
        <v>3109</v>
      </c>
      <c r="G128" s="108">
        <v>1</v>
      </c>
      <c r="H128" s="55">
        <v>0</v>
      </c>
      <c r="I128" s="29">
        <f t="shared" ref="I128" si="12">IF(ISNUMBER(G128),ROUND(G128*H128,2),"")</f>
        <v>0</v>
      </c>
      <c r="J128" s="59"/>
      <c r="K128" s="392"/>
      <c r="L128" s="61"/>
      <c r="M128" s="63"/>
    </row>
    <row r="129" spans="1:13" ht="15">
      <c r="A129" s="30"/>
      <c r="B129" s="72"/>
      <c r="C129" s="30"/>
      <c r="D129" s="31" t="s">
        <v>173</v>
      </c>
      <c r="E129" s="78" t="s">
        <v>174</v>
      </c>
      <c r="F129" s="32" t="s">
        <v>76</v>
      </c>
      <c r="G129" s="34">
        <v>0.8</v>
      </c>
      <c r="H129" s="395"/>
      <c r="I129" s="395"/>
      <c r="J129" s="59"/>
      <c r="K129" s="392"/>
      <c r="L129" s="61"/>
      <c r="M129" s="63"/>
    </row>
    <row r="130" spans="1:13" ht="22.5">
      <c r="A130" s="30"/>
      <c r="B130" s="72"/>
      <c r="C130" s="30"/>
      <c r="D130" s="31" t="s">
        <v>175</v>
      </c>
      <c r="E130" s="78" t="s">
        <v>245</v>
      </c>
      <c r="F130" s="32" t="s">
        <v>76</v>
      </c>
      <c r="G130" s="34">
        <v>3.8</v>
      </c>
      <c r="H130" s="395"/>
      <c r="I130" s="395"/>
      <c r="J130" s="59"/>
      <c r="K130" s="392"/>
      <c r="L130" s="61"/>
      <c r="M130" s="63"/>
    </row>
    <row r="131" spans="1:13" ht="33.75">
      <c r="A131" s="30"/>
      <c r="B131" s="72"/>
      <c r="C131" s="30"/>
      <c r="D131" s="31" t="s">
        <v>176</v>
      </c>
      <c r="E131" s="78" t="s">
        <v>244</v>
      </c>
      <c r="F131" s="32" t="s">
        <v>7</v>
      </c>
      <c r="G131" s="34">
        <v>24</v>
      </c>
      <c r="H131" s="395"/>
      <c r="I131" s="395"/>
      <c r="J131" s="59"/>
      <c r="K131" s="392"/>
      <c r="L131" s="61"/>
      <c r="M131" s="63"/>
    </row>
    <row r="132" spans="1:13" ht="22.5">
      <c r="A132" s="30"/>
      <c r="B132" s="72"/>
      <c r="C132" s="30"/>
      <c r="D132" s="31" t="s">
        <v>177</v>
      </c>
      <c r="E132" s="78" t="s">
        <v>178</v>
      </c>
      <c r="F132" s="32" t="s">
        <v>78</v>
      </c>
      <c r="G132" s="34">
        <v>296</v>
      </c>
      <c r="H132" s="395"/>
      <c r="I132" s="395"/>
      <c r="J132" s="59"/>
      <c r="K132" s="392"/>
      <c r="L132" s="61"/>
      <c r="M132" s="63"/>
    </row>
    <row r="133" spans="1:13" ht="15">
      <c r="A133" s="402">
        <v>4</v>
      </c>
      <c r="B133" s="402"/>
      <c r="C133" s="402"/>
      <c r="D133" s="403"/>
      <c r="E133" s="404" t="s">
        <v>239</v>
      </c>
      <c r="F133" s="107" t="s">
        <v>3109</v>
      </c>
      <c r="G133" s="108">
        <v>1</v>
      </c>
      <c r="H133" s="55">
        <v>0</v>
      </c>
      <c r="I133" s="29">
        <f t="shared" ref="I133" si="13">IF(ISNUMBER(G133),ROUND(G133*H133,2),"")</f>
        <v>0</v>
      </c>
      <c r="J133" s="59"/>
      <c r="K133" s="392"/>
      <c r="L133" s="61"/>
      <c r="M133" s="63"/>
    </row>
    <row r="134" spans="1:13" ht="45">
      <c r="A134" s="30"/>
      <c r="B134" s="72"/>
      <c r="C134" s="30"/>
      <c r="D134" s="31" t="s">
        <v>180</v>
      </c>
      <c r="E134" s="78" t="s">
        <v>181</v>
      </c>
      <c r="F134" s="32" t="s">
        <v>56</v>
      </c>
      <c r="G134" s="34">
        <v>163</v>
      </c>
      <c r="H134" s="395"/>
      <c r="I134" s="398"/>
      <c r="J134" s="59"/>
      <c r="K134" s="392"/>
      <c r="L134" s="61"/>
      <c r="M134" s="63"/>
    </row>
    <row r="135" spans="1:13" ht="45">
      <c r="A135" s="30"/>
      <c r="B135" s="72"/>
      <c r="C135" s="30"/>
      <c r="D135" s="31" t="s">
        <v>182</v>
      </c>
      <c r="E135" s="78" t="s">
        <v>183</v>
      </c>
      <c r="F135" s="32" t="s">
        <v>58</v>
      </c>
      <c r="G135" s="34">
        <v>93.2</v>
      </c>
      <c r="H135" s="395"/>
      <c r="I135" s="398"/>
      <c r="J135" s="59"/>
      <c r="K135" s="392"/>
      <c r="L135" s="61"/>
      <c r="M135" s="63"/>
    </row>
    <row r="136" spans="1:13" ht="22.5">
      <c r="A136" s="82"/>
      <c r="B136" s="83"/>
      <c r="C136" s="82"/>
      <c r="D136" s="84" t="s">
        <v>184</v>
      </c>
      <c r="E136" s="101" t="s">
        <v>185</v>
      </c>
      <c r="F136" s="85" t="s">
        <v>58</v>
      </c>
      <c r="G136" s="86">
        <v>37.200000000000003</v>
      </c>
      <c r="H136" s="396"/>
      <c r="I136" s="397"/>
      <c r="J136" s="59"/>
      <c r="K136" s="392"/>
      <c r="L136" s="61"/>
      <c r="M136" s="63"/>
    </row>
    <row r="137" spans="1:13" ht="22.5">
      <c r="A137" s="82"/>
      <c r="B137" s="83"/>
      <c r="C137" s="82"/>
      <c r="D137" s="84" t="s">
        <v>186</v>
      </c>
      <c r="E137" s="101" t="s">
        <v>187</v>
      </c>
      <c r="F137" s="85"/>
      <c r="G137" s="86"/>
      <c r="H137" s="396"/>
      <c r="I137" s="396"/>
      <c r="J137" s="59"/>
      <c r="K137" s="392"/>
      <c r="L137" s="61"/>
      <c r="M137" s="63"/>
    </row>
    <row r="138" spans="1:13" ht="15">
      <c r="A138" s="88"/>
      <c r="B138" s="89"/>
      <c r="C138" s="88"/>
      <c r="D138" s="90"/>
      <c r="E138" s="102" t="s">
        <v>188</v>
      </c>
      <c r="F138" s="91"/>
      <c r="G138" s="92"/>
      <c r="H138" s="397"/>
      <c r="I138" s="397"/>
      <c r="J138" s="59"/>
      <c r="K138" s="392"/>
      <c r="L138" s="61"/>
      <c r="M138" s="63"/>
    </row>
    <row r="139" spans="1:13" ht="15">
      <c r="A139" s="88"/>
      <c r="B139" s="89"/>
      <c r="C139" s="88"/>
      <c r="D139" s="90"/>
      <c r="E139" s="102" t="s">
        <v>189</v>
      </c>
      <c r="F139" s="91"/>
      <c r="G139" s="92"/>
      <c r="H139" s="397"/>
      <c r="I139" s="397"/>
      <c r="J139" s="59"/>
      <c r="K139" s="392"/>
      <c r="L139" s="61"/>
      <c r="M139" s="63"/>
    </row>
    <row r="140" spans="1:13" ht="15">
      <c r="A140" s="88"/>
      <c r="B140" s="89"/>
      <c r="C140" s="88"/>
      <c r="D140" s="90" t="s">
        <v>18</v>
      </c>
      <c r="E140" s="102" t="s">
        <v>190</v>
      </c>
      <c r="F140" s="91" t="s">
        <v>56</v>
      </c>
      <c r="G140" s="92">
        <v>163</v>
      </c>
      <c r="H140" s="397"/>
      <c r="I140" s="397"/>
      <c r="J140" s="59"/>
      <c r="K140" s="392"/>
      <c r="L140" s="61"/>
      <c r="M140" s="63"/>
    </row>
    <row r="141" spans="1:13" ht="15">
      <c r="A141" s="94"/>
      <c r="B141" s="95"/>
      <c r="C141" s="94"/>
      <c r="D141" s="96" t="s">
        <v>19</v>
      </c>
      <c r="E141" s="100" t="s">
        <v>191</v>
      </c>
      <c r="F141" s="97" t="s">
        <v>58</v>
      </c>
      <c r="G141" s="98">
        <v>93.2</v>
      </c>
      <c r="H141" s="398"/>
      <c r="I141" s="398"/>
      <c r="J141" s="59"/>
      <c r="K141" s="392"/>
      <c r="L141" s="61"/>
      <c r="M141" s="63"/>
    </row>
    <row r="142" spans="1:13" ht="78.75">
      <c r="A142" s="30"/>
      <c r="B142" s="72"/>
      <c r="C142" s="30"/>
      <c r="D142" s="31" t="s">
        <v>192</v>
      </c>
      <c r="E142" s="78" t="s">
        <v>246</v>
      </c>
      <c r="F142" s="32" t="s">
        <v>56</v>
      </c>
      <c r="G142" s="34">
        <v>163</v>
      </c>
      <c r="H142" s="395"/>
      <c r="I142" s="395"/>
      <c r="J142" s="59"/>
      <c r="K142" s="392"/>
      <c r="L142" s="61"/>
      <c r="M142" s="63"/>
    </row>
    <row r="143" spans="1:13" ht="78.75">
      <c r="A143" s="30"/>
      <c r="B143" s="72"/>
      <c r="C143" s="30"/>
      <c r="D143" s="31" t="s">
        <v>193</v>
      </c>
      <c r="E143" s="78" t="s">
        <v>247</v>
      </c>
      <c r="F143" s="32" t="s">
        <v>58</v>
      </c>
      <c r="G143" s="34">
        <v>93.2</v>
      </c>
      <c r="H143" s="395"/>
      <c r="I143" s="395"/>
      <c r="J143" s="59"/>
      <c r="K143" s="392"/>
      <c r="L143" s="61"/>
      <c r="M143" s="63"/>
    </row>
    <row r="144" spans="1:13" ht="22.5">
      <c r="A144" s="30"/>
      <c r="B144" s="72"/>
      <c r="C144" s="30"/>
      <c r="D144" s="31" t="s">
        <v>194</v>
      </c>
      <c r="E144" s="78" t="s">
        <v>195</v>
      </c>
      <c r="F144" s="32" t="s">
        <v>7</v>
      </c>
      <c r="G144" s="34">
        <v>2</v>
      </c>
      <c r="H144" s="395"/>
      <c r="I144" s="398"/>
      <c r="J144" s="59"/>
      <c r="K144" s="392"/>
      <c r="L144" s="61"/>
      <c r="M144" s="63"/>
    </row>
    <row r="145" spans="1:13" ht="33.75">
      <c r="A145" s="30"/>
      <c r="B145" s="72"/>
      <c r="C145" s="30"/>
      <c r="D145" s="31" t="s">
        <v>196</v>
      </c>
      <c r="E145" s="78" t="s">
        <v>197</v>
      </c>
      <c r="F145" s="32" t="s">
        <v>58</v>
      </c>
      <c r="G145" s="34">
        <v>8</v>
      </c>
      <c r="H145" s="395"/>
      <c r="I145" s="398"/>
      <c r="J145" s="59"/>
      <c r="K145" s="392"/>
      <c r="L145" s="61"/>
      <c r="M145" s="63"/>
    </row>
    <row r="146" spans="1:13" ht="15">
      <c r="A146" s="402">
        <v>4</v>
      </c>
      <c r="B146" s="402"/>
      <c r="C146" s="402"/>
      <c r="D146" s="403"/>
      <c r="E146" s="404" t="s">
        <v>240</v>
      </c>
      <c r="F146" s="107" t="s">
        <v>3109</v>
      </c>
      <c r="G146" s="108">
        <v>1</v>
      </c>
      <c r="H146" s="55">
        <v>0</v>
      </c>
      <c r="I146" s="29">
        <f t="shared" ref="I146" si="14">IF(ISNUMBER(G146),ROUND(G146*H146,2),"")</f>
        <v>0</v>
      </c>
      <c r="J146" s="59"/>
      <c r="K146" s="392"/>
      <c r="L146" s="61"/>
      <c r="M146" s="63"/>
    </row>
    <row r="147" spans="1:13" ht="56.25">
      <c r="A147" s="30"/>
      <c r="B147" s="72"/>
      <c r="C147" s="30"/>
      <c r="D147" s="31" t="s">
        <v>199</v>
      </c>
      <c r="E147" s="78" t="s">
        <v>248</v>
      </c>
      <c r="F147" s="32" t="s">
        <v>58</v>
      </c>
      <c r="G147" s="34">
        <v>98.4</v>
      </c>
      <c r="H147" s="395"/>
      <c r="I147" s="398"/>
      <c r="J147" s="59"/>
      <c r="K147" s="392"/>
      <c r="L147" s="61"/>
      <c r="M147" s="63"/>
    </row>
    <row r="148" spans="1:13" ht="56.25">
      <c r="A148" s="82"/>
      <c r="B148" s="83"/>
      <c r="C148" s="82"/>
      <c r="D148" s="84" t="s">
        <v>200</v>
      </c>
      <c r="E148" s="101" t="s">
        <v>249</v>
      </c>
      <c r="F148" s="85" t="s">
        <v>7</v>
      </c>
      <c r="G148" s="86">
        <v>1</v>
      </c>
      <c r="H148" s="396"/>
      <c r="I148" s="397"/>
      <c r="J148" s="59"/>
      <c r="K148" s="392"/>
      <c r="L148" s="61"/>
      <c r="M148" s="63"/>
    </row>
    <row r="149" spans="1:13" ht="90">
      <c r="A149" s="82"/>
      <c r="B149" s="83"/>
      <c r="C149" s="82"/>
      <c r="D149" s="84" t="s">
        <v>201</v>
      </c>
      <c r="E149" s="101" t="s">
        <v>202</v>
      </c>
      <c r="F149" s="85"/>
      <c r="G149" s="86"/>
      <c r="H149" s="396"/>
      <c r="I149" s="396"/>
      <c r="J149" s="59"/>
      <c r="K149" s="392"/>
      <c r="L149" s="61"/>
      <c r="M149" s="63"/>
    </row>
    <row r="150" spans="1:13" ht="56.25">
      <c r="A150" s="88"/>
      <c r="B150" s="89"/>
      <c r="C150" s="88"/>
      <c r="D150" s="90"/>
      <c r="E150" s="102" t="s">
        <v>203</v>
      </c>
      <c r="F150" s="91"/>
      <c r="G150" s="92"/>
      <c r="H150" s="397"/>
      <c r="I150" s="397"/>
      <c r="J150" s="59"/>
      <c r="K150" s="392"/>
      <c r="L150" s="61"/>
      <c r="M150" s="63"/>
    </row>
    <row r="151" spans="1:13" ht="33.75">
      <c r="A151" s="88"/>
      <c r="B151" s="89"/>
      <c r="C151" s="88"/>
      <c r="D151" s="90"/>
      <c r="E151" s="102" t="s">
        <v>204</v>
      </c>
      <c r="F151" s="91"/>
      <c r="G151" s="92"/>
      <c r="H151" s="397"/>
      <c r="I151" s="397"/>
      <c r="J151" s="59"/>
      <c r="K151" s="392"/>
      <c r="L151" s="61"/>
      <c r="M151" s="63"/>
    </row>
    <row r="152" spans="1:13" ht="15">
      <c r="A152" s="88"/>
      <c r="B152" s="89"/>
      <c r="C152" s="88"/>
      <c r="D152" s="90" t="s">
        <v>18</v>
      </c>
      <c r="E152" s="102" t="s">
        <v>205</v>
      </c>
      <c r="F152" s="91" t="s">
        <v>78</v>
      </c>
      <c r="G152" s="92">
        <v>7346</v>
      </c>
      <c r="H152" s="397"/>
      <c r="I152" s="397"/>
      <c r="J152" s="59"/>
      <c r="K152" s="392"/>
      <c r="L152" s="61"/>
      <c r="M152" s="63"/>
    </row>
    <row r="153" spans="1:13" ht="15">
      <c r="A153" s="94"/>
      <c r="B153" s="95"/>
      <c r="C153" s="94"/>
      <c r="D153" s="96" t="s">
        <v>19</v>
      </c>
      <c r="E153" s="100" t="s">
        <v>206</v>
      </c>
      <c r="F153" s="97" t="s">
        <v>78</v>
      </c>
      <c r="G153" s="98">
        <v>7041</v>
      </c>
      <c r="H153" s="398"/>
      <c r="I153" s="398"/>
      <c r="J153" s="59"/>
      <c r="K153" s="392"/>
      <c r="L153" s="61"/>
      <c r="M153" s="63"/>
    </row>
    <row r="154" spans="1:13" ht="33.75">
      <c r="A154" s="94"/>
      <c r="B154" s="95"/>
      <c r="C154" s="94"/>
      <c r="D154" s="96" t="s">
        <v>207</v>
      </c>
      <c r="E154" s="100" t="s">
        <v>208</v>
      </c>
      <c r="F154" s="97" t="s">
        <v>58</v>
      </c>
      <c r="G154" s="98">
        <v>69</v>
      </c>
      <c r="H154" s="398"/>
      <c r="I154" s="398"/>
      <c r="J154" s="59"/>
      <c r="K154" s="392"/>
      <c r="L154" s="61"/>
      <c r="M154" s="63"/>
    </row>
    <row r="155" spans="1:13" ht="22.5">
      <c r="A155" s="30"/>
      <c r="B155" s="72"/>
      <c r="C155" s="30"/>
      <c r="D155" s="31" t="s">
        <v>209</v>
      </c>
      <c r="E155" s="78" t="s">
        <v>210</v>
      </c>
      <c r="F155" s="32" t="s">
        <v>56</v>
      </c>
      <c r="G155" s="34">
        <v>10.1</v>
      </c>
      <c r="H155" s="395"/>
      <c r="I155" s="398"/>
      <c r="J155" s="59"/>
      <c r="K155" s="392"/>
      <c r="L155" s="61"/>
      <c r="M155" s="63"/>
    </row>
    <row r="156" spans="1:13" ht="33.75">
      <c r="A156" s="30"/>
      <c r="B156" s="72"/>
      <c r="C156" s="30"/>
      <c r="D156" s="31" t="s">
        <v>211</v>
      </c>
      <c r="E156" s="78" t="s">
        <v>212</v>
      </c>
      <c r="F156" s="32" t="s">
        <v>58</v>
      </c>
      <c r="G156" s="34">
        <v>55.1</v>
      </c>
      <c r="H156" s="395"/>
      <c r="I156" s="398"/>
      <c r="J156" s="59"/>
      <c r="K156" s="392"/>
      <c r="L156" s="61"/>
      <c r="M156" s="63"/>
    </row>
    <row r="157" spans="1:13" ht="45">
      <c r="A157" s="30"/>
      <c r="B157" s="72"/>
      <c r="C157" s="30"/>
      <c r="D157" s="31" t="s">
        <v>213</v>
      </c>
      <c r="E157" s="78" t="s">
        <v>250</v>
      </c>
      <c r="F157" s="32" t="s">
        <v>7</v>
      </c>
      <c r="G157" s="34">
        <v>2</v>
      </c>
      <c r="H157" s="395"/>
      <c r="I157" s="398"/>
      <c r="J157" s="59"/>
      <c r="K157" s="392"/>
      <c r="L157" s="61"/>
      <c r="M157" s="63"/>
    </row>
    <row r="158" spans="1:13" ht="15">
      <c r="A158" s="402">
        <v>4</v>
      </c>
      <c r="B158" s="402"/>
      <c r="C158" s="402"/>
      <c r="D158" s="403"/>
      <c r="E158" s="404" t="s">
        <v>241</v>
      </c>
      <c r="F158" s="107" t="s">
        <v>3109</v>
      </c>
      <c r="G158" s="108">
        <v>1</v>
      </c>
      <c r="H158" s="55">
        <v>0</v>
      </c>
      <c r="I158" s="29">
        <f t="shared" ref="I158:I160" si="15">IF(ISNUMBER(G158),ROUND(G158*H158,2),"")</f>
        <v>0</v>
      </c>
      <c r="J158" s="59"/>
      <c r="K158" s="392"/>
      <c r="L158" s="61"/>
      <c r="M158" s="63"/>
    </row>
    <row r="159" spans="1:13" ht="101.25">
      <c r="A159" s="30"/>
      <c r="B159" s="72"/>
      <c r="C159" s="30"/>
      <c r="D159" s="31" t="s">
        <v>215</v>
      </c>
      <c r="E159" s="78" t="s">
        <v>251</v>
      </c>
      <c r="F159" s="32" t="s">
        <v>56</v>
      </c>
      <c r="G159" s="34">
        <v>210</v>
      </c>
      <c r="H159" s="395"/>
      <c r="I159" s="398"/>
      <c r="J159" s="59"/>
      <c r="K159" s="392"/>
      <c r="L159" s="61"/>
      <c r="M159" s="63"/>
    </row>
    <row r="160" spans="1:13" ht="15">
      <c r="A160" s="402">
        <v>4</v>
      </c>
      <c r="B160" s="402"/>
      <c r="C160" s="402"/>
      <c r="D160" s="403"/>
      <c r="E160" s="404" t="s">
        <v>242</v>
      </c>
      <c r="F160" s="107" t="s">
        <v>3109</v>
      </c>
      <c r="G160" s="108">
        <v>1</v>
      </c>
      <c r="H160" s="55">
        <v>0</v>
      </c>
      <c r="I160" s="29">
        <f t="shared" si="15"/>
        <v>0</v>
      </c>
      <c r="J160" s="59"/>
      <c r="K160" s="392"/>
      <c r="L160" s="61"/>
      <c r="M160" s="63"/>
    </row>
    <row r="161" spans="1:13" ht="22.5">
      <c r="A161" s="82"/>
      <c r="B161" s="83"/>
      <c r="C161" s="82"/>
      <c r="D161" s="84" t="s">
        <v>217</v>
      </c>
      <c r="E161" s="101" t="s">
        <v>218</v>
      </c>
      <c r="F161" s="85"/>
      <c r="G161" s="86"/>
      <c r="H161" s="396"/>
      <c r="I161" s="396"/>
      <c r="J161" s="59"/>
      <c r="K161" s="392"/>
      <c r="L161" s="61"/>
      <c r="M161" s="63"/>
    </row>
    <row r="162" spans="1:13" ht="33.75">
      <c r="A162" s="94"/>
      <c r="B162" s="95"/>
      <c r="C162" s="94"/>
      <c r="D162" s="96"/>
      <c r="E162" s="100" t="s">
        <v>219</v>
      </c>
      <c r="F162" s="97" t="s">
        <v>56</v>
      </c>
      <c r="G162" s="98">
        <v>3.2</v>
      </c>
      <c r="H162" s="398"/>
      <c r="I162" s="398"/>
      <c r="J162" s="59"/>
      <c r="K162" s="392"/>
      <c r="L162" s="61"/>
      <c r="M162" s="63"/>
    </row>
    <row r="163" spans="1:13" ht="22.5">
      <c r="A163" s="82"/>
      <c r="B163" s="83"/>
      <c r="C163" s="82"/>
      <c r="D163" s="84" t="s">
        <v>220</v>
      </c>
      <c r="E163" s="101" t="s">
        <v>221</v>
      </c>
      <c r="F163" s="85"/>
      <c r="G163" s="86"/>
      <c r="H163" s="396"/>
      <c r="I163" s="396"/>
      <c r="J163" s="59"/>
      <c r="K163" s="392"/>
      <c r="L163" s="61"/>
      <c r="M163" s="63"/>
    </row>
    <row r="164" spans="1:13" ht="33.75">
      <c r="A164" s="88"/>
      <c r="B164" s="89"/>
      <c r="C164" s="88"/>
      <c r="D164" s="90"/>
      <c r="E164" s="102" t="s">
        <v>222</v>
      </c>
      <c r="F164" s="91" t="s">
        <v>56</v>
      </c>
      <c r="G164" s="92">
        <v>14</v>
      </c>
      <c r="H164" s="397"/>
      <c r="I164" s="397"/>
      <c r="J164" s="59"/>
      <c r="K164" s="392"/>
      <c r="L164" s="61"/>
      <c r="M164" s="63"/>
    </row>
    <row r="165" spans="1:13" ht="22.5">
      <c r="A165" s="82"/>
      <c r="B165" s="83"/>
      <c r="C165" s="82"/>
      <c r="D165" s="84" t="s">
        <v>223</v>
      </c>
      <c r="E165" s="101" t="s">
        <v>224</v>
      </c>
      <c r="F165" s="85"/>
      <c r="G165" s="86"/>
      <c r="H165" s="396"/>
      <c r="I165" s="396"/>
      <c r="J165" s="59"/>
      <c r="K165" s="392"/>
      <c r="L165" s="61"/>
      <c r="M165" s="63"/>
    </row>
    <row r="166" spans="1:13" ht="33.75">
      <c r="A166" s="88"/>
      <c r="B166" s="89"/>
      <c r="C166" s="88"/>
      <c r="D166" s="90"/>
      <c r="E166" s="102" t="s">
        <v>225</v>
      </c>
      <c r="F166" s="91"/>
      <c r="G166" s="92"/>
      <c r="H166" s="397"/>
      <c r="I166" s="397"/>
      <c r="J166" s="59"/>
      <c r="K166" s="392"/>
      <c r="L166" s="61"/>
      <c r="M166" s="63"/>
    </row>
    <row r="167" spans="1:13" ht="15">
      <c r="A167" s="88"/>
      <c r="B167" s="89"/>
      <c r="C167" s="88"/>
      <c r="D167" s="90"/>
      <c r="E167" s="102" t="s">
        <v>226</v>
      </c>
      <c r="F167" s="91" t="s">
        <v>56</v>
      </c>
      <c r="G167" s="92">
        <v>2.4</v>
      </c>
      <c r="H167" s="397"/>
      <c r="I167" s="397"/>
      <c r="J167" s="59"/>
      <c r="K167" s="392"/>
      <c r="L167" s="61"/>
      <c r="M167" s="63"/>
    </row>
    <row r="168" spans="1:13" ht="15">
      <c r="A168" s="94"/>
      <c r="B168" s="95"/>
      <c r="C168" s="94"/>
      <c r="D168" s="96"/>
      <c r="E168" s="100" t="s">
        <v>227</v>
      </c>
      <c r="F168" s="97" t="s">
        <v>56</v>
      </c>
      <c r="G168" s="98">
        <v>3.2</v>
      </c>
      <c r="H168" s="398"/>
      <c r="I168" s="398"/>
      <c r="J168" s="59"/>
      <c r="K168" s="392"/>
      <c r="L168" s="61"/>
      <c r="M168" s="63"/>
    </row>
    <row r="169" spans="1:13" ht="22.5">
      <c r="A169" s="82"/>
      <c r="B169" s="83"/>
      <c r="C169" s="82"/>
      <c r="D169" s="84" t="s">
        <v>228</v>
      </c>
      <c r="E169" s="101" t="s">
        <v>229</v>
      </c>
      <c r="F169" s="85"/>
      <c r="G169" s="86"/>
      <c r="H169" s="396"/>
      <c r="I169" s="396"/>
      <c r="J169" s="59"/>
      <c r="K169" s="392"/>
      <c r="L169" s="61"/>
      <c r="M169" s="63"/>
    </row>
    <row r="170" spans="1:13" ht="15">
      <c r="A170" s="94"/>
      <c r="B170" s="95"/>
      <c r="C170" s="94"/>
      <c r="D170" s="96"/>
      <c r="E170" s="100" t="s">
        <v>230</v>
      </c>
      <c r="F170" s="97" t="s">
        <v>58</v>
      </c>
      <c r="G170" s="98">
        <v>38.799999999999997</v>
      </c>
      <c r="H170" s="398"/>
      <c r="I170" s="398"/>
      <c r="J170" s="59"/>
      <c r="K170" s="392"/>
      <c r="L170" s="61"/>
      <c r="M170" s="63"/>
    </row>
    <row r="171" spans="1:13" ht="15">
      <c r="A171" s="30"/>
      <c r="B171" s="72"/>
      <c r="C171" s="30"/>
      <c r="D171" s="31"/>
      <c r="E171" s="78"/>
      <c r="F171" s="32"/>
      <c r="G171" s="34"/>
      <c r="H171" s="395"/>
      <c r="I171" s="395"/>
      <c r="J171" s="59"/>
      <c r="K171" s="392"/>
      <c r="L171" s="61"/>
      <c r="M171" s="63"/>
    </row>
    <row r="172" spans="1:13" ht="15">
      <c r="A172" s="16">
        <v>1</v>
      </c>
      <c r="B172" s="69" t="str">
        <f>IF(TRIM(H172)&lt;&gt;"",COUNTA($H$8:H172),"")</f>
        <v/>
      </c>
      <c r="C172" s="17"/>
      <c r="D172" s="18"/>
      <c r="E172" s="19" t="s">
        <v>376</v>
      </c>
      <c r="F172" s="20"/>
      <c r="G172" s="50"/>
      <c r="H172" s="393"/>
      <c r="I172" s="21">
        <f>I173+I312+I358+I470+I536+I600+I654+I731+I796+I856+I901+I952+I997</f>
        <v>0</v>
      </c>
      <c r="J172" s="59"/>
      <c r="K172" s="392"/>
      <c r="L172" s="61"/>
      <c r="M172" s="63"/>
    </row>
    <row r="173" spans="1:13" ht="15">
      <c r="A173" s="22">
        <v>2</v>
      </c>
      <c r="B173" s="70"/>
      <c r="C173" s="22"/>
      <c r="D173" s="23"/>
      <c r="E173" s="24" t="s">
        <v>378</v>
      </c>
      <c r="F173" s="114"/>
      <c r="G173" s="115"/>
      <c r="H173" s="26"/>
      <c r="I173" s="26">
        <f>I174+I181+I247+I284</f>
        <v>0</v>
      </c>
      <c r="J173" s="59"/>
      <c r="K173" s="392"/>
      <c r="L173" s="61"/>
      <c r="M173" s="63"/>
    </row>
    <row r="174" spans="1:13" ht="15">
      <c r="A174" s="402">
        <v>3</v>
      </c>
      <c r="B174" s="402"/>
      <c r="C174" s="402"/>
      <c r="D174" s="403"/>
      <c r="E174" s="404" t="s">
        <v>366</v>
      </c>
      <c r="F174" s="404"/>
      <c r="G174" s="404"/>
      <c r="H174" s="408"/>
      <c r="I174" s="409">
        <f>SUM(I175:I180)</f>
        <v>0</v>
      </c>
      <c r="J174" s="59"/>
      <c r="K174" s="392"/>
      <c r="L174" s="61"/>
      <c r="M174" s="63"/>
    </row>
    <row r="175" spans="1:13" ht="15">
      <c r="A175" s="30"/>
      <c r="B175" s="72"/>
      <c r="C175" s="30"/>
      <c r="D175" s="31" t="s">
        <v>14</v>
      </c>
      <c r="E175" s="78" t="s">
        <v>254</v>
      </c>
      <c r="F175" s="32" t="s">
        <v>255</v>
      </c>
      <c r="G175" s="34">
        <v>4160</v>
      </c>
      <c r="H175" s="56">
        <v>0</v>
      </c>
      <c r="I175" s="395">
        <f t="shared" ref="I175:I200" si="16">IF(ISNUMBER(G175),ROUND(G175*H175,2),"")</f>
        <v>0</v>
      </c>
      <c r="J175" s="59"/>
      <c r="K175" s="392"/>
      <c r="L175" s="61"/>
      <c r="M175" s="63"/>
    </row>
    <row r="176" spans="1:13" ht="22.5">
      <c r="A176" s="30"/>
      <c r="B176" s="72"/>
      <c r="C176" s="30"/>
      <c r="D176" s="31" t="s">
        <v>15</v>
      </c>
      <c r="E176" s="78" t="s">
        <v>256</v>
      </c>
      <c r="F176" s="32" t="s">
        <v>58</v>
      </c>
      <c r="G176" s="34">
        <v>3336</v>
      </c>
      <c r="H176" s="56">
        <v>0</v>
      </c>
      <c r="I176" s="395">
        <f t="shared" si="16"/>
        <v>0</v>
      </c>
      <c r="J176" s="59"/>
      <c r="K176" s="392"/>
      <c r="L176" s="61"/>
      <c r="M176" s="63"/>
    </row>
    <row r="177" spans="1:13" ht="22.5">
      <c r="A177" s="30"/>
      <c r="B177" s="72"/>
      <c r="C177" s="30"/>
      <c r="D177" s="31" t="s">
        <v>16</v>
      </c>
      <c r="E177" s="78" t="s">
        <v>257</v>
      </c>
      <c r="F177" s="32" t="s">
        <v>56</v>
      </c>
      <c r="G177" s="34">
        <v>6700</v>
      </c>
      <c r="H177" s="56">
        <v>0</v>
      </c>
      <c r="I177" s="395">
        <f t="shared" si="16"/>
        <v>0</v>
      </c>
      <c r="J177" s="59"/>
      <c r="K177" s="392"/>
      <c r="L177" s="61"/>
      <c r="M177" s="63"/>
    </row>
    <row r="178" spans="1:13" ht="22.5">
      <c r="A178" s="30"/>
      <c r="B178" s="72"/>
      <c r="C178" s="30"/>
      <c r="D178" s="31" t="s">
        <v>17</v>
      </c>
      <c r="E178" s="78" t="s">
        <v>258</v>
      </c>
      <c r="F178" s="32" t="s">
        <v>255</v>
      </c>
      <c r="G178" s="34">
        <v>150</v>
      </c>
      <c r="H178" s="56">
        <v>0</v>
      </c>
      <c r="I178" s="395">
        <f t="shared" si="16"/>
        <v>0</v>
      </c>
      <c r="J178" s="59"/>
      <c r="K178" s="392"/>
      <c r="L178" s="61"/>
      <c r="M178" s="63"/>
    </row>
    <row r="179" spans="1:13" ht="33.75">
      <c r="A179" s="30"/>
      <c r="B179" s="72"/>
      <c r="C179" s="30"/>
      <c r="D179" s="31" t="s">
        <v>179</v>
      </c>
      <c r="E179" s="78" t="s">
        <v>259</v>
      </c>
      <c r="F179" s="32" t="s">
        <v>11</v>
      </c>
      <c r="G179" s="34">
        <v>25</v>
      </c>
      <c r="H179" s="56">
        <v>0</v>
      </c>
      <c r="I179" s="395">
        <f t="shared" si="16"/>
        <v>0</v>
      </c>
      <c r="J179" s="59"/>
      <c r="K179" s="392"/>
      <c r="L179" s="61"/>
      <c r="M179" s="63"/>
    </row>
    <row r="180" spans="1:13" ht="33.75">
      <c r="A180" s="30"/>
      <c r="B180" s="72"/>
      <c r="C180" s="30"/>
      <c r="D180" s="31" t="s">
        <v>198</v>
      </c>
      <c r="E180" s="78" t="s">
        <v>4166</v>
      </c>
      <c r="F180" s="32" t="s">
        <v>8</v>
      </c>
      <c r="G180" s="34">
        <v>1</v>
      </c>
      <c r="H180" s="56">
        <v>0</v>
      </c>
      <c r="I180" s="395">
        <f t="shared" si="16"/>
        <v>0</v>
      </c>
      <c r="J180" s="59"/>
      <c r="K180" s="392"/>
      <c r="L180" s="61"/>
      <c r="M180" s="63"/>
    </row>
    <row r="181" spans="1:13" ht="15">
      <c r="A181" s="402">
        <v>3</v>
      </c>
      <c r="B181" s="402"/>
      <c r="C181" s="402"/>
      <c r="D181" s="403"/>
      <c r="E181" s="404" t="s">
        <v>367</v>
      </c>
      <c r="F181" s="404"/>
      <c r="G181" s="404"/>
      <c r="H181" s="408"/>
      <c r="I181" s="409">
        <f>SUM(I182:I246)</f>
        <v>0</v>
      </c>
      <c r="J181" s="59"/>
      <c r="K181" s="392"/>
      <c r="L181" s="61"/>
      <c r="M181" s="63"/>
    </row>
    <row r="182" spans="1:13" ht="22.5">
      <c r="A182" s="30"/>
      <c r="B182" s="72"/>
      <c r="C182" s="30"/>
      <c r="D182" s="31" t="s">
        <v>14</v>
      </c>
      <c r="E182" s="78" t="s">
        <v>262</v>
      </c>
      <c r="F182" s="32" t="s">
        <v>11</v>
      </c>
      <c r="G182" s="34">
        <v>92</v>
      </c>
      <c r="H182" s="56">
        <v>0</v>
      </c>
      <c r="I182" s="398">
        <f t="shared" si="16"/>
        <v>0</v>
      </c>
      <c r="J182" s="59"/>
      <c r="K182" s="392"/>
      <c r="L182" s="61"/>
      <c r="M182" s="63"/>
    </row>
    <row r="183" spans="1:13" ht="22.5">
      <c r="A183" s="30"/>
      <c r="B183" s="72"/>
      <c r="C183" s="30"/>
      <c r="D183" s="31" t="s">
        <v>15</v>
      </c>
      <c r="E183" s="78" t="s">
        <v>263</v>
      </c>
      <c r="F183" s="32" t="s">
        <v>11</v>
      </c>
      <c r="G183" s="34">
        <v>518</v>
      </c>
      <c r="H183" s="56">
        <v>0</v>
      </c>
      <c r="I183" s="398">
        <f t="shared" si="16"/>
        <v>0</v>
      </c>
      <c r="J183" s="59"/>
      <c r="K183" s="392"/>
      <c r="L183" s="61"/>
      <c r="M183" s="63"/>
    </row>
    <row r="184" spans="1:13" ht="15">
      <c r="A184" s="30"/>
      <c r="B184" s="72"/>
      <c r="C184" s="30"/>
      <c r="D184" s="31" t="s">
        <v>16</v>
      </c>
      <c r="E184" s="78" t="s">
        <v>264</v>
      </c>
      <c r="F184" s="32" t="s">
        <v>11</v>
      </c>
      <c r="G184" s="34">
        <v>150</v>
      </c>
      <c r="H184" s="56">
        <v>0</v>
      </c>
      <c r="I184" s="398">
        <f t="shared" si="16"/>
        <v>0</v>
      </c>
      <c r="J184" s="59"/>
      <c r="K184" s="392"/>
      <c r="L184" s="61"/>
      <c r="M184" s="63"/>
    </row>
    <row r="185" spans="1:13" ht="33.75">
      <c r="A185" s="82"/>
      <c r="B185" s="83"/>
      <c r="C185" s="82"/>
      <c r="D185" s="84" t="s">
        <v>17</v>
      </c>
      <c r="E185" s="101" t="s">
        <v>4167</v>
      </c>
      <c r="F185" s="85"/>
      <c r="G185" s="86"/>
      <c r="H185" s="396"/>
      <c r="I185" s="396"/>
      <c r="J185" s="59"/>
      <c r="K185" s="392"/>
      <c r="L185" s="61"/>
      <c r="M185" s="63"/>
    </row>
    <row r="186" spans="1:13" ht="22.5">
      <c r="A186" s="88"/>
      <c r="B186" s="89"/>
      <c r="C186" s="88"/>
      <c r="D186" s="90" t="s">
        <v>52</v>
      </c>
      <c r="E186" s="102" t="s">
        <v>4168</v>
      </c>
      <c r="F186" s="91" t="s">
        <v>58</v>
      </c>
      <c r="G186" s="92">
        <v>2800</v>
      </c>
      <c r="H186" s="93">
        <v>0</v>
      </c>
      <c r="I186" s="397">
        <f t="shared" si="16"/>
        <v>0</v>
      </c>
      <c r="J186" s="59"/>
      <c r="K186" s="392"/>
      <c r="L186" s="61"/>
      <c r="M186" s="63"/>
    </row>
    <row r="187" spans="1:13" ht="22.5">
      <c r="A187" s="94"/>
      <c r="B187" s="95"/>
      <c r="C187" s="94"/>
      <c r="D187" s="96" t="s">
        <v>62</v>
      </c>
      <c r="E187" s="100" t="s">
        <v>4530</v>
      </c>
      <c r="F187" s="97" t="s">
        <v>58</v>
      </c>
      <c r="G187" s="98">
        <v>1020</v>
      </c>
      <c r="H187" s="99">
        <v>0</v>
      </c>
      <c r="I187" s="398">
        <f t="shared" si="16"/>
        <v>0</v>
      </c>
      <c r="J187" s="59"/>
      <c r="K187" s="392"/>
      <c r="L187" s="61"/>
      <c r="M187" s="63"/>
    </row>
    <row r="188" spans="1:13" ht="22.5">
      <c r="A188" s="82"/>
      <c r="B188" s="83"/>
      <c r="C188" s="82"/>
      <c r="D188" s="84" t="s">
        <v>179</v>
      </c>
      <c r="E188" s="101" t="s">
        <v>4169</v>
      </c>
      <c r="F188" s="85"/>
      <c r="G188" s="86"/>
      <c r="H188" s="396"/>
      <c r="I188" s="396" t="str">
        <f t="shared" si="16"/>
        <v/>
      </c>
      <c r="J188" s="59"/>
      <c r="K188" s="392"/>
      <c r="L188" s="61"/>
      <c r="M188" s="63"/>
    </row>
    <row r="189" spans="1:13" ht="15">
      <c r="A189" s="88"/>
      <c r="B189" s="89"/>
      <c r="C189" s="88"/>
      <c r="D189" s="90" t="s">
        <v>52</v>
      </c>
      <c r="E189" s="102" t="s">
        <v>4170</v>
      </c>
      <c r="F189" s="91" t="s">
        <v>7</v>
      </c>
      <c r="G189" s="92">
        <v>6</v>
      </c>
      <c r="H189" s="93">
        <v>0</v>
      </c>
      <c r="I189" s="397">
        <f t="shared" si="16"/>
        <v>0</v>
      </c>
      <c r="J189" s="59"/>
      <c r="K189" s="392"/>
      <c r="L189" s="61"/>
      <c r="M189" s="63"/>
    </row>
    <row r="190" spans="1:13" ht="15">
      <c r="A190" s="94"/>
      <c r="B190" s="95"/>
      <c r="C190" s="94"/>
      <c r="D190" s="96" t="s">
        <v>62</v>
      </c>
      <c r="E190" s="100" t="s">
        <v>4171</v>
      </c>
      <c r="F190" s="97" t="s">
        <v>7</v>
      </c>
      <c r="G190" s="98">
        <v>3</v>
      </c>
      <c r="H190" s="99">
        <v>0</v>
      </c>
      <c r="I190" s="398">
        <f t="shared" si="16"/>
        <v>0</v>
      </c>
      <c r="J190" s="59"/>
      <c r="K190" s="392"/>
      <c r="L190" s="61"/>
      <c r="M190" s="63"/>
    </row>
    <row r="191" spans="1:13" ht="33.75">
      <c r="A191" s="82"/>
      <c r="B191" s="83"/>
      <c r="C191" s="82"/>
      <c r="D191" s="84" t="s">
        <v>214</v>
      </c>
      <c r="E191" s="101" t="s">
        <v>4172</v>
      </c>
      <c r="F191" s="85" t="s">
        <v>76</v>
      </c>
      <c r="G191" s="86">
        <v>7900</v>
      </c>
      <c r="H191" s="87">
        <v>0</v>
      </c>
      <c r="I191" s="397">
        <f t="shared" si="16"/>
        <v>0</v>
      </c>
      <c r="J191" s="59"/>
      <c r="K191" s="392"/>
      <c r="L191" s="61"/>
      <c r="M191" s="63"/>
    </row>
    <row r="192" spans="1:13" ht="78.75">
      <c r="A192" s="82"/>
      <c r="B192" s="83"/>
      <c r="C192" s="82"/>
      <c r="D192" s="84" t="s">
        <v>216</v>
      </c>
      <c r="E192" s="101" t="s">
        <v>4173</v>
      </c>
      <c r="F192" s="85"/>
      <c r="G192" s="86"/>
      <c r="H192" s="396"/>
      <c r="I192" s="396"/>
      <c r="J192" s="59"/>
      <c r="K192" s="392"/>
      <c r="L192" s="61"/>
      <c r="M192" s="63"/>
    </row>
    <row r="193" spans="1:13" ht="15">
      <c r="A193" s="88"/>
      <c r="B193" s="89"/>
      <c r="C193" s="88"/>
      <c r="D193" s="90"/>
      <c r="E193" s="102" t="s">
        <v>265</v>
      </c>
      <c r="F193" s="91"/>
      <c r="G193" s="92"/>
      <c r="H193" s="397"/>
      <c r="I193" s="397" t="str">
        <f t="shared" si="16"/>
        <v/>
      </c>
      <c r="J193" s="59"/>
      <c r="K193" s="392"/>
      <c r="L193" s="61"/>
      <c r="M193" s="63"/>
    </row>
    <row r="194" spans="1:13" ht="15">
      <c r="A194" s="88"/>
      <c r="B194" s="89"/>
      <c r="C194" s="88"/>
      <c r="D194" s="90"/>
      <c r="E194" s="102" t="s">
        <v>266</v>
      </c>
      <c r="F194" s="91"/>
      <c r="G194" s="92"/>
      <c r="H194" s="397"/>
      <c r="I194" s="397"/>
      <c r="J194" s="59"/>
      <c r="K194" s="392"/>
      <c r="L194" s="61"/>
      <c r="M194" s="63"/>
    </row>
    <row r="195" spans="1:13" ht="15">
      <c r="A195" s="88"/>
      <c r="B195" s="89"/>
      <c r="C195" s="88"/>
      <c r="D195" s="90"/>
      <c r="E195" s="102" t="s">
        <v>267</v>
      </c>
      <c r="F195" s="91"/>
      <c r="G195" s="92"/>
      <c r="H195" s="397"/>
      <c r="I195" s="397"/>
      <c r="J195" s="59"/>
      <c r="K195" s="392"/>
      <c r="L195" s="61"/>
      <c r="M195" s="63"/>
    </row>
    <row r="196" spans="1:13" ht="15">
      <c r="A196" s="88"/>
      <c r="B196" s="89"/>
      <c r="C196" s="88"/>
      <c r="D196" s="90"/>
      <c r="E196" s="102" t="s">
        <v>4174</v>
      </c>
      <c r="F196" s="91"/>
      <c r="G196" s="92"/>
      <c r="H196" s="397"/>
      <c r="I196" s="397"/>
      <c r="J196" s="59"/>
      <c r="K196" s="392"/>
      <c r="L196" s="61"/>
      <c r="M196" s="63"/>
    </row>
    <row r="197" spans="1:13" ht="15">
      <c r="A197" s="88"/>
      <c r="B197" s="89"/>
      <c r="C197" s="88"/>
      <c r="D197" s="90"/>
      <c r="E197" s="102" t="s">
        <v>268</v>
      </c>
      <c r="F197" s="91"/>
      <c r="G197" s="92"/>
      <c r="H197" s="397"/>
      <c r="I197" s="397"/>
      <c r="J197" s="59"/>
      <c r="K197" s="392"/>
      <c r="L197" s="61"/>
      <c r="M197" s="63"/>
    </row>
    <row r="198" spans="1:13" ht="15">
      <c r="A198" s="88"/>
      <c r="B198" s="89"/>
      <c r="C198" s="88"/>
      <c r="D198" s="90"/>
      <c r="E198" s="102" t="s">
        <v>4175</v>
      </c>
      <c r="F198" s="91"/>
      <c r="G198" s="92"/>
      <c r="H198" s="397"/>
      <c r="I198" s="397"/>
      <c r="J198" s="59"/>
      <c r="K198" s="392"/>
      <c r="L198" s="61"/>
      <c r="M198" s="63"/>
    </row>
    <row r="199" spans="1:13" ht="15">
      <c r="A199" s="88"/>
      <c r="B199" s="89"/>
      <c r="C199" s="88"/>
      <c r="D199" s="90" t="s">
        <v>52</v>
      </c>
      <c r="E199" s="102" t="s">
        <v>4176</v>
      </c>
      <c r="F199" s="91" t="s">
        <v>7</v>
      </c>
      <c r="G199" s="92">
        <v>4</v>
      </c>
      <c r="H199" s="93">
        <v>0</v>
      </c>
      <c r="I199" s="397">
        <f t="shared" si="16"/>
        <v>0</v>
      </c>
      <c r="J199" s="59"/>
      <c r="K199" s="392"/>
      <c r="L199" s="61"/>
      <c r="M199" s="63"/>
    </row>
    <row r="200" spans="1:13" ht="15">
      <c r="A200" s="88"/>
      <c r="B200" s="89"/>
      <c r="C200" s="88"/>
      <c r="D200" s="90" t="s">
        <v>62</v>
      </c>
      <c r="E200" s="102" t="s">
        <v>4177</v>
      </c>
      <c r="F200" s="91" t="s">
        <v>7</v>
      </c>
      <c r="G200" s="92">
        <v>2</v>
      </c>
      <c r="H200" s="93">
        <v>0</v>
      </c>
      <c r="I200" s="398">
        <f t="shared" si="16"/>
        <v>0</v>
      </c>
      <c r="J200" s="59"/>
      <c r="K200" s="392"/>
      <c r="L200" s="61"/>
      <c r="M200" s="63"/>
    </row>
    <row r="201" spans="1:13" ht="78.75">
      <c r="A201" s="82"/>
      <c r="B201" s="83"/>
      <c r="C201" s="82"/>
      <c r="D201" s="84" t="s">
        <v>231</v>
      </c>
      <c r="E201" s="101" t="s">
        <v>4178</v>
      </c>
      <c r="F201" s="85"/>
      <c r="G201" s="86"/>
      <c r="H201" s="396"/>
      <c r="I201" s="396"/>
      <c r="J201" s="59"/>
      <c r="K201" s="392"/>
      <c r="L201" s="61"/>
      <c r="M201" s="63"/>
    </row>
    <row r="202" spans="1:13" ht="15">
      <c r="A202" s="88"/>
      <c r="B202" s="89"/>
      <c r="C202" s="88"/>
      <c r="D202" s="90"/>
      <c r="E202" s="102" t="s">
        <v>265</v>
      </c>
      <c r="F202" s="91"/>
      <c r="G202" s="92"/>
      <c r="H202" s="397"/>
      <c r="I202" s="397"/>
      <c r="J202" s="59"/>
      <c r="K202" s="392"/>
      <c r="L202" s="61"/>
      <c r="M202" s="63"/>
    </row>
    <row r="203" spans="1:13" ht="15">
      <c r="A203" s="88"/>
      <c r="B203" s="89"/>
      <c r="C203" s="88"/>
      <c r="D203" s="90"/>
      <c r="E203" s="102" t="s">
        <v>266</v>
      </c>
      <c r="F203" s="91"/>
      <c r="G203" s="92"/>
      <c r="H203" s="397"/>
      <c r="I203" s="397"/>
      <c r="J203" s="59"/>
      <c r="K203" s="392"/>
      <c r="L203" s="61"/>
      <c r="M203" s="63"/>
    </row>
    <row r="204" spans="1:13" ht="15">
      <c r="A204" s="88"/>
      <c r="B204" s="89"/>
      <c r="C204" s="88"/>
      <c r="D204" s="90"/>
      <c r="E204" s="102" t="s">
        <v>267</v>
      </c>
      <c r="F204" s="91"/>
      <c r="G204" s="92"/>
      <c r="H204" s="397"/>
      <c r="I204" s="397"/>
      <c r="J204" s="59"/>
      <c r="K204" s="392"/>
      <c r="L204" s="61"/>
      <c r="M204" s="63"/>
    </row>
    <row r="205" spans="1:13" ht="15">
      <c r="A205" s="88"/>
      <c r="B205" s="89"/>
      <c r="C205" s="88"/>
      <c r="D205" s="90"/>
      <c r="E205" s="102" t="s">
        <v>4174</v>
      </c>
      <c r="F205" s="91"/>
      <c r="G205" s="92"/>
      <c r="H205" s="397"/>
      <c r="I205" s="397"/>
      <c r="J205" s="59"/>
      <c r="K205" s="392"/>
      <c r="L205" s="61"/>
      <c r="M205" s="63"/>
    </row>
    <row r="206" spans="1:13" ht="15">
      <c r="A206" s="88"/>
      <c r="B206" s="89"/>
      <c r="C206" s="88"/>
      <c r="D206" s="90"/>
      <c r="E206" s="102" t="s">
        <v>268</v>
      </c>
      <c r="F206" s="91"/>
      <c r="G206" s="92"/>
      <c r="H206" s="397"/>
      <c r="I206" s="397"/>
      <c r="J206" s="59"/>
      <c r="K206" s="392"/>
      <c r="L206" s="61"/>
      <c r="M206" s="63"/>
    </row>
    <row r="207" spans="1:13" ht="15">
      <c r="A207" s="88"/>
      <c r="B207" s="89"/>
      <c r="C207" s="88"/>
      <c r="D207" s="90"/>
      <c r="E207" s="102" t="s">
        <v>4175</v>
      </c>
      <c r="F207" s="91"/>
      <c r="G207" s="92"/>
      <c r="H207" s="397"/>
      <c r="I207" s="397"/>
      <c r="J207" s="59"/>
      <c r="K207" s="392"/>
      <c r="L207" s="61"/>
      <c r="M207" s="63"/>
    </row>
    <row r="208" spans="1:13" ht="15">
      <c r="A208" s="88"/>
      <c r="B208" s="89"/>
      <c r="C208" s="88"/>
      <c r="D208" s="90" t="s">
        <v>52</v>
      </c>
      <c r="E208" s="102" t="s">
        <v>4179</v>
      </c>
      <c r="F208" s="97" t="s">
        <v>7</v>
      </c>
      <c r="G208" s="98">
        <v>1</v>
      </c>
      <c r="H208" s="99">
        <v>0</v>
      </c>
      <c r="I208" s="398">
        <f t="shared" ref="I208" si="17">IF(ISNUMBER(G208),ROUND(G208*H208,2),"")</f>
        <v>0</v>
      </c>
      <c r="J208" s="59"/>
      <c r="K208" s="392"/>
      <c r="L208" s="61"/>
      <c r="M208" s="63"/>
    </row>
    <row r="209" spans="1:13" ht="78.75">
      <c r="A209" s="82"/>
      <c r="B209" s="83"/>
      <c r="C209" s="82"/>
      <c r="D209" s="84" t="s">
        <v>260</v>
      </c>
      <c r="E209" s="101" t="s">
        <v>4173</v>
      </c>
      <c r="F209" s="85"/>
      <c r="G209" s="86"/>
      <c r="H209" s="396"/>
      <c r="I209" s="396"/>
      <c r="J209" s="59"/>
      <c r="K209" s="392"/>
      <c r="L209" s="61"/>
      <c r="M209" s="63"/>
    </row>
    <row r="210" spans="1:13" ht="15">
      <c r="A210" s="88"/>
      <c r="B210" s="89"/>
      <c r="C210" s="88"/>
      <c r="D210" s="90"/>
      <c r="E210" s="102" t="s">
        <v>265</v>
      </c>
      <c r="F210" s="91"/>
      <c r="G210" s="92"/>
      <c r="H210" s="397"/>
      <c r="I210" s="397"/>
      <c r="J210" s="59"/>
      <c r="K210" s="392"/>
      <c r="L210" s="61"/>
      <c r="M210" s="63"/>
    </row>
    <row r="211" spans="1:13" ht="15">
      <c r="A211" s="88"/>
      <c r="B211" s="89"/>
      <c r="C211" s="88"/>
      <c r="D211" s="90"/>
      <c r="E211" s="102" t="s">
        <v>266</v>
      </c>
      <c r="F211" s="91"/>
      <c r="G211" s="92"/>
      <c r="H211" s="397"/>
      <c r="I211" s="397"/>
      <c r="J211" s="59"/>
      <c r="K211" s="392"/>
      <c r="L211" s="61"/>
      <c r="M211" s="63"/>
    </row>
    <row r="212" spans="1:13" ht="15">
      <c r="A212" s="88"/>
      <c r="B212" s="89"/>
      <c r="C212" s="88"/>
      <c r="D212" s="90"/>
      <c r="E212" s="102" t="s">
        <v>267</v>
      </c>
      <c r="F212" s="91"/>
      <c r="G212" s="92"/>
      <c r="H212" s="397"/>
      <c r="I212" s="397"/>
      <c r="J212" s="59"/>
      <c r="K212" s="392"/>
      <c r="L212" s="61"/>
      <c r="M212" s="63"/>
    </row>
    <row r="213" spans="1:13" ht="15">
      <c r="A213" s="88"/>
      <c r="B213" s="89"/>
      <c r="C213" s="88"/>
      <c r="D213" s="90"/>
      <c r="E213" s="102" t="s">
        <v>4174</v>
      </c>
      <c r="F213" s="91"/>
      <c r="G213" s="92"/>
      <c r="H213" s="397"/>
      <c r="I213" s="397"/>
      <c r="J213" s="59"/>
      <c r="K213" s="392"/>
      <c r="L213" s="61"/>
      <c r="M213" s="63"/>
    </row>
    <row r="214" spans="1:13" ht="15">
      <c r="A214" s="88"/>
      <c r="B214" s="89"/>
      <c r="C214" s="88"/>
      <c r="D214" s="90"/>
      <c r="E214" s="102" t="s">
        <v>268</v>
      </c>
      <c r="F214" s="91"/>
      <c r="G214" s="92"/>
      <c r="H214" s="397"/>
      <c r="I214" s="397"/>
      <c r="J214" s="59"/>
      <c r="K214" s="392"/>
      <c r="L214" s="61"/>
      <c r="M214" s="63"/>
    </row>
    <row r="215" spans="1:13" ht="15">
      <c r="A215" s="88"/>
      <c r="B215" s="89"/>
      <c r="C215" s="88"/>
      <c r="D215" s="90"/>
      <c r="E215" s="102" t="s">
        <v>4175</v>
      </c>
      <c r="F215" s="91"/>
      <c r="G215" s="92"/>
      <c r="H215" s="397"/>
      <c r="I215" s="397"/>
      <c r="J215" s="59"/>
      <c r="K215" s="392"/>
      <c r="L215" s="61"/>
      <c r="M215" s="63"/>
    </row>
    <row r="216" spans="1:13" ht="15">
      <c r="A216" s="88"/>
      <c r="B216" s="89"/>
      <c r="C216" s="88"/>
      <c r="D216" s="90" t="s">
        <v>52</v>
      </c>
      <c r="E216" s="102" t="s">
        <v>4180</v>
      </c>
      <c r="F216" s="97" t="s">
        <v>7</v>
      </c>
      <c r="G216" s="98">
        <v>1</v>
      </c>
      <c r="H216" s="99">
        <v>0</v>
      </c>
      <c r="I216" s="398">
        <f t="shared" ref="I216" si="18">IF(ISNUMBER(G216),ROUND(G216*H216,2),"")</f>
        <v>0</v>
      </c>
      <c r="J216" s="59"/>
      <c r="K216" s="392"/>
      <c r="L216" s="61"/>
      <c r="M216" s="63"/>
    </row>
    <row r="217" spans="1:13" ht="56.25">
      <c r="A217" s="82"/>
      <c r="B217" s="83"/>
      <c r="C217" s="82"/>
      <c r="D217" s="84" t="s">
        <v>261</v>
      </c>
      <c r="E217" s="101" t="s">
        <v>4181</v>
      </c>
      <c r="F217" s="85" t="s">
        <v>58</v>
      </c>
      <c r="G217" s="86">
        <v>3840</v>
      </c>
      <c r="H217" s="87">
        <v>0</v>
      </c>
      <c r="I217" s="396">
        <f t="shared" ref="I217:I255" si="19">IF(ISNUMBER(G217),ROUND(G217*H217,2),"")</f>
        <v>0</v>
      </c>
      <c r="J217" s="59"/>
      <c r="K217" s="392"/>
      <c r="L217" s="61"/>
      <c r="M217" s="63"/>
    </row>
    <row r="218" spans="1:13" ht="15">
      <c r="A218" s="88"/>
      <c r="B218" s="89"/>
      <c r="C218" s="88"/>
      <c r="D218" s="90"/>
      <c r="E218" s="102" t="s">
        <v>265</v>
      </c>
      <c r="F218" s="91"/>
      <c r="G218" s="92"/>
      <c r="H218" s="397"/>
      <c r="I218" s="397" t="str">
        <f t="shared" si="19"/>
        <v/>
      </c>
      <c r="J218" s="59"/>
      <c r="K218" s="392"/>
      <c r="L218" s="61"/>
      <c r="M218" s="63"/>
    </row>
    <row r="219" spans="1:13" ht="15">
      <c r="A219" s="88"/>
      <c r="B219" s="89"/>
      <c r="C219" s="88"/>
      <c r="D219" s="90"/>
      <c r="E219" s="102" t="s">
        <v>269</v>
      </c>
      <c r="F219" s="91" t="s">
        <v>58</v>
      </c>
      <c r="G219" s="92">
        <v>7680</v>
      </c>
      <c r="H219" s="397"/>
      <c r="I219" s="397"/>
      <c r="J219" s="59"/>
      <c r="K219" s="392"/>
      <c r="L219" s="61"/>
      <c r="M219" s="63"/>
    </row>
    <row r="220" spans="1:13" ht="22.5">
      <c r="A220" s="88"/>
      <c r="B220" s="89"/>
      <c r="C220" s="88"/>
      <c r="D220" s="90"/>
      <c r="E220" s="102" t="s">
        <v>4182</v>
      </c>
      <c r="F220" s="91" t="s">
        <v>58</v>
      </c>
      <c r="G220" s="92">
        <v>3840</v>
      </c>
      <c r="H220" s="397"/>
      <c r="I220" s="397"/>
      <c r="J220" s="59"/>
      <c r="K220" s="392"/>
      <c r="L220" s="61"/>
      <c r="M220" s="63"/>
    </row>
    <row r="221" spans="1:13" ht="15">
      <c r="A221" s="88"/>
      <c r="B221" s="89"/>
      <c r="C221" s="88"/>
      <c r="D221" s="90"/>
      <c r="E221" s="102" t="s">
        <v>270</v>
      </c>
      <c r="F221" s="91" t="s">
        <v>58</v>
      </c>
      <c r="G221" s="92">
        <v>3840</v>
      </c>
      <c r="H221" s="397"/>
      <c r="I221" s="397"/>
      <c r="J221" s="59"/>
      <c r="K221" s="392"/>
      <c r="L221" s="61"/>
      <c r="M221" s="63"/>
    </row>
    <row r="222" spans="1:13" ht="15">
      <c r="A222" s="88"/>
      <c r="B222" s="89"/>
      <c r="C222" s="88"/>
      <c r="D222" s="90"/>
      <c r="E222" s="102" t="s">
        <v>267</v>
      </c>
      <c r="F222" s="91" t="s">
        <v>58</v>
      </c>
      <c r="G222" s="92">
        <v>3840</v>
      </c>
      <c r="H222" s="397"/>
      <c r="I222" s="397"/>
      <c r="J222" s="59"/>
      <c r="K222" s="392"/>
      <c r="L222" s="61"/>
      <c r="M222" s="63"/>
    </row>
    <row r="223" spans="1:13" ht="15">
      <c r="A223" s="88"/>
      <c r="B223" s="89"/>
      <c r="C223" s="88"/>
      <c r="D223" s="90"/>
      <c r="E223" s="102" t="s">
        <v>268</v>
      </c>
      <c r="F223" s="91"/>
      <c r="G223" s="92"/>
      <c r="H223" s="397"/>
      <c r="I223" s="397"/>
      <c r="J223" s="59"/>
      <c r="K223" s="392"/>
      <c r="L223" s="61"/>
      <c r="M223" s="63"/>
    </row>
    <row r="224" spans="1:13" ht="15">
      <c r="A224" s="94"/>
      <c r="B224" s="95"/>
      <c r="C224" s="94"/>
      <c r="D224" s="96"/>
      <c r="E224" s="100" t="s">
        <v>271</v>
      </c>
      <c r="F224" s="97" t="s">
        <v>58</v>
      </c>
      <c r="G224" s="98">
        <v>3840</v>
      </c>
      <c r="H224" s="398"/>
      <c r="I224" s="398"/>
      <c r="J224" s="59"/>
      <c r="K224" s="392"/>
      <c r="L224" s="61"/>
      <c r="M224" s="63"/>
    </row>
    <row r="225" spans="1:13" ht="22.5">
      <c r="A225" s="94"/>
      <c r="B225" s="95"/>
      <c r="C225" s="94"/>
      <c r="D225" s="96" t="s">
        <v>272</v>
      </c>
      <c r="E225" s="100" t="s">
        <v>4183</v>
      </c>
      <c r="F225" s="97" t="s">
        <v>7</v>
      </c>
      <c r="G225" s="98">
        <v>14</v>
      </c>
      <c r="H225" s="99">
        <v>0</v>
      </c>
      <c r="I225" s="398">
        <f t="shared" si="19"/>
        <v>0</v>
      </c>
      <c r="J225" s="59"/>
      <c r="K225" s="392"/>
      <c r="L225" s="61"/>
      <c r="M225" s="63"/>
    </row>
    <row r="226" spans="1:13" ht="15">
      <c r="A226" s="82"/>
      <c r="B226" s="83"/>
      <c r="C226" s="82"/>
      <c r="D226" s="84" t="s">
        <v>274</v>
      </c>
      <c r="E226" s="101" t="s">
        <v>273</v>
      </c>
      <c r="F226" s="85" t="s">
        <v>58</v>
      </c>
      <c r="G226" s="86">
        <v>800</v>
      </c>
      <c r="H226" s="87">
        <v>0</v>
      </c>
      <c r="I226" s="397">
        <f t="shared" si="19"/>
        <v>0</v>
      </c>
      <c r="J226" s="59"/>
      <c r="K226" s="392"/>
      <c r="L226" s="61"/>
      <c r="M226" s="63"/>
    </row>
    <row r="227" spans="1:13" ht="22.5">
      <c r="A227" s="82"/>
      <c r="B227" s="83"/>
      <c r="C227" s="82"/>
      <c r="D227" s="84" t="s">
        <v>276</v>
      </c>
      <c r="E227" s="101" t="s">
        <v>4184</v>
      </c>
      <c r="F227" s="85"/>
      <c r="G227" s="86"/>
      <c r="H227" s="396"/>
      <c r="I227" s="396" t="str">
        <f t="shared" si="19"/>
        <v/>
      </c>
      <c r="J227" s="59"/>
      <c r="K227" s="392"/>
      <c r="L227" s="61"/>
      <c r="M227" s="63"/>
    </row>
    <row r="228" spans="1:13" ht="15">
      <c r="A228" s="88"/>
      <c r="B228" s="89"/>
      <c r="C228" s="88"/>
      <c r="D228" s="90" t="s">
        <v>52</v>
      </c>
      <c r="E228" s="102" t="s">
        <v>4185</v>
      </c>
      <c r="F228" s="91" t="s">
        <v>7</v>
      </c>
      <c r="G228" s="92">
        <v>122</v>
      </c>
      <c r="H228" s="93">
        <v>0</v>
      </c>
      <c r="I228" s="397">
        <f t="shared" si="19"/>
        <v>0</v>
      </c>
      <c r="J228" s="59"/>
      <c r="K228" s="392"/>
      <c r="L228" s="61"/>
      <c r="M228" s="63"/>
    </row>
    <row r="229" spans="1:13" ht="15">
      <c r="A229" s="94"/>
      <c r="B229" s="95"/>
      <c r="C229" s="94"/>
      <c r="D229" s="96" t="s">
        <v>62</v>
      </c>
      <c r="E229" s="100" t="s">
        <v>4186</v>
      </c>
      <c r="F229" s="97" t="s">
        <v>7</v>
      </c>
      <c r="G229" s="98">
        <v>14</v>
      </c>
      <c r="H229" s="99">
        <v>0</v>
      </c>
      <c r="I229" s="398">
        <f t="shared" si="19"/>
        <v>0</v>
      </c>
      <c r="J229" s="59"/>
      <c r="K229" s="392"/>
      <c r="L229" s="61"/>
      <c r="M229" s="63"/>
    </row>
    <row r="230" spans="1:13" ht="15">
      <c r="A230" s="88"/>
      <c r="B230" s="89"/>
      <c r="C230" s="88"/>
      <c r="D230" s="90" t="s">
        <v>278</v>
      </c>
      <c r="E230" s="102" t="s">
        <v>277</v>
      </c>
      <c r="F230" s="91" t="s">
        <v>255</v>
      </c>
      <c r="G230" s="92">
        <v>4600</v>
      </c>
      <c r="H230" s="93">
        <v>0</v>
      </c>
      <c r="I230" s="397">
        <f t="shared" si="19"/>
        <v>0</v>
      </c>
      <c r="J230" s="59"/>
      <c r="K230" s="392"/>
      <c r="L230" s="61"/>
      <c r="M230" s="63"/>
    </row>
    <row r="231" spans="1:13" ht="15">
      <c r="A231" s="82"/>
      <c r="B231" s="83"/>
      <c r="C231" s="82"/>
      <c r="D231" s="84" t="s">
        <v>281</v>
      </c>
      <c r="E231" s="101" t="s">
        <v>279</v>
      </c>
      <c r="F231" s="85"/>
      <c r="G231" s="86"/>
      <c r="H231" s="396"/>
      <c r="I231" s="396" t="str">
        <f t="shared" si="19"/>
        <v/>
      </c>
      <c r="J231" s="59"/>
      <c r="K231" s="392"/>
      <c r="L231" s="61"/>
      <c r="M231" s="63"/>
    </row>
    <row r="232" spans="1:13" ht="15">
      <c r="A232" s="88"/>
      <c r="B232" s="89"/>
      <c r="C232" s="88"/>
      <c r="D232" s="90" t="s">
        <v>52</v>
      </c>
      <c r="E232" s="102" t="s">
        <v>280</v>
      </c>
      <c r="F232" s="91" t="s">
        <v>7</v>
      </c>
      <c r="G232" s="92">
        <v>2</v>
      </c>
      <c r="H232" s="93">
        <v>0</v>
      </c>
      <c r="I232" s="397">
        <f t="shared" si="19"/>
        <v>0</v>
      </c>
      <c r="J232" s="59"/>
      <c r="K232" s="392"/>
      <c r="L232" s="61"/>
      <c r="M232" s="63"/>
    </row>
    <row r="233" spans="1:13" ht="15">
      <c r="A233" s="88"/>
      <c r="B233" s="89"/>
      <c r="C233" s="88"/>
      <c r="D233" s="90" t="s">
        <v>62</v>
      </c>
      <c r="E233" s="102" t="s">
        <v>4187</v>
      </c>
      <c r="F233" s="91" t="s">
        <v>7</v>
      </c>
      <c r="G233" s="92">
        <v>4</v>
      </c>
      <c r="H233" s="93">
        <v>0</v>
      </c>
      <c r="I233" s="397">
        <f t="shared" si="19"/>
        <v>0</v>
      </c>
      <c r="J233" s="59"/>
      <c r="K233" s="392"/>
      <c r="L233" s="61"/>
      <c r="M233" s="63"/>
    </row>
    <row r="234" spans="1:13" ht="15">
      <c r="A234" s="94"/>
      <c r="B234" s="95"/>
      <c r="C234" s="94"/>
      <c r="D234" s="96" t="s">
        <v>64</v>
      </c>
      <c r="E234" s="100" t="s">
        <v>4188</v>
      </c>
      <c r="F234" s="97" t="s">
        <v>7</v>
      </c>
      <c r="G234" s="98">
        <v>2</v>
      </c>
      <c r="H234" s="99">
        <v>0</v>
      </c>
      <c r="I234" s="398">
        <f t="shared" si="19"/>
        <v>0</v>
      </c>
      <c r="J234" s="59"/>
      <c r="K234" s="392"/>
      <c r="L234" s="61"/>
      <c r="M234" s="63"/>
    </row>
    <row r="235" spans="1:13" ht="22.5">
      <c r="A235" s="94"/>
      <c r="B235" s="95"/>
      <c r="C235" s="94"/>
      <c r="D235" s="96" t="s">
        <v>283</v>
      </c>
      <c r="E235" s="100" t="s">
        <v>282</v>
      </c>
      <c r="F235" s="97" t="s">
        <v>11</v>
      </c>
      <c r="G235" s="98">
        <v>1092</v>
      </c>
      <c r="H235" s="99">
        <v>0</v>
      </c>
      <c r="I235" s="398">
        <f t="shared" si="19"/>
        <v>0</v>
      </c>
      <c r="J235" s="59"/>
      <c r="K235" s="392"/>
      <c r="L235" s="61"/>
      <c r="M235" s="63"/>
    </row>
    <row r="236" spans="1:13" ht="15">
      <c r="A236" s="30"/>
      <c r="B236" s="72"/>
      <c r="C236" s="30"/>
      <c r="D236" s="31" t="s">
        <v>285</v>
      </c>
      <c r="E236" s="78" t="s">
        <v>284</v>
      </c>
      <c r="F236" s="32" t="s">
        <v>11</v>
      </c>
      <c r="G236" s="34">
        <v>384</v>
      </c>
      <c r="H236" s="56">
        <v>0</v>
      </c>
      <c r="I236" s="398">
        <f t="shared" si="19"/>
        <v>0</v>
      </c>
      <c r="J236" s="59"/>
      <c r="K236" s="392"/>
      <c r="L236" s="61"/>
      <c r="M236" s="63"/>
    </row>
    <row r="237" spans="1:13" ht="15">
      <c r="A237" s="30"/>
      <c r="B237" s="72"/>
      <c r="C237" s="30"/>
      <c r="D237" s="31" t="s">
        <v>287</v>
      </c>
      <c r="E237" s="78" t="s">
        <v>286</v>
      </c>
      <c r="F237" s="32" t="s">
        <v>11</v>
      </c>
      <c r="G237" s="34">
        <v>4</v>
      </c>
      <c r="H237" s="56">
        <v>0</v>
      </c>
      <c r="I237" s="398">
        <f t="shared" si="19"/>
        <v>0</v>
      </c>
      <c r="J237" s="59"/>
      <c r="K237" s="392"/>
      <c r="L237" s="61"/>
      <c r="M237" s="63"/>
    </row>
    <row r="238" spans="1:13" ht="15">
      <c r="A238" s="30"/>
      <c r="B238" s="72"/>
      <c r="C238" s="30"/>
      <c r="D238" s="31" t="s">
        <v>289</v>
      </c>
      <c r="E238" s="78" t="s">
        <v>288</v>
      </c>
      <c r="F238" s="32" t="s">
        <v>11</v>
      </c>
      <c r="G238" s="34">
        <v>110</v>
      </c>
      <c r="H238" s="56">
        <v>0</v>
      </c>
      <c r="I238" s="398">
        <f t="shared" si="19"/>
        <v>0</v>
      </c>
      <c r="J238" s="59"/>
      <c r="K238" s="392"/>
      <c r="L238" s="61"/>
      <c r="M238" s="63"/>
    </row>
    <row r="239" spans="1:13" ht="22.5">
      <c r="A239" s="30"/>
      <c r="B239" s="72"/>
      <c r="C239" s="30"/>
      <c r="D239" s="31" t="s">
        <v>290</v>
      </c>
      <c r="E239" s="78" t="s">
        <v>4153</v>
      </c>
      <c r="F239" s="32" t="s">
        <v>11</v>
      </c>
      <c r="G239" s="34">
        <v>50</v>
      </c>
      <c r="H239" s="56">
        <v>0</v>
      </c>
      <c r="I239" s="398">
        <f t="shared" si="19"/>
        <v>0</v>
      </c>
      <c r="J239" s="59"/>
      <c r="K239" s="392"/>
      <c r="L239" s="61"/>
      <c r="M239" s="63"/>
    </row>
    <row r="240" spans="1:13" ht="15">
      <c r="A240" s="30"/>
      <c r="B240" s="72"/>
      <c r="C240" s="30"/>
      <c r="D240" s="31" t="s">
        <v>292</v>
      </c>
      <c r="E240" s="78" t="s">
        <v>291</v>
      </c>
      <c r="F240" s="32" t="s">
        <v>11</v>
      </c>
      <c r="G240" s="34">
        <v>17</v>
      </c>
      <c r="H240" s="56">
        <v>0</v>
      </c>
      <c r="I240" s="398">
        <f t="shared" si="19"/>
        <v>0</v>
      </c>
      <c r="J240" s="59"/>
      <c r="K240" s="392"/>
      <c r="L240" s="61"/>
      <c r="M240" s="63"/>
    </row>
    <row r="241" spans="1:13" ht="22.5">
      <c r="A241" s="30"/>
      <c r="B241" s="72"/>
      <c r="C241" s="30"/>
      <c r="D241" s="31" t="s">
        <v>293</v>
      </c>
      <c r="E241" s="78" t="s">
        <v>4154</v>
      </c>
      <c r="F241" s="32" t="s">
        <v>11</v>
      </c>
      <c r="G241" s="34">
        <v>6</v>
      </c>
      <c r="H241" s="56">
        <v>0</v>
      </c>
      <c r="I241" s="398">
        <f t="shared" si="19"/>
        <v>0</v>
      </c>
      <c r="J241" s="59"/>
      <c r="K241" s="392"/>
      <c r="L241" s="61"/>
      <c r="M241" s="63"/>
    </row>
    <row r="242" spans="1:13" ht="15">
      <c r="A242" s="30"/>
      <c r="B242" s="72"/>
      <c r="C242" s="30"/>
      <c r="D242" s="31" t="s">
        <v>295</v>
      </c>
      <c r="E242" s="78" t="s">
        <v>4189</v>
      </c>
      <c r="F242" s="32" t="s">
        <v>11</v>
      </c>
      <c r="G242" s="34">
        <v>8</v>
      </c>
      <c r="H242" s="56">
        <v>0</v>
      </c>
      <c r="I242" s="398">
        <f t="shared" si="19"/>
        <v>0</v>
      </c>
      <c r="J242" s="59"/>
      <c r="K242" s="392"/>
      <c r="L242" s="61"/>
      <c r="M242" s="63"/>
    </row>
    <row r="243" spans="1:13" ht="15">
      <c r="A243" s="30"/>
      <c r="B243" s="72"/>
      <c r="C243" s="30"/>
      <c r="D243" s="31" t="s">
        <v>296</v>
      </c>
      <c r="E243" s="78" t="s">
        <v>294</v>
      </c>
      <c r="F243" s="32" t="s">
        <v>11</v>
      </c>
      <c r="G243" s="34">
        <v>2</v>
      </c>
      <c r="H243" s="56">
        <v>0</v>
      </c>
      <c r="I243" s="398">
        <f t="shared" si="19"/>
        <v>0</v>
      </c>
      <c r="J243" s="59"/>
      <c r="K243" s="392"/>
      <c r="L243" s="61"/>
      <c r="M243" s="63"/>
    </row>
    <row r="244" spans="1:13" ht="33.75">
      <c r="A244" s="30"/>
      <c r="B244" s="72"/>
      <c r="C244" s="30"/>
      <c r="D244" s="31" t="s">
        <v>298</v>
      </c>
      <c r="E244" s="78" t="s">
        <v>4190</v>
      </c>
      <c r="F244" s="32" t="s">
        <v>11</v>
      </c>
      <c r="G244" s="34">
        <v>1</v>
      </c>
      <c r="H244" s="56">
        <v>0</v>
      </c>
      <c r="I244" s="398">
        <f t="shared" si="19"/>
        <v>0</v>
      </c>
      <c r="J244" s="59"/>
      <c r="K244" s="392"/>
      <c r="L244" s="61"/>
      <c r="M244" s="63"/>
    </row>
    <row r="245" spans="1:13" ht="15">
      <c r="A245" s="30"/>
      <c r="B245" s="72"/>
      <c r="C245" s="30"/>
      <c r="D245" s="31" t="s">
        <v>332</v>
      </c>
      <c r="E245" s="78" t="s">
        <v>297</v>
      </c>
      <c r="F245" s="32" t="s">
        <v>255</v>
      </c>
      <c r="G245" s="34">
        <v>4160</v>
      </c>
      <c r="H245" s="56">
        <v>0</v>
      </c>
      <c r="I245" s="398">
        <f t="shared" si="19"/>
        <v>0</v>
      </c>
      <c r="J245" s="59"/>
      <c r="K245" s="392"/>
      <c r="L245" s="61"/>
      <c r="M245" s="63"/>
    </row>
    <row r="246" spans="1:13" ht="22.5">
      <c r="A246" s="30"/>
      <c r="B246" s="72"/>
      <c r="C246" s="30"/>
      <c r="D246" s="31" t="s">
        <v>334</v>
      </c>
      <c r="E246" s="78" t="s">
        <v>4191</v>
      </c>
      <c r="F246" s="32" t="s">
        <v>8</v>
      </c>
      <c r="G246" s="34">
        <v>1</v>
      </c>
      <c r="H246" s="56">
        <v>0</v>
      </c>
      <c r="I246" s="398">
        <f t="shared" si="19"/>
        <v>0</v>
      </c>
      <c r="J246" s="59"/>
      <c r="K246" s="392"/>
      <c r="L246" s="61"/>
      <c r="M246" s="63"/>
    </row>
    <row r="247" spans="1:13" ht="15">
      <c r="A247" s="402">
        <v>3</v>
      </c>
      <c r="B247" s="402"/>
      <c r="C247" s="402"/>
      <c r="D247" s="403"/>
      <c r="E247" s="404" t="s">
        <v>368</v>
      </c>
      <c r="F247" s="404"/>
      <c r="G247" s="404"/>
      <c r="H247" s="408"/>
      <c r="I247" s="409">
        <f>SUM(I248:I283)</f>
        <v>0</v>
      </c>
      <c r="J247" s="59"/>
      <c r="K247" s="392"/>
      <c r="L247" s="61"/>
      <c r="M247" s="63"/>
    </row>
    <row r="248" spans="1:13" ht="15">
      <c r="A248" s="30"/>
      <c r="B248" s="72"/>
      <c r="C248" s="30"/>
      <c r="D248" s="31" t="s">
        <v>14</v>
      </c>
      <c r="E248" s="78" t="s">
        <v>299</v>
      </c>
      <c r="F248" s="32" t="s">
        <v>11</v>
      </c>
      <c r="G248" s="34">
        <v>110</v>
      </c>
      <c r="H248" s="56">
        <v>0</v>
      </c>
      <c r="I248" s="398">
        <f t="shared" si="19"/>
        <v>0</v>
      </c>
      <c r="J248" s="59"/>
      <c r="K248" s="392"/>
      <c r="L248" s="61"/>
      <c r="M248" s="63"/>
    </row>
    <row r="249" spans="1:13" ht="33.75">
      <c r="A249" s="30"/>
      <c r="B249" s="72"/>
      <c r="C249" s="30"/>
      <c r="D249" s="31" t="s">
        <v>15</v>
      </c>
      <c r="E249" s="78" t="s">
        <v>300</v>
      </c>
      <c r="F249" s="32" t="s">
        <v>255</v>
      </c>
      <c r="G249" s="34">
        <v>2800</v>
      </c>
      <c r="H249" s="56">
        <v>0</v>
      </c>
      <c r="I249" s="398">
        <f t="shared" si="19"/>
        <v>0</v>
      </c>
      <c r="J249" s="59"/>
      <c r="K249" s="392"/>
      <c r="L249" s="61"/>
      <c r="M249" s="63"/>
    </row>
    <row r="250" spans="1:13" ht="22.5">
      <c r="A250" s="30"/>
      <c r="B250" s="72"/>
      <c r="C250" s="30"/>
      <c r="D250" s="31" t="s">
        <v>16</v>
      </c>
      <c r="E250" s="78" t="s">
        <v>301</v>
      </c>
      <c r="F250" s="32" t="s">
        <v>11</v>
      </c>
      <c r="G250" s="34">
        <v>50</v>
      </c>
      <c r="H250" s="56">
        <v>0</v>
      </c>
      <c r="I250" s="398">
        <f t="shared" si="19"/>
        <v>0</v>
      </c>
      <c r="J250" s="59"/>
      <c r="K250" s="392"/>
      <c r="L250" s="61"/>
      <c r="M250" s="63"/>
    </row>
    <row r="251" spans="1:13" ht="15">
      <c r="A251" s="30"/>
      <c r="B251" s="72"/>
      <c r="C251" s="30"/>
      <c r="D251" s="31" t="s">
        <v>17</v>
      </c>
      <c r="E251" s="78" t="s">
        <v>4531</v>
      </c>
      <c r="F251" s="32" t="s">
        <v>76</v>
      </c>
      <c r="G251" s="34">
        <v>20192</v>
      </c>
      <c r="H251" s="56">
        <v>0</v>
      </c>
      <c r="I251" s="398">
        <f t="shared" si="19"/>
        <v>0</v>
      </c>
      <c r="J251" s="59"/>
      <c r="K251" s="392"/>
      <c r="L251" s="61"/>
      <c r="M251" s="63"/>
    </row>
    <row r="252" spans="1:13" ht="15">
      <c r="A252" s="30"/>
      <c r="B252" s="72"/>
      <c r="C252" s="30"/>
      <c r="D252" s="31" t="s">
        <v>179</v>
      </c>
      <c r="E252" s="78" t="s">
        <v>4532</v>
      </c>
      <c r="F252" s="32" t="s">
        <v>76</v>
      </c>
      <c r="G252" s="34">
        <v>1850</v>
      </c>
      <c r="H252" s="56">
        <v>0</v>
      </c>
      <c r="I252" s="398">
        <f t="shared" si="19"/>
        <v>0</v>
      </c>
      <c r="J252" s="59"/>
      <c r="K252" s="392"/>
      <c r="L252" s="61"/>
      <c r="M252" s="63"/>
    </row>
    <row r="253" spans="1:13" ht="22.5">
      <c r="A253" s="82"/>
      <c r="B253" s="83"/>
      <c r="C253" s="82"/>
      <c r="D253" s="84" t="s">
        <v>198</v>
      </c>
      <c r="E253" s="101" t="s">
        <v>4519</v>
      </c>
      <c r="F253" s="85" t="s">
        <v>76</v>
      </c>
      <c r="G253" s="86">
        <v>2501</v>
      </c>
      <c r="H253" s="87">
        <v>0</v>
      </c>
      <c r="I253" s="397">
        <f t="shared" si="19"/>
        <v>0</v>
      </c>
      <c r="J253" s="59"/>
      <c r="K253" s="392"/>
      <c r="L253" s="61"/>
      <c r="M253" s="63"/>
    </row>
    <row r="254" spans="1:13" ht="15">
      <c r="A254" s="82"/>
      <c r="B254" s="83"/>
      <c r="C254" s="82"/>
      <c r="D254" s="84" t="s">
        <v>214</v>
      </c>
      <c r="E254" s="101" t="s">
        <v>302</v>
      </c>
      <c r="F254" s="85"/>
      <c r="G254" s="86"/>
      <c r="H254" s="396"/>
      <c r="I254" s="396" t="str">
        <f t="shared" si="19"/>
        <v/>
      </c>
      <c r="J254" s="59"/>
      <c r="K254" s="392"/>
      <c r="L254" s="61"/>
      <c r="M254" s="63"/>
    </row>
    <row r="255" spans="1:13" ht="22.5">
      <c r="A255" s="88"/>
      <c r="B255" s="89"/>
      <c r="C255" s="88"/>
      <c r="D255" s="90" t="s">
        <v>52</v>
      </c>
      <c r="E255" s="102" t="s">
        <v>303</v>
      </c>
      <c r="F255" s="91" t="s">
        <v>58</v>
      </c>
      <c r="G255" s="92">
        <v>15</v>
      </c>
      <c r="H255" s="93">
        <v>0</v>
      </c>
      <c r="I255" s="397">
        <f t="shared" si="19"/>
        <v>0</v>
      </c>
      <c r="J255" s="59"/>
      <c r="K255" s="392"/>
      <c r="L255" s="61"/>
      <c r="M255" s="63"/>
    </row>
    <row r="256" spans="1:13" ht="15">
      <c r="A256" s="88"/>
      <c r="B256" s="89"/>
      <c r="C256" s="88"/>
      <c r="D256" s="90" t="s">
        <v>62</v>
      </c>
      <c r="E256" s="102" t="s">
        <v>304</v>
      </c>
      <c r="F256" s="91" t="s">
        <v>56</v>
      </c>
      <c r="G256" s="92">
        <v>45</v>
      </c>
      <c r="H256" s="93">
        <v>0</v>
      </c>
      <c r="I256" s="397">
        <f t="shared" ref="I256:I286" si="20">IF(ISNUMBER(G256),ROUND(G256*H256,2),"")</f>
        <v>0</v>
      </c>
      <c r="J256" s="59"/>
      <c r="K256" s="392"/>
      <c r="L256" s="61"/>
      <c r="M256" s="63"/>
    </row>
    <row r="257" spans="1:13" ht="22.5">
      <c r="A257" s="88"/>
      <c r="B257" s="89"/>
      <c r="C257" s="88"/>
      <c r="D257" s="90" t="s">
        <v>64</v>
      </c>
      <c r="E257" s="102" t="s">
        <v>305</v>
      </c>
      <c r="F257" s="91" t="s">
        <v>76</v>
      </c>
      <c r="G257" s="92">
        <v>6</v>
      </c>
      <c r="H257" s="93">
        <v>0</v>
      </c>
      <c r="I257" s="397">
        <f t="shared" si="20"/>
        <v>0</v>
      </c>
      <c r="J257" s="59"/>
      <c r="K257" s="392"/>
      <c r="L257" s="61"/>
      <c r="M257" s="63"/>
    </row>
    <row r="258" spans="1:13" ht="15">
      <c r="A258" s="88"/>
      <c r="B258" s="89"/>
      <c r="C258" s="88"/>
      <c r="D258" s="90" t="s">
        <v>306</v>
      </c>
      <c r="E258" s="102" t="s">
        <v>307</v>
      </c>
      <c r="F258" s="91" t="s">
        <v>7</v>
      </c>
      <c r="G258" s="92">
        <v>6</v>
      </c>
      <c r="H258" s="93">
        <v>0</v>
      </c>
      <c r="I258" s="397">
        <f t="shared" si="20"/>
        <v>0</v>
      </c>
      <c r="J258" s="59"/>
      <c r="K258" s="392"/>
      <c r="L258" s="61"/>
      <c r="M258" s="63"/>
    </row>
    <row r="259" spans="1:13" ht="22.5">
      <c r="A259" s="88"/>
      <c r="B259" s="89"/>
      <c r="C259" s="88"/>
      <c r="D259" s="90" t="s">
        <v>308</v>
      </c>
      <c r="E259" s="102" t="s">
        <v>309</v>
      </c>
      <c r="F259" s="91" t="s">
        <v>7</v>
      </c>
      <c r="G259" s="92">
        <v>4</v>
      </c>
      <c r="H259" s="93">
        <v>0</v>
      </c>
      <c r="I259" s="397">
        <f t="shared" si="20"/>
        <v>0</v>
      </c>
      <c r="J259" s="59"/>
      <c r="K259" s="392"/>
      <c r="L259" s="61"/>
      <c r="M259" s="63"/>
    </row>
    <row r="260" spans="1:13" ht="22.5">
      <c r="A260" s="88"/>
      <c r="B260" s="89"/>
      <c r="C260" s="88"/>
      <c r="D260" s="90" t="s">
        <v>310</v>
      </c>
      <c r="E260" s="102" t="s">
        <v>311</v>
      </c>
      <c r="F260" s="91" t="s">
        <v>58</v>
      </c>
      <c r="G260" s="92">
        <v>10</v>
      </c>
      <c r="H260" s="93">
        <v>0</v>
      </c>
      <c r="I260" s="397">
        <f t="shared" si="20"/>
        <v>0</v>
      </c>
      <c r="J260" s="59"/>
      <c r="K260" s="392"/>
      <c r="L260" s="61"/>
      <c r="M260" s="63"/>
    </row>
    <row r="261" spans="1:13" ht="22.5">
      <c r="A261" s="94"/>
      <c r="B261" s="95"/>
      <c r="C261" s="94"/>
      <c r="D261" s="96" t="s">
        <v>312</v>
      </c>
      <c r="E261" s="100" t="s">
        <v>313</v>
      </c>
      <c r="F261" s="97" t="s">
        <v>11</v>
      </c>
      <c r="G261" s="98">
        <v>2</v>
      </c>
      <c r="H261" s="99">
        <v>0</v>
      </c>
      <c r="I261" s="398">
        <f t="shared" si="20"/>
        <v>0</v>
      </c>
      <c r="J261" s="59"/>
      <c r="K261" s="392"/>
      <c r="L261" s="61"/>
      <c r="M261" s="63"/>
    </row>
    <row r="262" spans="1:13" ht="22.5">
      <c r="A262" s="94"/>
      <c r="B262" s="95"/>
      <c r="C262" s="94"/>
      <c r="D262" s="96" t="s">
        <v>216</v>
      </c>
      <c r="E262" s="100" t="s">
        <v>314</v>
      </c>
      <c r="F262" s="97" t="s">
        <v>56</v>
      </c>
      <c r="G262" s="98">
        <v>24000</v>
      </c>
      <c r="H262" s="99">
        <v>0</v>
      </c>
      <c r="I262" s="398">
        <f t="shared" si="20"/>
        <v>0</v>
      </c>
      <c r="J262" s="59"/>
      <c r="K262" s="392"/>
      <c r="L262" s="61"/>
      <c r="M262" s="63"/>
    </row>
    <row r="263" spans="1:13" ht="22.5">
      <c r="A263" s="30"/>
      <c r="B263" s="72"/>
      <c r="C263" s="30"/>
      <c r="D263" s="31" t="s">
        <v>231</v>
      </c>
      <c r="E263" s="78" t="s">
        <v>315</v>
      </c>
      <c r="F263" s="32" t="s">
        <v>56</v>
      </c>
      <c r="G263" s="34">
        <v>24200</v>
      </c>
      <c r="H263" s="56">
        <v>0</v>
      </c>
      <c r="I263" s="398">
        <f t="shared" si="20"/>
        <v>0</v>
      </c>
      <c r="J263" s="59"/>
      <c r="K263" s="392"/>
      <c r="L263" s="61"/>
      <c r="M263" s="63"/>
    </row>
    <row r="264" spans="1:13" ht="33.75">
      <c r="A264" s="30"/>
      <c r="B264" s="72"/>
      <c r="C264" s="30"/>
      <c r="D264" s="31" t="s">
        <v>260</v>
      </c>
      <c r="E264" s="78" t="s">
        <v>316</v>
      </c>
      <c r="F264" s="32" t="s">
        <v>56</v>
      </c>
      <c r="G264" s="34">
        <v>12345</v>
      </c>
      <c r="H264" s="56">
        <v>0</v>
      </c>
      <c r="I264" s="398">
        <f t="shared" si="20"/>
        <v>0</v>
      </c>
      <c r="J264" s="59"/>
      <c r="K264" s="392"/>
      <c r="L264" s="61"/>
      <c r="M264" s="63"/>
    </row>
    <row r="265" spans="1:13" ht="33.75">
      <c r="A265" s="30"/>
      <c r="B265" s="72"/>
      <c r="C265" s="30"/>
      <c r="D265" s="31" t="s">
        <v>261</v>
      </c>
      <c r="E265" s="78" t="s">
        <v>317</v>
      </c>
      <c r="F265" s="32" t="s">
        <v>76</v>
      </c>
      <c r="G265" s="34">
        <v>12318</v>
      </c>
      <c r="H265" s="56">
        <v>0</v>
      </c>
      <c r="I265" s="398">
        <f t="shared" si="20"/>
        <v>0</v>
      </c>
      <c r="J265" s="59"/>
      <c r="K265" s="392"/>
      <c r="L265" s="61"/>
      <c r="M265" s="63"/>
    </row>
    <row r="266" spans="1:13" ht="15">
      <c r="A266" s="30"/>
      <c r="B266" s="72"/>
      <c r="C266" s="30"/>
      <c r="D266" s="31" t="s">
        <v>272</v>
      </c>
      <c r="E266" s="78" t="s">
        <v>318</v>
      </c>
      <c r="F266" s="32" t="s">
        <v>56</v>
      </c>
      <c r="G266" s="34">
        <v>21400</v>
      </c>
      <c r="H266" s="56">
        <v>0</v>
      </c>
      <c r="I266" s="398">
        <f t="shared" si="20"/>
        <v>0</v>
      </c>
      <c r="J266" s="59"/>
      <c r="K266" s="392"/>
      <c r="L266" s="61"/>
      <c r="M266" s="63"/>
    </row>
    <row r="267" spans="1:13" ht="15">
      <c r="A267" s="30"/>
      <c r="B267" s="72"/>
      <c r="C267" s="30"/>
      <c r="D267" s="31" t="s">
        <v>274</v>
      </c>
      <c r="E267" s="78" t="s">
        <v>319</v>
      </c>
      <c r="F267" s="32" t="s">
        <v>56</v>
      </c>
      <c r="G267" s="34">
        <v>2050</v>
      </c>
      <c r="H267" s="56">
        <v>0</v>
      </c>
      <c r="I267" s="398">
        <f t="shared" si="20"/>
        <v>0</v>
      </c>
      <c r="J267" s="59"/>
      <c r="K267" s="392"/>
      <c r="L267" s="61"/>
      <c r="M267" s="63"/>
    </row>
    <row r="268" spans="1:13" ht="22.5">
      <c r="A268" s="30"/>
      <c r="B268" s="72"/>
      <c r="C268" s="30"/>
      <c r="D268" s="31" t="s">
        <v>276</v>
      </c>
      <c r="E268" s="78" t="s">
        <v>320</v>
      </c>
      <c r="F268" s="32" t="s">
        <v>76</v>
      </c>
      <c r="G268" s="34">
        <v>25</v>
      </c>
      <c r="H268" s="56">
        <v>0</v>
      </c>
      <c r="I268" s="398">
        <f t="shared" si="20"/>
        <v>0</v>
      </c>
      <c r="J268" s="59"/>
      <c r="K268" s="392"/>
      <c r="L268" s="61"/>
      <c r="M268" s="63"/>
    </row>
    <row r="269" spans="1:13" ht="15">
      <c r="A269" s="30"/>
      <c r="B269" s="72"/>
      <c r="C269" s="30"/>
      <c r="D269" s="31" t="s">
        <v>278</v>
      </c>
      <c r="E269" s="78" t="s">
        <v>321</v>
      </c>
      <c r="F269" s="32" t="s">
        <v>255</v>
      </c>
      <c r="G269" s="34">
        <v>1550</v>
      </c>
      <c r="H269" s="56">
        <v>0</v>
      </c>
      <c r="I269" s="398">
        <f t="shared" si="20"/>
        <v>0</v>
      </c>
      <c r="J269" s="59"/>
      <c r="K269" s="392"/>
      <c r="L269" s="61"/>
      <c r="M269" s="63"/>
    </row>
    <row r="270" spans="1:13" ht="15">
      <c r="A270" s="30"/>
      <c r="B270" s="72"/>
      <c r="C270" s="30"/>
      <c r="D270" s="31" t="s">
        <v>281</v>
      </c>
      <c r="E270" s="78" t="s">
        <v>322</v>
      </c>
      <c r="F270" s="32" t="s">
        <v>255</v>
      </c>
      <c r="G270" s="34">
        <v>1280</v>
      </c>
      <c r="H270" s="56">
        <v>0</v>
      </c>
      <c r="I270" s="398">
        <f t="shared" si="20"/>
        <v>0</v>
      </c>
      <c r="J270" s="59"/>
      <c r="K270" s="392"/>
      <c r="L270" s="61"/>
      <c r="M270" s="63"/>
    </row>
    <row r="271" spans="1:13" ht="22.5">
      <c r="A271" s="30"/>
      <c r="B271" s="72"/>
      <c r="C271" s="30"/>
      <c r="D271" s="31" t="s">
        <v>285</v>
      </c>
      <c r="E271" s="78" t="s">
        <v>323</v>
      </c>
      <c r="F271" s="32" t="s">
        <v>255</v>
      </c>
      <c r="G271" s="34">
        <v>511</v>
      </c>
      <c r="H271" s="56">
        <v>0</v>
      </c>
      <c r="I271" s="398">
        <f t="shared" si="20"/>
        <v>0</v>
      </c>
      <c r="J271" s="59"/>
      <c r="K271" s="392"/>
      <c r="L271" s="61"/>
      <c r="M271" s="63"/>
    </row>
    <row r="272" spans="1:13" ht="33.75">
      <c r="A272" s="30"/>
      <c r="B272" s="72"/>
      <c r="C272" s="30"/>
      <c r="D272" s="31" t="s">
        <v>287</v>
      </c>
      <c r="E272" s="78" t="s">
        <v>324</v>
      </c>
      <c r="F272" s="32" t="s">
        <v>255</v>
      </c>
      <c r="G272" s="34">
        <v>33</v>
      </c>
      <c r="H272" s="56">
        <v>0</v>
      </c>
      <c r="I272" s="398">
        <f t="shared" si="20"/>
        <v>0</v>
      </c>
      <c r="J272" s="59"/>
      <c r="K272" s="392"/>
      <c r="L272" s="61"/>
      <c r="M272" s="63"/>
    </row>
    <row r="273" spans="1:13" ht="22.5">
      <c r="A273" s="30"/>
      <c r="B273" s="72"/>
      <c r="C273" s="30"/>
      <c r="D273" s="31" t="s">
        <v>289</v>
      </c>
      <c r="E273" s="78" t="s">
        <v>325</v>
      </c>
      <c r="F273" s="32" t="s">
        <v>255</v>
      </c>
      <c r="G273" s="34">
        <v>1562</v>
      </c>
      <c r="H273" s="56">
        <v>0</v>
      </c>
      <c r="I273" s="398">
        <f t="shared" si="20"/>
        <v>0</v>
      </c>
      <c r="J273" s="59"/>
      <c r="K273" s="392"/>
      <c r="L273" s="61"/>
      <c r="M273" s="63"/>
    </row>
    <row r="274" spans="1:13" ht="33.75">
      <c r="A274" s="30"/>
      <c r="B274" s="72"/>
      <c r="C274" s="30"/>
      <c r="D274" s="31" t="s">
        <v>290</v>
      </c>
      <c r="E274" s="78" t="s">
        <v>326</v>
      </c>
      <c r="F274" s="32" t="s">
        <v>255</v>
      </c>
      <c r="G274" s="34">
        <v>24</v>
      </c>
      <c r="H274" s="56">
        <v>0</v>
      </c>
      <c r="I274" s="398">
        <f t="shared" si="20"/>
        <v>0</v>
      </c>
      <c r="J274" s="59"/>
      <c r="K274" s="392"/>
      <c r="L274" s="61"/>
      <c r="M274" s="63"/>
    </row>
    <row r="275" spans="1:13" ht="22.5">
      <c r="A275" s="30"/>
      <c r="B275" s="72"/>
      <c r="C275" s="30"/>
      <c r="D275" s="31" t="s">
        <v>292</v>
      </c>
      <c r="E275" s="78" t="s">
        <v>327</v>
      </c>
      <c r="F275" s="32" t="s">
        <v>56</v>
      </c>
      <c r="G275" s="34">
        <v>4780</v>
      </c>
      <c r="H275" s="56">
        <v>0</v>
      </c>
      <c r="I275" s="398">
        <f t="shared" si="20"/>
        <v>0</v>
      </c>
      <c r="J275" s="59"/>
      <c r="K275" s="392"/>
      <c r="L275" s="61"/>
      <c r="M275" s="63"/>
    </row>
    <row r="276" spans="1:13" ht="22.5">
      <c r="A276" s="30"/>
      <c r="B276" s="72"/>
      <c r="C276" s="30"/>
      <c r="D276" s="31" t="s">
        <v>293</v>
      </c>
      <c r="E276" s="78" t="s">
        <v>328</v>
      </c>
      <c r="F276" s="32" t="s">
        <v>76</v>
      </c>
      <c r="G276" s="34">
        <v>2425</v>
      </c>
      <c r="H276" s="56">
        <v>0</v>
      </c>
      <c r="I276" s="398">
        <f t="shared" si="20"/>
        <v>0</v>
      </c>
      <c r="J276" s="59"/>
      <c r="K276" s="392"/>
      <c r="L276" s="61"/>
      <c r="M276" s="63"/>
    </row>
    <row r="277" spans="1:13" ht="56.25">
      <c r="A277" s="30"/>
      <c r="B277" s="72"/>
      <c r="C277" s="30"/>
      <c r="D277" s="31" t="s">
        <v>295</v>
      </c>
      <c r="E277" s="78" t="s">
        <v>329</v>
      </c>
      <c r="F277" s="32" t="s">
        <v>11</v>
      </c>
      <c r="G277" s="34">
        <v>64</v>
      </c>
      <c r="H277" s="56">
        <v>0</v>
      </c>
      <c r="I277" s="398">
        <f t="shared" si="20"/>
        <v>0</v>
      </c>
      <c r="J277" s="59"/>
      <c r="K277" s="392"/>
      <c r="L277" s="61"/>
      <c r="M277" s="63"/>
    </row>
    <row r="278" spans="1:13" ht="22.5">
      <c r="A278" s="30"/>
      <c r="B278" s="72"/>
      <c r="C278" s="30"/>
      <c r="D278" s="31" t="s">
        <v>296</v>
      </c>
      <c r="E278" s="78" t="s">
        <v>330</v>
      </c>
      <c r="F278" s="32" t="s">
        <v>11</v>
      </c>
      <c r="G278" s="34">
        <v>56</v>
      </c>
      <c r="H278" s="56">
        <v>0</v>
      </c>
      <c r="I278" s="398">
        <f t="shared" si="20"/>
        <v>0</v>
      </c>
      <c r="J278" s="59"/>
      <c r="K278" s="392"/>
      <c r="L278" s="61"/>
      <c r="M278" s="63"/>
    </row>
    <row r="279" spans="1:13" ht="33.75">
      <c r="A279" s="30"/>
      <c r="B279" s="72"/>
      <c r="C279" s="30"/>
      <c r="D279" s="31" t="s">
        <v>298</v>
      </c>
      <c r="E279" s="78" t="s">
        <v>331</v>
      </c>
      <c r="F279" s="32" t="s">
        <v>11</v>
      </c>
      <c r="G279" s="34">
        <v>12</v>
      </c>
      <c r="H279" s="56">
        <v>0</v>
      </c>
      <c r="I279" s="398">
        <f t="shared" si="20"/>
        <v>0</v>
      </c>
      <c r="J279" s="59"/>
      <c r="K279" s="392"/>
      <c r="L279" s="61"/>
      <c r="M279" s="63"/>
    </row>
    <row r="280" spans="1:13" ht="15">
      <c r="A280" s="30"/>
      <c r="B280" s="72"/>
      <c r="C280" s="30"/>
      <c r="D280" s="31" t="s">
        <v>332</v>
      </c>
      <c r="E280" s="78" t="s">
        <v>333</v>
      </c>
      <c r="F280" s="32" t="s">
        <v>255</v>
      </c>
      <c r="G280" s="34">
        <v>45</v>
      </c>
      <c r="H280" s="56">
        <v>0</v>
      </c>
      <c r="I280" s="398">
        <f t="shared" si="20"/>
        <v>0</v>
      </c>
      <c r="J280" s="59"/>
      <c r="K280" s="392"/>
      <c r="L280" s="61"/>
      <c r="M280" s="63"/>
    </row>
    <row r="281" spans="1:13" ht="33.75">
      <c r="A281" s="30"/>
      <c r="B281" s="72"/>
      <c r="C281" s="30"/>
      <c r="D281" s="31" t="s">
        <v>334</v>
      </c>
      <c r="E281" s="78" t="s">
        <v>335</v>
      </c>
      <c r="F281" s="32" t="s">
        <v>11</v>
      </c>
      <c r="G281" s="34">
        <v>16</v>
      </c>
      <c r="H281" s="56">
        <v>0</v>
      </c>
      <c r="I281" s="398">
        <f t="shared" si="20"/>
        <v>0</v>
      </c>
      <c r="J281" s="59"/>
      <c r="K281" s="392"/>
      <c r="L281" s="61"/>
      <c r="M281" s="63"/>
    </row>
    <row r="282" spans="1:13" ht="15">
      <c r="A282" s="30"/>
      <c r="B282" s="72"/>
      <c r="C282" s="30"/>
      <c r="D282" s="31" t="s">
        <v>336</v>
      </c>
      <c r="E282" s="78" t="s">
        <v>337</v>
      </c>
      <c r="F282" s="32" t="s">
        <v>255</v>
      </c>
      <c r="G282" s="34">
        <v>120</v>
      </c>
      <c r="H282" s="56">
        <v>0</v>
      </c>
      <c r="I282" s="398">
        <f t="shared" si="20"/>
        <v>0</v>
      </c>
      <c r="J282" s="59"/>
      <c r="K282" s="392"/>
      <c r="L282" s="61"/>
      <c r="M282" s="63"/>
    </row>
    <row r="283" spans="1:13" ht="22.5">
      <c r="A283" s="30"/>
      <c r="B283" s="72"/>
      <c r="C283" s="30"/>
      <c r="D283" s="31" t="s">
        <v>338</v>
      </c>
      <c r="E283" s="78" t="s">
        <v>339</v>
      </c>
      <c r="F283" s="32" t="s">
        <v>56</v>
      </c>
      <c r="G283" s="34">
        <v>3350</v>
      </c>
      <c r="H283" s="56">
        <v>0</v>
      </c>
      <c r="I283" s="398">
        <f t="shared" si="20"/>
        <v>0</v>
      </c>
      <c r="J283" s="59"/>
      <c r="K283" s="392"/>
      <c r="L283" s="61"/>
      <c r="M283" s="63"/>
    </row>
    <row r="284" spans="1:13" ht="15">
      <c r="A284" s="402">
        <v>3</v>
      </c>
      <c r="B284" s="402"/>
      <c r="C284" s="402"/>
      <c r="D284" s="403"/>
      <c r="E284" s="404" t="s">
        <v>369</v>
      </c>
      <c r="F284" s="404"/>
      <c r="G284" s="404"/>
      <c r="H284" s="408"/>
      <c r="I284" s="409">
        <f>SUM(I285:I311)</f>
        <v>0</v>
      </c>
      <c r="J284" s="59"/>
      <c r="K284" s="392"/>
      <c r="L284" s="61"/>
      <c r="M284" s="63"/>
    </row>
    <row r="285" spans="1:13" ht="22.5">
      <c r="A285" s="30"/>
      <c r="B285" s="72"/>
      <c r="C285" s="30"/>
      <c r="D285" s="31" t="s">
        <v>14</v>
      </c>
      <c r="E285" s="78" t="s">
        <v>340</v>
      </c>
      <c r="F285" s="32" t="s">
        <v>58</v>
      </c>
      <c r="G285" s="34">
        <v>404</v>
      </c>
      <c r="H285" s="56">
        <v>0</v>
      </c>
      <c r="I285" s="398">
        <f t="shared" si="20"/>
        <v>0</v>
      </c>
      <c r="J285" s="59"/>
      <c r="K285" s="392"/>
      <c r="L285" s="61"/>
      <c r="M285" s="63"/>
    </row>
    <row r="286" spans="1:13" ht="15">
      <c r="A286" s="30"/>
      <c r="B286" s="72"/>
      <c r="C286" s="30"/>
      <c r="D286" s="31" t="s">
        <v>15</v>
      </c>
      <c r="E286" s="78" t="s">
        <v>341</v>
      </c>
      <c r="F286" s="32" t="s">
        <v>58</v>
      </c>
      <c r="G286" s="34">
        <v>415</v>
      </c>
      <c r="H286" s="56">
        <v>0</v>
      </c>
      <c r="I286" s="398">
        <f t="shared" si="20"/>
        <v>0</v>
      </c>
      <c r="J286" s="59"/>
      <c r="K286" s="392"/>
      <c r="L286" s="61"/>
      <c r="M286" s="63"/>
    </row>
    <row r="287" spans="1:13" ht="15">
      <c r="A287" s="30"/>
      <c r="B287" s="72"/>
      <c r="C287" s="30"/>
      <c r="D287" s="31" t="s">
        <v>16</v>
      </c>
      <c r="E287" s="78" t="s">
        <v>342</v>
      </c>
      <c r="F287" s="32" t="s">
        <v>11</v>
      </c>
      <c r="G287" s="34">
        <v>15</v>
      </c>
      <c r="H287" s="56">
        <v>0</v>
      </c>
      <c r="I287" s="398">
        <f t="shared" ref="I287:I311" si="21">IF(ISNUMBER(G287),ROUND(G287*H287,2),"")</f>
        <v>0</v>
      </c>
      <c r="J287" s="59"/>
      <c r="K287" s="392"/>
      <c r="L287" s="61"/>
      <c r="M287" s="63"/>
    </row>
    <row r="288" spans="1:13" ht="22.5">
      <c r="A288" s="30"/>
      <c r="B288" s="72"/>
      <c r="C288" s="30"/>
      <c r="D288" s="31" t="s">
        <v>17</v>
      </c>
      <c r="E288" s="78" t="s">
        <v>343</v>
      </c>
      <c r="F288" s="32" t="s">
        <v>56</v>
      </c>
      <c r="G288" s="34">
        <v>1330</v>
      </c>
      <c r="H288" s="56">
        <v>0</v>
      </c>
      <c r="I288" s="398">
        <f t="shared" si="21"/>
        <v>0</v>
      </c>
      <c r="J288" s="59"/>
      <c r="K288" s="392"/>
      <c r="L288" s="61"/>
      <c r="M288" s="63"/>
    </row>
    <row r="289" spans="1:13" ht="22.5">
      <c r="A289" s="30"/>
      <c r="B289" s="72"/>
      <c r="C289" s="30"/>
      <c r="D289" s="31" t="s">
        <v>179</v>
      </c>
      <c r="E289" s="78" t="s">
        <v>344</v>
      </c>
      <c r="F289" s="32" t="s">
        <v>76</v>
      </c>
      <c r="G289" s="34">
        <v>730</v>
      </c>
      <c r="H289" s="56">
        <v>0</v>
      </c>
      <c r="I289" s="398">
        <f t="shared" si="21"/>
        <v>0</v>
      </c>
      <c r="J289" s="59"/>
      <c r="K289" s="392"/>
      <c r="L289" s="61"/>
      <c r="M289" s="63"/>
    </row>
    <row r="290" spans="1:13" ht="33.75">
      <c r="A290" s="30"/>
      <c r="B290" s="72"/>
      <c r="C290" s="30"/>
      <c r="D290" s="31" t="s">
        <v>198</v>
      </c>
      <c r="E290" s="78" t="s">
        <v>345</v>
      </c>
      <c r="F290" s="32" t="s">
        <v>76</v>
      </c>
      <c r="G290" s="34">
        <v>400</v>
      </c>
      <c r="H290" s="56">
        <v>0</v>
      </c>
      <c r="I290" s="398">
        <f t="shared" si="21"/>
        <v>0</v>
      </c>
      <c r="J290" s="59"/>
      <c r="K290" s="392"/>
      <c r="L290" s="61"/>
      <c r="M290" s="63"/>
    </row>
    <row r="291" spans="1:13" ht="15">
      <c r="A291" s="82"/>
      <c r="B291" s="83"/>
      <c r="C291" s="82"/>
      <c r="D291" s="84" t="s">
        <v>214</v>
      </c>
      <c r="E291" s="101" t="s">
        <v>346</v>
      </c>
      <c r="F291" s="85" t="s">
        <v>56</v>
      </c>
      <c r="G291" s="86">
        <v>1330</v>
      </c>
      <c r="H291" s="87">
        <v>0</v>
      </c>
      <c r="I291" s="397">
        <f t="shared" si="21"/>
        <v>0</v>
      </c>
      <c r="J291" s="59"/>
      <c r="K291" s="392"/>
      <c r="L291" s="61"/>
      <c r="M291" s="63"/>
    </row>
    <row r="292" spans="1:13" ht="15">
      <c r="A292" s="82"/>
      <c r="B292" s="83"/>
      <c r="C292" s="82"/>
      <c r="D292" s="84" t="s">
        <v>216</v>
      </c>
      <c r="E292" s="101" t="s">
        <v>370</v>
      </c>
      <c r="F292" s="85"/>
      <c r="G292" s="86"/>
      <c r="H292" s="396"/>
      <c r="I292" s="396" t="str">
        <f t="shared" si="21"/>
        <v/>
      </c>
      <c r="J292" s="59"/>
      <c r="K292" s="392"/>
      <c r="L292" s="61"/>
      <c r="M292" s="63"/>
    </row>
    <row r="293" spans="1:13" ht="15">
      <c r="A293" s="88"/>
      <c r="B293" s="89"/>
      <c r="C293" s="88"/>
      <c r="D293" s="90"/>
      <c r="E293" s="117" t="s">
        <v>371</v>
      </c>
      <c r="F293" s="91" t="s">
        <v>76</v>
      </c>
      <c r="G293" s="92">
        <v>12.5</v>
      </c>
      <c r="H293" s="93">
        <v>0</v>
      </c>
      <c r="I293" s="397">
        <f t="shared" si="21"/>
        <v>0</v>
      </c>
      <c r="J293" s="59"/>
      <c r="K293" s="392"/>
      <c r="L293" s="61"/>
      <c r="M293" s="63"/>
    </row>
    <row r="294" spans="1:13" ht="15">
      <c r="A294" s="88"/>
      <c r="B294" s="89"/>
      <c r="C294" s="88"/>
      <c r="D294" s="90"/>
      <c r="E294" s="117" t="s">
        <v>372</v>
      </c>
      <c r="F294" s="91" t="s">
        <v>76</v>
      </c>
      <c r="G294" s="92">
        <v>180</v>
      </c>
      <c r="H294" s="93">
        <v>0</v>
      </c>
      <c r="I294" s="397">
        <f t="shared" si="21"/>
        <v>0</v>
      </c>
      <c r="J294" s="59"/>
      <c r="K294" s="392"/>
      <c r="L294" s="61"/>
      <c r="M294" s="63"/>
    </row>
    <row r="295" spans="1:13" ht="15">
      <c r="A295" s="94"/>
      <c r="B295" s="95"/>
      <c r="C295" s="94"/>
      <c r="D295" s="96"/>
      <c r="E295" s="118" t="s">
        <v>373</v>
      </c>
      <c r="F295" s="97" t="s">
        <v>56</v>
      </c>
      <c r="G295" s="98">
        <v>605</v>
      </c>
      <c r="H295" s="99">
        <v>0</v>
      </c>
      <c r="I295" s="398">
        <f t="shared" si="21"/>
        <v>0</v>
      </c>
      <c r="J295" s="59"/>
      <c r="K295" s="392"/>
      <c r="L295" s="61"/>
      <c r="M295" s="63"/>
    </row>
    <row r="296" spans="1:13" ht="56.25">
      <c r="A296" s="94"/>
      <c r="B296" s="95"/>
      <c r="C296" s="94"/>
      <c r="D296" s="96" t="s">
        <v>231</v>
      </c>
      <c r="E296" s="100" t="s">
        <v>347</v>
      </c>
      <c r="F296" s="97" t="s">
        <v>58</v>
      </c>
      <c r="G296" s="98">
        <v>415</v>
      </c>
      <c r="H296" s="99">
        <v>0</v>
      </c>
      <c r="I296" s="398">
        <f t="shared" si="21"/>
        <v>0</v>
      </c>
      <c r="J296" s="59"/>
      <c r="K296" s="392"/>
      <c r="L296" s="61"/>
      <c r="M296" s="63"/>
    </row>
    <row r="297" spans="1:13" ht="22.5">
      <c r="A297" s="30"/>
      <c r="B297" s="72"/>
      <c r="C297" s="30"/>
      <c r="D297" s="31" t="s">
        <v>260</v>
      </c>
      <c r="E297" s="78" t="s">
        <v>348</v>
      </c>
      <c r="F297" s="32" t="s">
        <v>349</v>
      </c>
      <c r="G297" s="34">
        <v>3</v>
      </c>
      <c r="H297" s="56">
        <v>0</v>
      </c>
      <c r="I297" s="398">
        <f t="shared" si="21"/>
        <v>0</v>
      </c>
      <c r="J297" s="59"/>
      <c r="K297" s="392"/>
      <c r="L297" s="61"/>
      <c r="M297" s="63"/>
    </row>
    <row r="298" spans="1:13" ht="15">
      <c r="A298" s="30"/>
      <c r="B298" s="72"/>
      <c r="C298" s="30"/>
      <c r="D298" s="31" t="s">
        <v>261</v>
      </c>
      <c r="E298" s="78" t="s">
        <v>350</v>
      </c>
      <c r="F298" s="32" t="s">
        <v>56</v>
      </c>
      <c r="G298" s="34">
        <v>22</v>
      </c>
      <c r="H298" s="56">
        <v>0</v>
      </c>
      <c r="I298" s="398">
        <f t="shared" si="21"/>
        <v>0</v>
      </c>
      <c r="J298" s="59"/>
      <c r="K298" s="392"/>
      <c r="L298" s="61"/>
      <c r="M298" s="63"/>
    </row>
    <row r="299" spans="1:13" ht="33.75">
      <c r="A299" s="30"/>
      <c r="B299" s="72"/>
      <c r="C299" s="30"/>
      <c r="D299" s="31" t="s">
        <v>272</v>
      </c>
      <c r="E299" s="78" t="s">
        <v>351</v>
      </c>
      <c r="F299" s="32" t="s">
        <v>56</v>
      </c>
      <c r="G299" s="34">
        <v>650</v>
      </c>
      <c r="H299" s="56">
        <v>0</v>
      </c>
      <c r="I299" s="398">
        <f t="shared" si="21"/>
        <v>0</v>
      </c>
      <c r="J299" s="59"/>
      <c r="K299" s="392"/>
      <c r="L299" s="61"/>
      <c r="M299" s="63"/>
    </row>
    <row r="300" spans="1:13" ht="33.75">
      <c r="A300" s="82"/>
      <c r="B300" s="83"/>
      <c r="C300" s="82"/>
      <c r="D300" s="84" t="s">
        <v>274</v>
      </c>
      <c r="E300" s="101" t="s">
        <v>352</v>
      </c>
      <c r="F300" s="85" t="s">
        <v>56</v>
      </c>
      <c r="G300" s="86">
        <v>250</v>
      </c>
      <c r="H300" s="87">
        <v>0</v>
      </c>
      <c r="I300" s="397">
        <f t="shared" si="21"/>
        <v>0</v>
      </c>
      <c r="J300" s="59"/>
      <c r="K300" s="392"/>
      <c r="L300" s="61"/>
      <c r="M300" s="63"/>
    </row>
    <row r="301" spans="1:13" ht="22.5">
      <c r="A301" s="82"/>
      <c r="B301" s="83"/>
      <c r="C301" s="82"/>
      <c r="D301" s="84" t="s">
        <v>276</v>
      </c>
      <c r="E301" s="101" t="s">
        <v>353</v>
      </c>
      <c r="F301" s="85"/>
      <c r="G301" s="86"/>
      <c r="H301" s="396"/>
      <c r="I301" s="396" t="str">
        <f t="shared" si="21"/>
        <v/>
      </c>
      <c r="J301" s="59"/>
      <c r="K301" s="392"/>
      <c r="L301" s="61"/>
      <c r="M301" s="63"/>
    </row>
    <row r="302" spans="1:13" ht="15">
      <c r="A302" s="88"/>
      <c r="B302" s="89"/>
      <c r="C302" s="88"/>
      <c r="D302" s="90"/>
      <c r="E302" s="117" t="s">
        <v>374</v>
      </c>
      <c r="F302" s="91" t="s">
        <v>56</v>
      </c>
      <c r="G302" s="92">
        <v>260</v>
      </c>
      <c r="H302" s="93">
        <v>0</v>
      </c>
      <c r="I302" s="397">
        <f t="shared" si="21"/>
        <v>0</v>
      </c>
      <c r="J302" s="59"/>
      <c r="K302" s="392"/>
      <c r="L302" s="61"/>
      <c r="M302" s="63"/>
    </row>
    <row r="303" spans="1:13" ht="15">
      <c r="A303" s="94"/>
      <c r="B303" s="95"/>
      <c r="C303" s="94"/>
      <c r="D303" s="96"/>
      <c r="E303" s="118" t="s">
        <v>375</v>
      </c>
      <c r="F303" s="97" t="s">
        <v>56</v>
      </c>
      <c r="G303" s="98">
        <v>6</v>
      </c>
      <c r="H303" s="99">
        <v>0</v>
      </c>
      <c r="I303" s="398">
        <f t="shared" si="21"/>
        <v>0</v>
      </c>
      <c r="J303" s="59"/>
      <c r="K303" s="392"/>
      <c r="L303" s="61"/>
      <c r="M303" s="63"/>
    </row>
    <row r="304" spans="1:13" ht="22.5">
      <c r="A304" s="94"/>
      <c r="B304" s="95"/>
      <c r="C304" s="94"/>
      <c r="D304" s="96" t="s">
        <v>278</v>
      </c>
      <c r="E304" s="100" t="s">
        <v>357</v>
      </c>
      <c r="F304" s="97" t="s">
        <v>58</v>
      </c>
      <c r="G304" s="98">
        <v>415</v>
      </c>
      <c r="H304" s="99">
        <v>0</v>
      </c>
      <c r="I304" s="398">
        <f t="shared" si="21"/>
        <v>0</v>
      </c>
      <c r="J304" s="59"/>
      <c r="K304" s="392"/>
      <c r="L304" s="61"/>
      <c r="M304" s="63"/>
    </row>
    <row r="305" spans="1:13" ht="56.25">
      <c r="A305" s="30"/>
      <c r="B305" s="72"/>
      <c r="C305" s="30"/>
      <c r="D305" s="31" t="s">
        <v>281</v>
      </c>
      <c r="E305" s="78" t="s">
        <v>358</v>
      </c>
      <c r="F305" s="32" t="s">
        <v>58</v>
      </c>
      <c r="G305" s="34">
        <v>225</v>
      </c>
      <c r="H305" s="56">
        <v>0</v>
      </c>
      <c r="I305" s="398">
        <f t="shared" si="21"/>
        <v>0</v>
      </c>
      <c r="J305" s="59"/>
      <c r="K305" s="392"/>
      <c r="L305" s="61"/>
      <c r="M305" s="63"/>
    </row>
    <row r="306" spans="1:13" ht="33.75">
      <c r="A306" s="30"/>
      <c r="B306" s="72"/>
      <c r="C306" s="30"/>
      <c r="D306" s="31" t="s">
        <v>283</v>
      </c>
      <c r="E306" s="78" t="s">
        <v>359</v>
      </c>
      <c r="F306" s="32" t="s">
        <v>58</v>
      </c>
      <c r="G306" s="34">
        <v>3</v>
      </c>
      <c r="H306" s="56">
        <v>0</v>
      </c>
      <c r="I306" s="398">
        <f t="shared" si="21"/>
        <v>0</v>
      </c>
      <c r="J306" s="59"/>
      <c r="K306" s="392"/>
      <c r="L306" s="61"/>
      <c r="M306" s="63"/>
    </row>
    <row r="307" spans="1:13" ht="33.75">
      <c r="A307" s="82"/>
      <c r="B307" s="83"/>
      <c r="C307" s="82"/>
      <c r="D307" s="84" t="s">
        <v>285</v>
      </c>
      <c r="E307" s="101" t="s">
        <v>360</v>
      </c>
      <c r="F307" s="85" t="s">
        <v>58</v>
      </c>
      <c r="G307" s="86">
        <v>24</v>
      </c>
      <c r="H307" s="87">
        <v>0</v>
      </c>
      <c r="I307" s="397">
        <f t="shared" si="21"/>
        <v>0</v>
      </c>
      <c r="J307" s="59"/>
      <c r="K307" s="392"/>
      <c r="L307" s="61"/>
      <c r="M307" s="63"/>
    </row>
    <row r="308" spans="1:13" ht="15">
      <c r="A308" s="82"/>
      <c r="B308" s="83"/>
      <c r="C308" s="82"/>
      <c r="D308" s="84" t="s">
        <v>287</v>
      </c>
      <c r="E308" s="101" t="s">
        <v>361</v>
      </c>
      <c r="F308" s="85"/>
      <c r="G308" s="86"/>
      <c r="H308" s="396"/>
      <c r="I308" s="396" t="str">
        <f t="shared" si="21"/>
        <v/>
      </c>
      <c r="J308" s="59"/>
      <c r="K308" s="392"/>
      <c r="L308" s="61"/>
      <c r="M308" s="63"/>
    </row>
    <row r="309" spans="1:13" ht="22.5">
      <c r="A309" s="88"/>
      <c r="B309" s="89"/>
      <c r="C309" s="88"/>
      <c r="D309" s="90" t="s">
        <v>52</v>
      </c>
      <c r="E309" s="102" t="s">
        <v>362</v>
      </c>
      <c r="F309" s="91" t="s">
        <v>363</v>
      </c>
      <c r="G309" s="92">
        <v>4.8</v>
      </c>
      <c r="H309" s="93">
        <v>0</v>
      </c>
      <c r="I309" s="397">
        <f t="shared" si="21"/>
        <v>0</v>
      </c>
      <c r="J309" s="59"/>
      <c r="K309" s="392"/>
      <c r="L309" s="61"/>
      <c r="M309" s="63"/>
    </row>
    <row r="310" spans="1:13" ht="22.5">
      <c r="A310" s="94"/>
      <c r="B310" s="95"/>
      <c r="C310" s="94"/>
      <c r="D310" s="96" t="s">
        <v>62</v>
      </c>
      <c r="E310" s="100" t="s">
        <v>364</v>
      </c>
      <c r="F310" s="97" t="s">
        <v>363</v>
      </c>
      <c r="G310" s="98">
        <v>2.4</v>
      </c>
      <c r="H310" s="99">
        <v>0</v>
      </c>
      <c r="I310" s="398">
        <f t="shared" si="21"/>
        <v>0</v>
      </c>
      <c r="J310" s="59"/>
      <c r="K310" s="392"/>
      <c r="L310" s="61"/>
      <c r="M310" s="63"/>
    </row>
    <row r="311" spans="1:13" ht="15">
      <c r="A311" s="30"/>
      <c r="B311" s="72"/>
      <c r="C311" s="30"/>
      <c r="D311" s="31" t="s">
        <v>289</v>
      </c>
      <c r="E311" s="78" t="s">
        <v>365</v>
      </c>
      <c r="F311" s="32" t="s">
        <v>11</v>
      </c>
      <c r="G311" s="34">
        <v>4</v>
      </c>
      <c r="H311" s="56">
        <v>0</v>
      </c>
      <c r="I311" s="398">
        <f t="shared" si="21"/>
        <v>0</v>
      </c>
      <c r="J311" s="59"/>
      <c r="K311" s="392"/>
      <c r="L311" s="61"/>
      <c r="M311" s="63"/>
    </row>
    <row r="312" spans="1:13" ht="15">
      <c r="A312" s="22">
        <v>2</v>
      </c>
      <c r="B312" s="70"/>
      <c r="C312" s="22"/>
      <c r="D312" s="23"/>
      <c r="E312" s="24" t="s">
        <v>379</v>
      </c>
      <c r="F312" s="114"/>
      <c r="G312" s="115"/>
      <c r="H312" s="26"/>
      <c r="I312" s="26">
        <f>I313+I317+I338</f>
        <v>0</v>
      </c>
      <c r="J312" s="59"/>
      <c r="K312" s="392"/>
      <c r="L312" s="61"/>
      <c r="M312" s="63"/>
    </row>
    <row r="313" spans="1:13" ht="15">
      <c r="A313" s="402">
        <v>3</v>
      </c>
      <c r="B313" s="402"/>
      <c r="C313" s="402"/>
      <c r="D313" s="403"/>
      <c r="E313" s="404" t="s">
        <v>366</v>
      </c>
      <c r="F313" s="404"/>
      <c r="G313" s="404"/>
      <c r="H313" s="408"/>
      <c r="I313" s="409">
        <f>SUM(I314:I316)</f>
        <v>0</v>
      </c>
      <c r="J313" s="59"/>
      <c r="K313" s="392"/>
      <c r="L313" s="61"/>
      <c r="M313" s="63"/>
    </row>
    <row r="314" spans="1:13" ht="15">
      <c r="A314" s="30"/>
      <c r="B314" s="72"/>
      <c r="C314" s="30"/>
      <c r="D314" s="31" t="s">
        <v>14</v>
      </c>
      <c r="E314" s="78" t="s">
        <v>380</v>
      </c>
      <c r="F314" s="32" t="s">
        <v>56</v>
      </c>
      <c r="G314" s="34">
        <v>1355</v>
      </c>
      <c r="H314" s="56">
        <v>0</v>
      </c>
      <c r="I314" s="398">
        <f t="shared" ref="I314:I337" si="22">IF(ISNUMBER(G314),ROUND(G314*H314,2),"")</f>
        <v>0</v>
      </c>
      <c r="J314" s="59"/>
      <c r="K314" s="392"/>
      <c r="L314" s="61"/>
      <c r="M314" s="63"/>
    </row>
    <row r="315" spans="1:13" ht="15">
      <c r="A315" s="30"/>
      <c r="B315" s="72"/>
      <c r="C315" s="30"/>
      <c r="D315" s="31" t="s">
        <v>15</v>
      </c>
      <c r="E315" s="78" t="s">
        <v>381</v>
      </c>
      <c r="F315" s="32" t="s">
        <v>56</v>
      </c>
      <c r="G315" s="34">
        <v>450</v>
      </c>
      <c r="H315" s="56">
        <v>0</v>
      </c>
      <c r="I315" s="398">
        <f t="shared" si="22"/>
        <v>0</v>
      </c>
      <c r="J315" s="59"/>
      <c r="K315" s="392"/>
      <c r="L315" s="61"/>
      <c r="M315" s="63"/>
    </row>
    <row r="316" spans="1:13" ht="22.5">
      <c r="A316" s="30"/>
      <c r="B316" s="72"/>
      <c r="C316" s="30"/>
      <c r="D316" s="31" t="s">
        <v>16</v>
      </c>
      <c r="E316" s="78" t="s">
        <v>382</v>
      </c>
      <c r="F316" s="32" t="s">
        <v>11</v>
      </c>
      <c r="G316" s="34">
        <v>1</v>
      </c>
      <c r="H316" s="56">
        <v>0</v>
      </c>
      <c r="I316" s="398">
        <f t="shared" si="22"/>
        <v>0</v>
      </c>
      <c r="J316" s="59"/>
      <c r="K316" s="392"/>
      <c r="L316" s="61"/>
      <c r="M316" s="63"/>
    </row>
    <row r="317" spans="1:13" ht="15">
      <c r="A317" s="402">
        <v>3</v>
      </c>
      <c r="B317" s="402"/>
      <c r="C317" s="402"/>
      <c r="D317" s="403"/>
      <c r="E317" s="404" t="s">
        <v>413</v>
      </c>
      <c r="F317" s="404"/>
      <c r="G317" s="404"/>
      <c r="H317" s="408"/>
      <c r="I317" s="409">
        <f>SUM(I318:I337)</f>
        <v>0</v>
      </c>
      <c r="J317" s="59"/>
      <c r="K317" s="392"/>
      <c r="L317" s="61"/>
      <c r="M317" s="63"/>
    </row>
    <row r="318" spans="1:13" ht="22.5">
      <c r="A318" s="30"/>
      <c r="B318" s="72"/>
      <c r="C318" s="30"/>
      <c r="D318" s="31" t="s">
        <v>14</v>
      </c>
      <c r="E318" s="78" t="s">
        <v>383</v>
      </c>
      <c r="F318" s="32" t="s">
        <v>58</v>
      </c>
      <c r="G318" s="34">
        <v>50</v>
      </c>
      <c r="H318" s="56">
        <v>0</v>
      </c>
      <c r="I318" s="398">
        <f t="shared" si="22"/>
        <v>0</v>
      </c>
      <c r="J318" s="59"/>
      <c r="K318" s="392"/>
      <c r="L318" s="61"/>
      <c r="M318" s="63"/>
    </row>
    <row r="319" spans="1:13" ht="15">
      <c r="A319" s="30"/>
      <c r="B319" s="72"/>
      <c r="C319" s="30"/>
      <c r="D319" s="31" t="s">
        <v>15</v>
      </c>
      <c r="E319" s="78" t="s">
        <v>384</v>
      </c>
      <c r="F319" s="32" t="s">
        <v>56</v>
      </c>
      <c r="G319" s="34">
        <v>530</v>
      </c>
      <c r="H319" s="56">
        <v>0</v>
      </c>
      <c r="I319" s="398">
        <f t="shared" si="22"/>
        <v>0</v>
      </c>
      <c r="J319" s="59"/>
      <c r="K319" s="392"/>
      <c r="L319" s="61"/>
      <c r="M319" s="63"/>
    </row>
    <row r="320" spans="1:13" ht="15">
      <c r="A320" s="30"/>
      <c r="B320" s="72"/>
      <c r="C320" s="30"/>
      <c r="D320" s="31" t="s">
        <v>16</v>
      </c>
      <c r="E320" s="78" t="s">
        <v>4533</v>
      </c>
      <c r="F320" s="32" t="s">
        <v>76</v>
      </c>
      <c r="G320" s="34">
        <v>140</v>
      </c>
      <c r="H320" s="56">
        <v>0</v>
      </c>
      <c r="I320" s="398">
        <f t="shared" si="22"/>
        <v>0</v>
      </c>
      <c r="J320" s="59"/>
      <c r="K320" s="392"/>
      <c r="L320" s="61"/>
      <c r="M320" s="63"/>
    </row>
    <row r="321" spans="1:13" ht="22.5">
      <c r="A321" s="30"/>
      <c r="B321" s="72"/>
      <c r="C321" s="30"/>
      <c r="D321" s="31" t="s">
        <v>17</v>
      </c>
      <c r="E321" s="78" t="s">
        <v>385</v>
      </c>
      <c r="F321" s="32" t="s">
        <v>56</v>
      </c>
      <c r="G321" s="34">
        <v>480</v>
      </c>
      <c r="H321" s="56">
        <v>0</v>
      </c>
      <c r="I321" s="398">
        <f t="shared" si="22"/>
        <v>0</v>
      </c>
      <c r="J321" s="59"/>
      <c r="K321" s="392"/>
      <c r="L321" s="61"/>
      <c r="M321" s="63"/>
    </row>
    <row r="322" spans="1:13" ht="33.75">
      <c r="A322" s="30"/>
      <c r="B322" s="72"/>
      <c r="C322" s="30"/>
      <c r="D322" s="31" t="s">
        <v>179</v>
      </c>
      <c r="E322" s="78" t="s">
        <v>386</v>
      </c>
      <c r="F322" s="32" t="s">
        <v>58</v>
      </c>
      <c r="G322" s="34">
        <v>42</v>
      </c>
      <c r="H322" s="56">
        <v>0</v>
      </c>
      <c r="I322" s="398">
        <f t="shared" si="22"/>
        <v>0</v>
      </c>
      <c r="J322" s="59"/>
      <c r="K322" s="392"/>
      <c r="L322" s="61"/>
      <c r="M322" s="63"/>
    </row>
    <row r="323" spans="1:13" ht="22.5">
      <c r="A323" s="30"/>
      <c r="B323" s="72"/>
      <c r="C323" s="30"/>
      <c r="D323" s="31" t="s">
        <v>198</v>
      </c>
      <c r="E323" s="78" t="s">
        <v>387</v>
      </c>
      <c r="F323" s="32" t="s">
        <v>349</v>
      </c>
      <c r="G323" s="34">
        <v>1</v>
      </c>
      <c r="H323" s="56">
        <v>0</v>
      </c>
      <c r="I323" s="398">
        <f t="shared" si="22"/>
        <v>0</v>
      </c>
      <c r="J323" s="59"/>
      <c r="K323" s="392"/>
      <c r="L323" s="61"/>
      <c r="M323" s="63"/>
    </row>
    <row r="324" spans="1:13" ht="22.5">
      <c r="A324" s="30"/>
      <c r="B324" s="72"/>
      <c r="C324" s="30"/>
      <c r="D324" s="31" t="s">
        <v>214</v>
      </c>
      <c r="E324" s="78" t="s">
        <v>388</v>
      </c>
      <c r="F324" s="32" t="s">
        <v>76</v>
      </c>
      <c r="G324" s="34">
        <v>135</v>
      </c>
      <c r="H324" s="56">
        <v>0</v>
      </c>
      <c r="I324" s="398">
        <f t="shared" si="22"/>
        <v>0</v>
      </c>
      <c r="J324" s="59"/>
      <c r="K324" s="392"/>
      <c r="L324" s="61"/>
      <c r="M324" s="63"/>
    </row>
    <row r="325" spans="1:13" ht="15">
      <c r="A325" s="30"/>
      <c r="B325" s="72"/>
      <c r="C325" s="30"/>
      <c r="D325" s="31" t="s">
        <v>216</v>
      </c>
      <c r="E325" s="78" t="s">
        <v>389</v>
      </c>
      <c r="F325" s="32" t="s">
        <v>56</v>
      </c>
      <c r="G325" s="34">
        <v>445</v>
      </c>
      <c r="H325" s="56">
        <v>0</v>
      </c>
      <c r="I325" s="398">
        <f t="shared" si="22"/>
        <v>0</v>
      </c>
      <c r="J325" s="59"/>
      <c r="K325" s="392"/>
      <c r="L325" s="61"/>
      <c r="M325" s="63"/>
    </row>
    <row r="326" spans="1:13" ht="33.75">
      <c r="A326" s="30"/>
      <c r="B326" s="72"/>
      <c r="C326" s="30"/>
      <c r="D326" s="31" t="s">
        <v>231</v>
      </c>
      <c r="E326" s="78" t="s">
        <v>390</v>
      </c>
      <c r="F326" s="32" t="s">
        <v>58</v>
      </c>
      <c r="G326" s="34">
        <v>26</v>
      </c>
      <c r="H326" s="56">
        <v>0</v>
      </c>
      <c r="I326" s="398">
        <f t="shared" si="22"/>
        <v>0</v>
      </c>
      <c r="J326" s="59"/>
      <c r="K326" s="392"/>
      <c r="L326" s="61"/>
      <c r="M326" s="63"/>
    </row>
    <row r="327" spans="1:13" ht="22.5">
      <c r="A327" s="30"/>
      <c r="B327" s="72"/>
      <c r="C327" s="30"/>
      <c r="D327" s="31" t="s">
        <v>260</v>
      </c>
      <c r="E327" s="78" t="s">
        <v>391</v>
      </c>
      <c r="F327" s="32" t="s">
        <v>58</v>
      </c>
      <c r="G327" s="34">
        <v>42</v>
      </c>
      <c r="H327" s="56">
        <v>0</v>
      </c>
      <c r="I327" s="398">
        <f t="shared" si="22"/>
        <v>0</v>
      </c>
      <c r="J327" s="59"/>
      <c r="K327" s="392"/>
      <c r="L327" s="61"/>
      <c r="M327" s="63"/>
    </row>
    <row r="328" spans="1:13" ht="67.5">
      <c r="A328" s="30"/>
      <c r="B328" s="72"/>
      <c r="C328" s="30"/>
      <c r="D328" s="31" t="s">
        <v>261</v>
      </c>
      <c r="E328" s="78" t="s">
        <v>392</v>
      </c>
      <c r="F328" s="32" t="s">
        <v>11</v>
      </c>
      <c r="G328" s="34">
        <v>3</v>
      </c>
      <c r="H328" s="56">
        <v>0</v>
      </c>
      <c r="I328" s="398">
        <f t="shared" si="22"/>
        <v>0</v>
      </c>
      <c r="J328" s="59"/>
      <c r="K328" s="392"/>
      <c r="L328" s="61"/>
      <c r="M328" s="63"/>
    </row>
    <row r="329" spans="1:13" ht="56.25">
      <c r="A329" s="30"/>
      <c r="B329" s="72"/>
      <c r="C329" s="30"/>
      <c r="D329" s="31" t="s">
        <v>272</v>
      </c>
      <c r="E329" s="78" t="s">
        <v>393</v>
      </c>
      <c r="F329" s="32" t="s">
        <v>11</v>
      </c>
      <c r="G329" s="34">
        <v>1</v>
      </c>
      <c r="H329" s="56">
        <v>0</v>
      </c>
      <c r="I329" s="398">
        <f t="shared" si="22"/>
        <v>0</v>
      </c>
      <c r="J329" s="59"/>
      <c r="K329" s="392"/>
      <c r="L329" s="61"/>
      <c r="M329" s="63"/>
    </row>
    <row r="330" spans="1:13" ht="22.5">
      <c r="A330" s="30"/>
      <c r="B330" s="72"/>
      <c r="C330" s="30"/>
      <c r="D330" s="31" t="s">
        <v>274</v>
      </c>
      <c r="E330" s="78" t="s">
        <v>394</v>
      </c>
      <c r="F330" s="32" t="s">
        <v>58</v>
      </c>
      <c r="G330" s="34">
        <v>68</v>
      </c>
      <c r="H330" s="56">
        <v>0</v>
      </c>
      <c r="I330" s="398">
        <f t="shared" si="22"/>
        <v>0</v>
      </c>
      <c r="J330" s="59"/>
      <c r="K330" s="392"/>
      <c r="L330" s="61"/>
      <c r="M330" s="63"/>
    </row>
    <row r="331" spans="1:13" ht="33.75">
      <c r="A331" s="82"/>
      <c r="B331" s="83"/>
      <c r="C331" s="82"/>
      <c r="D331" s="84" t="s">
        <v>276</v>
      </c>
      <c r="E331" s="101" t="s">
        <v>395</v>
      </c>
      <c r="F331" s="85" t="s">
        <v>56</v>
      </c>
      <c r="G331" s="86">
        <v>405</v>
      </c>
      <c r="H331" s="87">
        <v>0</v>
      </c>
      <c r="I331" s="397">
        <f t="shared" si="22"/>
        <v>0</v>
      </c>
      <c r="J331" s="59"/>
      <c r="K331" s="392"/>
      <c r="L331" s="61"/>
      <c r="M331" s="63"/>
    </row>
    <row r="332" spans="1:13" ht="22.5">
      <c r="A332" s="82"/>
      <c r="B332" s="83"/>
      <c r="C332" s="82"/>
      <c r="D332" s="84" t="s">
        <v>278</v>
      </c>
      <c r="E332" s="101" t="s">
        <v>396</v>
      </c>
      <c r="F332" s="85"/>
      <c r="G332" s="86"/>
      <c r="H332" s="396"/>
      <c r="I332" s="396" t="str">
        <f t="shared" si="22"/>
        <v/>
      </c>
      <c r="J332" s="59"/>
      <c r="K332" s="392"/>
      <c r="L332" s="61"/>
      <c r="M332" s="63"/>
    </row>
    <row r="333" spans="1:13" ht="15">
      <c r="A333" s="88"/>
      <c r="B333" s="89"/>
      <c r="C333" s="88"/>
      <c r="D333" s="90" t="s">
        <v>354</v>
      </c>
      <c r="E333" s="102" t="s">
        <v>355</v>
      </c>
      <c r="F333" s="91" t="s">
        <v>56</v>
      </c>
      <c r="G333" s="92">
        <v>39</v>
      </c>
      <c r="H333" s="93">
        <v>0</v>
      </c>
      <c r="I333" s="397">
        <f t="shared" si="22"/>
        <v>0</v>
      </c>
      <c r="J333" s="59"/>
      <c r="K333" s="392"/>
      <c r="L333" s="61"/>
      <c r="M333" s="63"/>
    </row>
    <row r="334" spans="1:13" ht="15">
      <c r="A334" s="94"/>
      <c r="B334" s="95"/>
      <c r="C334" s="94"/>
      <c r="D334" s="96" t="s">
        <v>354</v>
      </c>
      <c r="E334" s="100" t="s">
        <v>356</v>
      </c>
      <c r="F334" s="97" t="s">
        <v>56</v>
      </c>
      <c r="G334" s="98">
        <v>5</v>
      </c>
      <c r="H334" s="99">
        <v>0</v>
      </c>
      <c r="I334" s="398">
        <f t="shared" si="22"/>
        <v>0</v>
      </c>
      <c r="J334" s="59"/>
      <c r="K334" s="392"/>
      <c r="L334" s="61"/>
      <c r="M334" s="63"/>
    </row>
    <row r="335" spans="1:13" ht="22.5">
      <c r="A335" s="94"/>
      <c r="B335" s="95"/>
      <c r="C335" s="94"/>
      <c r="D335" s="96" t="s">
        <v>281</v>
      </c>
      <c r="E335" s="100" t="s">
        <v>397</v>
      </c>
      <c r="F335" s="97" t="s">
        <v>58</v>
      </c>
      <c r="G335" s="98">
        <v>8</v>
      </c>
      <c r="H335" s="99">
        <v>0</v>
      </c>
      <c r="I335" s="398">
        <f t="shared" si="22"/>
        <v>0</v>
      </c>
      <c r="J335" s="59"/>
      <c r="K335" s="392"/>
      <c r="L335" s="61"/>
      <c r="M335" s="63"/>
    </row>
    <row r="336" spans="1:13" ht="45">
      <c r="A336" s="30"/>
      <c r="B336" s="72"/>
      <c r="C336" s="30"/>
      <c r="D336" s="31" t="s">
        <v>283</v>
      </c>
      <c r="E336" s="78" t="s">
        <v>398</v>
      </c>
      <c r="F336" s="32" t="s">
        <v>58</v>
      </c>
      <c r="G336" s="34">
        <v>45</v>
      </c>
      <c r="H336" s="56">
        <v>0</v>
      </c>
      <c r="I336" s="398">
        <f t="shared" si="22"/>
        <v>0</v>
      </c>
      <c r="J336" s="59"/>
      <c r="K336" s="392"/>
      <c r="L336" s="61"/>
      <c r="M336" s="63"/>
    </row>
    <row r="337" spans="1:13" ht="33.75">
      <c r="A337" s="30"/>
      <c r="B337" s="72"/>
      <c r="C337" s="30"/>
      <c r="D337" s="31" t="s">
        <v>285</v>
      </c>
      <c r="E337" s="78" t="s">
        <v>399</v>
      </c>
      <c r="F337" s="32" t="s">
        <v>11</v>
      </c>
      <c r="G337" s="34">
        <v>4</v>
      </c>
      <c r="H337" s="56">
        <v>0</v>
      </c>
      <c r="I337" s="398">
        <f t="shared" si="22"/>
        <v>0</v>
      </c>
      <c r="J337" s="59"/>
      <c r="K337" s="392"/>
      <c r="L337" s="61"/>
      <c r="M337" s="63"/>
    </row>
    <row r="338" spans="1:13" ht="15">
      <c r="A338" s="402">
        <v>3</v>
      </c>
      <c r="B338" s="402"/>
      <c r="C338" s="402"/>
      <c r="D338" s="403"/>
      <c r="E338" s="404" t="s">
        <v>414</v>
      </c>
      <c r="F338" s="404"/>
      <c r="G338" s="404"/>
      <c r="H338" s="408"/>
      <c r="I338" s="409">
        <f>SUM(I339:I357)</f>
        <v>0</v>
      </c>
      <c r="J338" s="59"/>
      <c r="K338" s="392"/>
      <c r="L338" s="61"/>
      <c r="M338" s="63"/>
    </row>
    <row r="339" spans="1:13" ht="15">
      <c r="A339" s="30"/>
      <c r="B339" s="72"/>
      <c r="C339" s="30"/>
      <c r="D339" s="31" t="s">
        <v>14</v>
      </c>
      <c r="E339" s="78" t="s">
        <v>4533</v>
      </c>
      <c r="F339" s="32" t="s">
        <v>76</v>
      </c>
      <c r="G339" s="34">
        <v>530</v>
      </c>
      <c r="H339" s="56">
        <v>0</v>
      </c>
      <c r="I339" s="398">
        <f t="shared" ref="I339:I357" si="23">IF(ISNUMBER(G339),ROUND(G339*H339,2),"")</f>
        <v>0</v>
      </c>
      <c r="J339" s="59"/>
      <c r="K339" s="392"/>
      <c r="L339" s="61"/>
      <c r="M339" s="63"/>
    </row>
    <row r="340" spans="1:13" ht="22.5">
      <c r="A340" s="30"/>
      <c r="B340" s="72"/>
      <c r="C340" s="30"/>
      <c r="D340" s="31" t="s">
        <v>15</v>
      </c>
      <c r="E340" s="78" t="s">
        <v>385</v>
      </c>
      <c r="F340" s="32" t="s">
        <v>56</v>
      </c>
      <c r="G340" s="34">
        <v>980</v>
      </c>
      <c r="H340" s="56">
        <v>0</v>
      </c>
      <c r="I340" s="398">
        <f t="shared" si="23"/>
        <v>0</v>
      </c>
      <c r="J340" s="59"/>
      <c r="K340" s="392"/>
      <c r="L340" s="61"/>
      <c r="M340" s="63"/>
    </row>
    <row r="341" spans="1:13" ht="22.5">
      <c r="A341" s="30"/>
      <c r="B341" s="72"/>
      <c r="C341" s="30"/>
      <c r="D341" s="31" t="s">
        <v>16</v>
      </c>
      <c r="E341" s="78" t="s">
        <v>388</v>
      </c>
      <c r="F341" s="32" t="s">
        <v>76</v>
      </c>
      <c r="G341" s="34">
        <v>320</v>
      </c>
      <c r="H341" s="56">
        <v>0</v>
      </c>
      <c r="I341" s="398">
        <f t="shared" si="23"/>
        <v>0</v>
      </c>
      <c r="J341" s="59"/>
      <c r="K341" s="392"/>
      <c r="L341" s="61"/>
      <c r="M341" s="63"/>
    </row>
    <row r="342" spans="1:13" ht="15">
      <c r="A342" s="30"/>
      <c r="B342" s="72"/>
      <c r="C342" s="30"/>
      <c r="D342" s="31" t="s">
        <v>17</v>
      </c>
      <c r="E342" s="78" t="s">
        <v>389</v>
      </c>
      <c r="F342" s="32" t="s">
        <v>56</v>
      </c>
      <c r="G342" s="34">
        <v>920</v>
      </c>
      <c r="H342" s="56">
        <v>0</v>
      </c>
      <c r="I342" s="398">
        <f t="shared" si="23"/>
        <v>0</v>
      </c>
      <c r="J342" s="59"/>
      <c r="K342" s="392"/>
      <c r="L342" s="61"/>
      <c r="M342" s="63"/>
    </row>
    <row r="343" spans="1:13" ht="22.5">
      <c r="A343" s="30"/>
      <c r="B343" s="72"/>
      <c r="C343" s="30"/>
      <c r="D343" s="31" t="s">
        <v>179</v>
      </c>
      <c r="E343" s="78" t="s">
        <v>400</v>
      </c>
      <c r="F343" s="32" t="s">
        <v>58</v>
      </c>
      <c r="G343" s="34">
        <v>92</v>
      </c>
      <c r="H343" s="56">
        <v>0</v>
      </c>
      <c r="I343" s="398">
        <f t="shared" si="23"/>
        <v>0</v>
      </c>
      <c r="J343" s="59"/>
      <c r="K343" s="392"/>
      <c r="L343" s="61"/>
      <c r="M343" s="63"/>
    </row>
    <row r="344" spans="1:13" ht="45">
      <c r="A344" s="30"/>
      <c r="B344" s="72"/>
      <c r="C344" s="30"/>
      <c r="D344" s="31" t="s">
        <v>198</v>
      </c>
      <c r="E344" s="78" t="s">
        <v>401</v>
      </c>
      <c r="F344" s="32" t="s">
        <v>11</v>
      </c>
      <c r="G344" s="34">
        <v>3</v>
      </c>
      <c r="H344" s="56">
        <v>0</v>
      </c>
      <c r="I344" s="398">
        <f t="shared" si="23"/>
        <v>0</v>
      </c>
      <c r="J344" s="59"/>
      <c r="K344" s="392"/>
      <c r="L344" s="61"/>
      <c r="M344" s="63"/>
    </row>
    <row r="345" spans="1:13" ht="56.25">
      <c r="A345" s="30"/>
      <c r="B345" s="72"/>
      <c r="C345" s="30"/>
      <c r="D345" s="31" t="s">
        <v>214</v>
      </c>
      <c r="E345" s="78" t="s">
        <v>329</v>
      </c>
      <c r="F345" s="32" t="s">
        <v>11</v>
      </c>
      <c r="G345" s="34">
        <v>1</v>
      </c>
      <c r="H345" s="56">
        <v>0</v>
      </c>
      <c r="I345" s="398">
        <f t="shared" si="23"/>
        <v>0</v>
      </c>
      <c r="J345" s="59"/>
      <c r="K345" s="392"/>
      <c r="L345" s="61"/>
      <c r="M345" s="63"/>
    </row>
    <row r="346" spans="1:13" ht="22.5">
      <c r="A346" s="30"/>
      <c r="B346" s="72"/>
      <c r="C346" s="30"/>
      <c r="D346" s="31" t="s">
        <v>216</v>
      </c>
      <c r="E346" s="78" t="s">
        <v>402</v>
      </c>
      <c r="F346" s="32" t="s">
        <v>11</v>
      </c>
      <c r="G346" s="34">
        <v>10</v>
      </c>
      <c r="H346" s="56">
        <v>0</v>
      </c>
      <c r="I346" s="398">
        <f t="shared" si="23"/>
        <v>0</v>
      </c>
      <c r="J346" s="59"/>
      <c r="K346" s="392"/>
      <c r="L346" s="61"/>
      <c r="M346" s="63"/>
    </row>
    <row r="347" spans="1:13" ht="15">
      <c r="A347" s="30"/>
      <c r="B347" s="72"/>
      <c r="C347" s="30"/>
      <c r="D347" s="31" t="s">
        <v>231</v>
      </c>
      <c r="E347" s="78" t="s">
        <v>403</v>
      </c>
      <c r="F347" s="32" t="s">
        <v>11</v>
      </c>
      <c r="G347" s="34">
        <v>1</v>
      </c>
      <c r="H347" s="56">
        <v>0</v>
      </c>
      <c r="I347" s="398">
        <f t="shared" si="23"/>
        <v>0</v>
      </c>
      <c r="J347" s="59"/>
      <c r="K347" s="392"/>
      <c r="L347" s="61"/>
      <c r="M347" s="63"/>
    </row>
    <row r="348" spans="1:13" ht="15">
      <c r="A348" s="30"/>
      <c r="B348" s="72"/>
      <c r="C348" s="30"/>
      <c r="D348" s="31" t="s">
        <v>260</v>
      </c>
      <c r="E348" s="78" t="s">
        <v>404</v>
      </c>
      <c r="F348" s="32" t="s">
        <v>11</v>
      </c>
      <c r="G348" s="34">
        <v>1</v>
      </c>
      <c r="H348" s="56">
        <v>0</v>
      </c>
      <c r="I348" s="398">
        <f t="shared" si="23"/>
        <v>0</v>
      </c>
      <c r="J348" s="59"/>
      <c r="K348" s="392"/>
      <c r="L348" s="61"/>
      <c r="M348" s="63"/>
    </row>
    <row r="349" spans="1:13" ht="22.5">
      <c r="A349" s="30"/>
      <c r="B349" s="72"/>
      <c r="C349" s="30"/>
      <c r="D349" s="31" t="s">
        <v>261</v>
      </c>
      <c r="E349" s="78" t="s">
        <v>405</v>
      </c>
      <c r="F349" s="32" t="s">
        <v>58</v>
      </c>
      <c r="G349" s="34">
        <v>167</v>
      </c>
      <c r="H349" s="56">
        <v>0</v>
      </c>
      <c r="I349" s="398">
        <f t="shared" si="23"/>
        <v>0</v>
      </c>
      <c r="J349" s="59"/>
      <c r="K349" s="392"/>
      <c r="L349" s="61"/>
      <c r="M349" s="63"/>
    </row>
    <row r="350" spans="1:13" ht="22.5">
      <c r="A350" s="30"/>
      <c r="B350" s="72"/>
      <c r="C350" s="30"/>
      <c r="D350" s="31" t="s">
        <v>272</v>
      </c>
      <c r="E350" s="78" t="s">
        <v>406</v>
      </c>
      <c r="F350" s="32" t="s">
        <v>56</v>
      </c>
      <c r="G350" s="34">
        <v>920</v>
      </c>
      <c r="H350" s="56">
        <v>0</v>
      </c>
      <c r="I350" s="398">
        <f t="shared" si="23"/>
        <v>0</v>
      </c>
      <c r="J350" s="59"/>
      <c r="K350" s="392"/>
      <c r="L350" s="61"/>
      <c r="M350" s="63"/>
    </row>
    <row r="351" spans="1:13" ht="22.5">
      <c r="A351" s="30"/>
      <c r="B351" s="72"/>
      <c r="C351" s="30"/>
      <c r="D351" s="31" t="s">
        <v>274</v>
      </c>
      <c r="E351" s="78" t="s">
        <v>407</v>
      </c>
      <c r="F351" s="32" t="s">
        <v>56</v>
      </c>
      <c r="G351" s="34">
        <v>920</v>
      </c>
      <c r="H351" s="56">
        <v>0</v>
      </c>
      <c r="I351" s="398">
        <f t="shared" si="23"/>
        <v>0</v>
      </c>
      <c r="J351" s="59"/>
      <c r="K351" s="392"/>
      <c r="L351" s="61"/>
      <c r="M351" s="63"/>
    </row>
    <row r="352" spans="1:13" ht="56.25">
      <c r="A352" s="30"/>
      <c r="B352" s="72"/>
      <c r="C352" s="30"/>
      <c r="D352" s="31" t="s">
        <v>276</v>
      </c>
      <c r="E352" s="78" t="s">
        <v>408</v>
      </c>
      <c r="F352" s="32" t="s">
        <v>58</v>
      </c>
      <c r="G352" s="34">
        <v>121</v>
      </c>
      <c r="H352" s="56">
        <v>0</v>
      </c>
      <c r="I352" s="398">
        <f t="shared" si="23"/>
        <v>0</v>
      </c>
      <c r="J352" s="59"/>
      <c r="K352" s="392"/>
      <c r="L352" s="61"/>
      <c r="M352" s="63"/>
    </row>
    <row r="353" spans="1:13" ht="33.75">
      <c r="A353" s="30"/>
      <c r="B353" s="72"/>
      <c r="C353" s="30"/>
      <c r="D353" s="31" t="s">
        <v>278</v>
      </c>
      <c r="E353" s="78" t="s">
        <v>399</v>
      </c>
      <c r="F353" s="32" t="s">
        <v>11</v>
      </c>
      <c r="G353" s="34">
        <v>4</v>
      </c>
      <c r="H353" s="56">
        <v>0</v>
      </c>
      <c r="I353" s="398">
        <f t="shared" si="23"/>
        <v>0</v>
      </c>
      <c r="J353" s="59"/>
      <c r="K353" s="392"/>
      <c r="L353" s="61"/>
      <c r="M353" s="63"/>
    </row>
    <row r="354" spans="1:13" ht="22.5">
      <c r="A354" s="30"/>
      <c r="B354" s="72"/>
      <c r="C354" s="30"/>
      <c r="D354" s="31" t="s">
        <v>281</v>
      </c>
      <c r="E354" s="78" t="s">
        <v>409</v>
      </c>
      <c r="F354" s="32" t="s">
        <v>58</v>
      </c>
      <c r="G354" s="34">
        <v>146</v>
      </c>
      <c r="H354" s="56">
        <v>0</v>
      </c>
      <c r="I354" s="398">
        <f t="shared" si="23"/>
        <v>0</v>
      </c>
      <c r="J354" s="59"/>
      <c r="K354" s="392"/>
      <c r="L354" s="61"/>
      <c r="M354" s="63"/>
    </row>
    <row r="355" spans="1:13" ht="15">
      <c r="A355" s="30"/>
      <c r="B355" s="72"/>
      <c r="C355" s="30"/>
      <c r="D355" s="31" t="s">
        <v>283</v>
      </c>
      <c r="E355" s="78" t="s">
        <v>410</v>
      </c>
      <c r="F355" s="32" t="s">
        <v>7</v>
      </c>
      <c r="G355" s="34">
        <v>2</v>
      </c>
      <c r="H355" s="56">
        <v>0</v>
      </c>
      <c r="I355" s="398">
        <f t="shared" si="23"/>
        <v>0</v>
      </c>
      <c r="J355" s="59"/>
      <c r="K355" s="392"/>
      <c r="L355" s="61"/>
      <c r="M355" s="63"/>
    </row>
    <row r="356" spans="1:13" ht="22.5">
      <c r="A356" s="30"/>
      <c r="B356" s="72"/>
      <c r="C356" s="30"/>
      <c r="D356" s="31" t="s">
        <v>285</v>
      </c>
      <c r="E356" s="78" t="s">
        <v>411</v>
      </c>
      <c r="F356" s="32" t="s">
        <v>7</v>
      </c>
      <c r="G356" s="34">
        <v>1</v>
      </c>
      <c r="H356" s="56">
        <v>0</v>
      </c>
      <c r="I356" s="398">
        <f t="shared" si="23"/>
        <v>0</v>
      </c>
      <c r="J356" s="59"/>
      <c r="K356" s="392"/>
      <c r="L356" s="61"/>
      <c r="M356" s="63"/>
    </row>
    <row r="357" spans="1:13" ht="22.5">
      <c r="A357" s="30"/>
      <c r="B357" s="72"/>
      <c r="C357" s="30"/>
      <c r="D357" s="31" t="s">
        <v>287</v>
      </c>
      <c r="E357" s="78" t="s">
        <v>412</v>
      </c>
      <c r="F357" s="32" t="s">
        <v>7</v>
      </c>
      <c r="G357" s="34">
        <v>4</v>
      </c>
      <c r="H357" s="56">
        <v>0</v>
      </c>
      <c r="I357" s="398">
        <f t="shared" si="23"/>
        <v>0</v>
      </c>
      <c r="J357" s="59"/>
      <c r="K357" s="392"/>
      <c r="L357" s="61"/>
      <c r="M357" s="63"/>
    </row>
    <row r="358" spans="1:13" ht="15">
      <c r="A358" s="22">
        <v>2</v>
      </c>
      <c r="B358" s="70"/>
      <c r="C358" s="22"/>
      <c r="D358" s="23"/>
      <c r="E358" s="24" t="s">
        <v>415</v>
      </c>
      <c r="F358" s="114"/>
      <c r="G358" s="115"/>
      <c r="H358" s="26"/>
      <c r="I358" s="26">
        <f>I359+I364+I376+I381+I388+I468</f>
        <v>0</v>
      </c>
      <c r="J358" s="59"/>
      <c r="K358" s="392"/>
      <c r="L358" s="61"/>
      <c r="M358" s="63"/>
    </row>
    <row r="359" spans="1:13" ht="15">
      <c r="A359" s="402">
        <v>4</v>
      </c>
      <c r="B359" s="402"/>
      <c r="C359" s="402"/>
      <c r="D359" s="403"/>
      <c r="E359" s="404" t="s">
        <v>501</v>
      </c>
      <c r="F359" s="107" t="s">
        <v>3109</v>
      </c>
      <c r="G359" s="108">
        <v>1</v>
      </c>
      <c r="H359" s="390">
        <v>0</v>
      </c>
      <c r="I359" s="409">
        <f t="shared" ref="I359:I388" si="24">IF(ISNUMBER(G359),ROUND(G359*H359,2),"")</f>
        <v>0</v>
      </c>
      <c r="J359" s="59"/>
      <c r="K359" s="392"/>
      <c r="L359" s="61"/>
      <c r="M359" s="63"/>
    </row>
    <row r="360" spans="1:13" ht="22.5">
      <c r="A360" s="30"/>
      <c r="B360" s="72"/>
      <c r="C360" s="30"/>
      <c r="D360" s="31" t="s">
        <v>14</v>
      </c>
      <c r="E360" s="78" t="s">
        <v>416</v>
      </c>
      <c r="F360" s="32" t="s">
        <v>7</v>
      </c>
      <c r="G360" s="34">
        <v>12</v>
      </c>
      <c r="H360" s="395"/>
      <c r="I360" s="398"/>
      <c r="J360" s="59"/>
      <c r="K360" s="392"/>
      <c r="L360" s="61"/>
      <c r="M360" s="63"/>
    </row>
    <row r="361" spans="1:13" ht="22.5">
      <c r="A361" s="82"/>
      <c r="B361" s="83"/>
      <c r="C361" s="82"/>
      <c r="D361" s="84" t="s">
        <v>15</v>
      </c>
      <c r="E361" s="101" t="s">
        <v>417</v>
      </c>
      <c r="F361" s="85" t="s">
        <v>7</v>
      </c>
      <c r="G361" s="86">
        <v>1</v>
      </c>
      <c r="H361" s="396"/>
      <c r="I361" s="397"/>
      <c r="J361" s="59"/>
      <c r="K361" s="392"/>
      <c r="L361" s="61"/>
      <c r="M361" s="63"/>
    </row>
    <row r="362" spans="1:13" ht="15">
      <c r="A362" s="82"/>
      <c r="B362" s="83"/>
      <c r="C362" s="82"/>
      <c r="D362" s="84" t="s">
        <v>16</v>
      </c>
      <c r="E362" s="101" t="s">
        <v>418</v>
      </c>
      <c r="F362" s="85" t="s">
        <v>56</v>
      </c>
      <c r="G362" s="86">
        <v>70</v>
      </c>
      <c r="H362" s="396"/>
      <c r="I362" s="396"/>
      <c r="J362" s="59"/>
      <c r="K362" s="392"/>
      <c r="L362" s="61"/>
      <c r="M362" s="63"/>
    </row>
    <row r="363" spans="1:13" ht="15">
      <c r="A363" s="94"/>
      <c r="B363" s="95"/>
      <c r="C363" s="94"/>
      <c r="D363" s="96"/>
      <c r="E363" s="100" t="s">
        <v>419</v>
      </c>
      <c r="F363" s="97"/>
      <c r="G363" s="98"/>
      <c r="H363" s="398"/>
      <c r="I363" s="398"/>
      <c r="J363" s="59"/>
      <c r="K363" s="392"/>
      <c r="L363" s="61"/>
      <c r="M363" s="63"/>
    </row>
    <row r="364" spans="1:13" ht="15">
      <c r="A364" s="402">
        <v>4</v>
      </c>
      <c r="B364" s="402"/>
      <c r="C364" s="402"/>
      <c r="D364" s="403"/>
      <c r="E364" s="404" t="s">
        <v>502</v>
      </c>
      <c r="F364" s="107" t="s">
        <v>3109</v>
      </c>
      <c r="G364" s="108">
        <v>1</v>
      </c>
      <c r="H364" s="390">
        <v>0</v>
      </c>
      <c r="I364" s="409">
        <f t="shared" si="24"/>
        <v>0</v>
      </c>
      <c r="J364" s="59"/>
      <c r="K364" s="392"/>
      <c r="L364" s="61"/>
      <c r="M364" s="63"/>
    </row>
    <row r="365" spans="1:13" ht="22.5">
      <c r="A365" s="30"/>
      <c r="B365" s="72"/>
      <c r="C365" s="30"/>
      <c r="D365" s="31" t="s">
        <v>14</v>
      </c>
      <c r="E365" s="78" t="s">
        <v>420</v>
      </c>
      <c r="F365" s="32" t="s">
        <v>7</v>
      </c>
      <c r="G365" s="34">
        <v>720</v>
      </c>
      <c r="H365" s="395"/>
      <c r="I365" s="398"/>
      <c r="J365" s="59"/>
      <c r="K365" s="392"/>
      <c r="L365" s="61"/>
      <c r="M365" s="63"/>
    </row>
    <row r="366" spans="1:13" ht="22.5">
      <c r="A366" s="82"/>
      <c r="B366" s="83"/>
      <c r="C366" s="82"/>
      <c r="D366" s="84" t="s">
        <v>15</v>
      </c>
      <c r="E366" s="101" t="s">
        <v>421</v>
      </c>
      <c r="F366" s="85" t="s">
        <v>58</v>
      </c>
      <c r="G366" s="86">
        <v>90</v>
      </c>
      <c r="H366" s="396"/>
      <c r="I366" s="397"/>
      <c r="J366" s="59"/>
      <c r="K366" s="392"/>
      <c r="L366" s="61"/>
      <c r="M366" s="63"/>
    </row>
    <row r="367" spans="1:13" ht="33.75">
      <c r="A367" s="82"/>
      <c r="B367" s="83"/>
      <c r="C367" s="82"/>
      <c r="D367" s="84" t="s">
        <v>16</v>
      </c>
      <c r="E367" s="101" t="s">
        <v>422</v>
      </c>
      <c r="F367" s="85" t="s">
        <v>7</v>
      </c>
      <c r="G367" s="86">
        <v>2</v>
      </c>
      <c r="H367" s="396"/>
      <c r="I367" s="396"/>
      <c r="J367" s="59"/>
      <c r="K367" s="392"/>
      <c r="L367" s="61"/>
      <c r="M367" s="63"/>
    </row>
    <row r="368" spans="1:13" ht="15">
      <c r="A368" s="88"/>
      <c r="B368" s="89"/>
      <c r="C368" s="88"/>
      <c r="D368" s="90"/>
      <c r="E368" s="102" t="s">
        <v>423</v>
      </c>
      <c r="F368" s="91"/>
      <c r="G368" s="92"/>
      <c r="H368" s="397"/>
      <c r="I368" s="397"/>
      <c r="J368" s="59"/>
      <c r="K368" s="392"/>
      <c r="L368" s="61"/>
      <c r="M368" s="63"/>
    </row>
    <row r="369" spans="1:13" ht="33.75">
      <c r="A369" s="88"/>
      <c r="B369" s="89"/>
      <c r="C369" s="88"/>
      <c r="D369" s="90"/>
      <c r="E369" s="102" t="s">
        <v>504</v>
      </c>
      <c r="F369" s="91"/>
      <c r="G369" s="92"/>
      <c r="H369" s="397"/>
      <c r="I369" s="397"/>
      <c r="J369" s="59"/>
      <c r="K369" s="392"/>
      <c r="L369" s="61"/>
      <c r="M369" s="63"/>
    </row>
    <row r="370" spans="1:13" ht="33.75">
      <c r="A370" s="82"/>
      <c r="B370" s="83"/>
      <c r="C370" s="82"/>
      <c r="D370" s="84" t="s">
        <v>17</v>
      </c>
      <c r="E370" s="101" t="s">
        <v>422</v>
      </c>
      <c r="F370" s="85" t="s">
        <v>7</v>
      </c>
      <c r="G370" s="86">
        <v>2</v>
      </c>
      <c r="H370" s="396"/>
      <c r="I370" s="396"/>
      <c r="J370" s="59"/>
      <c r="K370" s="392"/>
      <c r="L370" s="61"/>
      <c r="M370" s="63"/>
    </row>
    <row r="371" spans="1:13" ht="15">
      <c r="A371" s="88"/>
      <c r="B371" s="89"/>
      <c r="C371" s="88"/>
      <c r="D371" s="90"/>
      <c r="E371" s="102" t="s">
        <v>424</v>
      </c>
      <c r="F371" s="91"/>
      <c r="G371" s="92"/>
      <c r="H371" s="397"/>
      <c r="I371" s="397"/>
      <c r="J371" s="59"/>
      <c r="K371" s="392"/>
      <c r="L371" s="61"/>
      <c r="M371" s="63"/>
    </row>
    <row r="372" spans="1:13" ht="22.5">
      <c r="A372" s="94"/>
      <c r="B372" s="95"/>
      <c r="C372" s="94"/>
      <c r="D372" s="96"/>
      <c r="E372" s="100" t="s">
        <v>505</v>
      </c>
      <c r="F372" s="346"/>
      <c r="G372" s="347"/>
      <c r="H372" s="410"/>
      <c r="I372" s="398"/>
      <c r="J372" s="59"/>
      <c r="K372" s="392"/>
      <c r="L372" s="61"/>
      <c r="M372" s="63"/>
    </row>
    <row r="373" spans="1:13" ht="45">
      <c r="A373" s="94"/>
      <c r="B373" s="95"/>
      <c r="C373" s="94"/>
      <c r="D373" s="96" t="s">
        <v>179</v>
      </c>
      <c r="E373" s="100" t="s">
        <v>4192</v>
      </c>
      <c r="F373" s="97" t="s">
        <v>58</v>
      </c>
      <c r="G373" s="98">
        <v>90</v>
      </c>
      <c r="H373" s="398"/>
      <c r="I373" s="398"/>
      <c r="J373" s="59"/>
      <c r="K373" s="392"/>
      <c r="L373" s="61"/>
      <c r="M373" s="63"/>
    </row>
    <row r="374" spans="1:13" ht="33.75">
      <c r="A374" s="82"/>
      <c r="B374" s="83"/>
      <c r="C374" s="82"/>
      <c r="D374" s="84" t="s">
        <v>214</v>
      </c>
      <c r="E374" s="101" t="s">
        <v>4193</v>
      </c>
      <c r="F374" s="85" t="s">
        <v>7</v>
      </c>
      <c r="G374" s="86">
        <v>8</v>
      </c>
      <c r="H374" s="396"/>
      <c r="I374" s="396"/>
      <c r="J374" s="59"/>
      <c r="K374" s="392"/>
      <c r="L374" s="61"/>
      <c r="M374" s="63"/>
    </row>
    <row r="375" spans="1:13" ht="33.75">
      <c r="A375" s="94"/>
      <c r="B375" s="95"/>
      <c r="C375" s="94"/>
      <c r="D375" s="96"/>
      <c r="E375" s="100" t="s">
        <v>425</v>
      </c>
      <c r="F375" s="97"/>
      <c r="G375" s="98"/>
      <c r="H375" s="398"/>
      <c r="I375" s="398"/>
      <c r="J375" s="59"/>
      <c r="K375" s="392"/>
      <c r="L375" s="61"/>
      <c r="M375" s="63"/>
    </row>
    <row r="376" spans="1:13" ht="15">
      <c r="A376" s="402">
        <v>4</v>
      </c>
      <c r="B376" s="402"/>
      <c r="C376" s="402"/>
      <c r="D376" s="403"/>
      <c r="E376" s="404" t="s">
        <v>503</v>
      </c>
      <c r="F376" s="107" t="s">
        <v>3109</v>
      </c>
      <c r="G376" s="108">
        <v>1</v>
      </c>
      <c r="H376" s="390">
        <v>0</v>
      </c>
      <c r="I376" s="409">
        <f t="shared" si="24"/>
        <v>0</v>
      </c>
      <c r="J376" s="59"/>
      <c r="K376" s="392"/>
      <c r="L376" s="61"/>
      <c r="M376" s="63"/>
    </row>
    <row r="377" spans="1:13" ht="22.5">
      <c r="A377" s="30"/>
      <c r="B377" s="72"/>
      <c r="C377" s="30"/>
      <c r="D377" s="31" t="s">
        <v>14</v>
      </c>
      <c r="E377" s="78" t="s">
        <v>426</v>
      </c>
      <c r="F377" s="32" t="s">
        <v>76</v>
      </c>
      <c r="G377" s="34">
        <v>1610</v>
      </c>
      <c r="H377" s="395"/>
      <c r="I377" s="398"/>
      <c r="J377" s="59"/>
      <c r="K377" s="392"/>
      <c r="L377" s="61"/>
      <c r="M377" s="63"/>
    </row>
    <row r="378" spans="1:13" ht="15">
      <c r="A378" s="82"/>
      <c r="B378" s="83"/>
      <c r="C378" s="82"/>
      <c r="D378" s="84" t="s">
        <v>15</v>
      </c>
      <c r="E378" s="101" t="s">
        <v>427</v>
      </c>
      <c r="F378" s="85" t="s">
        <v>56</v>
      </c>
      <c r="G378" s="86">
        <v>195</v>
      </c>
      <c r="H378" s="396"/>
      <c r="I378" s="397"/>
      <c r="J378" s="59"/>
      <c r="K378" s="392"/>
      <c r="L378" s="61"/>
      <c r="M378" s="63"/>
    </row>
    <row r="379" spans="1:13" ht="15">
      <c r="A379" s="82"/>
      <c r="B379" s="83"/>
      <c r="C379" s="82"/>
      <c r="D379" s="84" t="s">
        <v>16</v>
      </c>
      <c r="E379" s="101" t="s">
        <v>428</v>
      </c>
      <c r="F379" s="85" t="s">
        <v>76</v>
      </c>
      <c r="G379" s="86">
        <v>1150</v>
      </c>
      <c r="H379" s="396"/>
      <c r="I379" s="396"/>
      <c r="J379" s="59"/>
      <c r="K379" s="392"/>
      <c r="L379" s="61"/>
      <c r="M379" s="63"/>
    </row>
    <row r="380" spans="1:13" ht="33.75">
      <c r="A380" s="94"/>
      <c r="B380" s="95"/>
      <c r="C380" s="94"/>
      <c r="D380" s="96"/>
      <c r="E380" s="100" t="s">
        <v>429</v>
      </c>
      <c r="F380" s="97"/>
      <c r="G380" s="98"/>
      <c r="H380" s="398"/>
      <c r="I380" s="398"/>
      <c r="J380" s="59"/>
      <c r="K380" s="392"/>
      <c r="L380" s="61"/>
      <c r="M380" s="63"/>
    </row>
    <row r="381" spans="1:13" ht="15">
      <c r="A381" s="402">
        <v>4</v>
      </c>
      <c r="B381" s="402"/>
      <c r="C381" s="402"/>
      <c r="D381" s="403"/>
      <c r="E381" s="404" t="s">
        <v>234</v>
      </c>
      <c r="F381" s="107" t="s">
        <v>3109</v>
      </c>
      <c r="G381" s="108">
        <v>1</v>
      </c>
      <c r="H381" s="390">
        <v>0</v>
      </c>
      <c r="I381" s="409">
        <f t="shared" si="24"/>
        <v>0</v>
      </c>
      <c r="J381" s="59"/>
      <c r="K381" s="392"/>
      <c r="L381" s="61"/>
      <c r="M381" s="63"/>
    </row>
    <row r="382" spans="1:13" ht="33.75">
      <c r="A382" s="82"/>
      <c r="B382" s="83"/>
      <c r="C382" s="82"/>
      <c r="D382" s="84" t="s">
        <v>14</v>
      </c>
      <c r="E382" s="101" t="s">
        <v>513</v>
      </c>
      <c r="F382" s="85"/>
      <c r="G382" s="86"/>
      <c r="H382" s="396"/>
      <c r="I382" s="396"/>
      <c r="J382" s="59"/>
      <c r="K382" s="392"/>
      <c r="L382" s="61"/>
      <c r="M382" s="63"/>
    </row>
    <row r="383" spans="1:13" ht="15">
      <c r="A383" s="88"/>
      <c r="B383" s="89"/>
      <c r="C383" s="88"/>
      <c r="D383" s="90"/>
      <c r="E383" s="102" t="s">
        <v>430</v>
      </c>
      <c r="F383" s="91" t="s">
        <v>58</v>
      </c>
      <c r="G383" s="92">
        <v>5.25</v>
      </c>
      <c r="H383" s="397"/>
      <c r="I383" s="397"/>
      <c r="J383" s="59"/>
      <c r="K383" s="392"/>
      <c r="L383" s="61"/>
      <c r="M383" s="63"/>
    </row>
    <row r="384" spans="1:13" ht="56.25">
      <c r="A384" s="82"/>
      <c r="B384" s="83"/>
      <c r="C384" s="82"/>
      <c r="D384" s="84" t="s">
        <v>15</v>
      </c>
      <c r="E384" s="101" t="s">
        <v>514</v>
      </c>
      <c r="F384" s="85"/>
      <c r="G384" s="86"/>
      <c r="H384" s="396"/>
      <c r="I384" s="396"/>
      <c r="J384" s="59"/>
      <c r="K384" s="392"/>
      <c r="L384" s="61"/>
      <c r="M384" s="63"/>
    </row>
    <row r="385" spans="1:13" ht="15">
      <c r="A385" s="88"/>
      <c r="B385" s="89"/>
      <c r="C385" s="88"/>
      <c r="D385" s="90"/>
      <c r="E385" s="102" t="s">
        <v>431</v>
      </c>
      <c r="F385" s="91" t="s">
        <v>58</v>
      </c>
      <c r="G385" s="92">
        <v>51.4</v>
      </c>
      <c r="H385" s="397"/>
      <c r="I385" s="397"/>
      <c r="J385" s="59"/>
      <c r="K385" s="392"/>
      <c r="L385" s="61"/>
      <c r="M385" s="63"/>
    </row>
    <row r="386" spans="1:13" ht="22.5">
      <c r="A386" s="82"/>
      <c r="B386" s="83"/>
      <c r="C386" s="82"/>
      <c r="D386" s="84" t="s">
        <v>16</v>
      </c>
      <c r="E386" s="101" t="s">
        <v>432</v>
      </c>
      <c r="F386" s="85" t="s">
        <v>7</v>
      </c>
      <c r="G386" s="86">
        <v>1</v>
      </c>
      <c r="H386" s="396"/>
      <c r="I386" s="396"/>
      <c r="J386" s="59"/>
      <c r="K386" s="392"/>
      <c r="L386" s="61"/>
      <c r="M386" s="63"/>
    </row>
    <row r="387" spans="1:13" ht="45">
      <c r="A387" s="94"/>
      <c r="B387" s="95"/>
      <c r="C387" s="94"/>
      <c r="D387" s="96"/>
      <c r="E387" s="100" t="s">
        <v>433</v>
      </c>
      <c r="F387" s="97"/>
      <c r="G387" s="98"/>
      <c r="H387" s="398"/>
      <c r="I387" s="398"/>
      <c r="J387" s="59"/>
      <c r="K387" s="392"/>
      <c r="L387" s="61"/>
      <c r="M387" s="63"/>
    </row>
    <row r="388" spans="1:13" ht="15">
      <c r="A388" s="402">
        <v>4</v>
      </c>
      <c r="B388" s="402"/>
      <c r="C388" s="402"/>
      <c r="D388" s="403"/>
      <c r="E388" s="404" t="s">
        <v>236</v>
      </c>
      <c r="F388" s="107" t="s">
        <v>3109</v>
      </c>
      <c r="G388" s="108">
        <v>1</v>
      </c>
      <c r="H388" s="390">
        <v>0</v>
      </c>
      <c r="I388" s="409">
        <f t="shared" si="24"/>
        <v>0</v>
      </c>
      <c r="J388" s="59"/>
      <c r="K388" s="392"/>
      <c r="L388" s="61"/>
      <c r="M388" s="63"/>
    </row>
    <row r="389" spans="1:13" ht="15">
      <c r="A389" s="30">
        <v>5</v>
      </c>
      <c r="B389" s="72"/>
      <c r="C389" s="30"/>
      <c r="D389" s="31"/>
      <c r="E389" s="119" t="s">
        <v>506</v>
      </c>
      <c r="F389" s="32"/>
      <c r="G389" s="34"/>
      <c r="H389" s="395"/>
      <c r="I389" s="411"/>
      <c r="J389" s="59"/>
      <c r="K389" s="392"/>
      <c r="L389" s="61"/>
      <c r="M389" s="63"/>
    </row>
    <row r="390" spans="1:13" ht="15">
      <c r="A390" s="82"/>
      <c r="B390" s="83"/>
      <c r="C390" s="82"/>
      <c r="D390" s="84" t="s">
        <v>14</v>
      </c>
      <c r="E390" s="101" t="s">
        <v>434</v>
      </c>
      <c r="F390" s="85" t="s">
        <v>56</v>
      </c>
      <c r="G390" s="86">
        <v>56</v>
      </c>
      <c r="H390" s="396"/>
      <c r="I390" s="396"/>
      <c r="J390" s="59"/>
      <c r="K390" s="392"/>
      <c r="L390" s="61"/>
      <c r="M390" s="63"/>
    </row>
    <row r="391" spans="1:13" ht="15">
      <c r="A391" s="94"/>
      <c r="B391" s="95"/>
      <c r="C391" s="94"/>
      <c r="D391" s="96"/>
      <c r="E391" s="100" t="s">
        <v>435</v>
      </c>
      <c r="F391" s="97"/>
      <c r="G391" s="98"/>
      <c r="H391" s="398"/>
      <c r="I391" s="398"/>
      <c r="J391" s="59"/>
      <c r="K391" s="392"/>
      <c r="L391" s="61"/>
      <c r="M391" s="63"/>
    </row>
    <row r="392" spans="1:13" ht="15">
      <c r="A392" s="82"/>
      <c r="B392" s="83"/>
      <c r="C392" s="82"/>
      <c r="D392" s="84" t="s">
        <v>15</v>
      </c>
      <c r="E392" s="101" t="s">
        <v>172</v>
      </c>
      <c r="F392" s="85" t="s">
        <v>56</v>
      </c>
      <c r="G392" s="86">
        <v>16</v>
      </c>
      <c r="H392" s="396"/>
      <c r="I392" s="396"/>
      <c r="J392" s="59"/>
      <c r="K392" s="392"/>
      <c r="L392" s="61"/>
      <c r="M392" s="63"/>
    </row>
    <row r="393" spans="1:13" ht="15">
      <c r="A393" s="94"/>
      <c r="B393" s="95"/>
      <c r="C393" s="94"/>
      <c r="D393" s="96"/>
      <c r="E393" s="100" t="s">
        <v>436</v>
      </c>
      <c r="F393" s="97"/>
      <c r="G393" s="98"/>
      <c r="H393" s="398"/>
      <c r="I393" s="398"/>
      <c r="J393" s="59"/>
      <c r="K393" s="392"/>
      <c r="L393" s="61"/>
      <c r="M393" s="63"/>
    </row>
    <row r="394" spans="1:13" ht="15">
      <c r="A394" s="82"/>
      <c r="B394" s="83"/>
      <c r="C394" s="82"/>
      <c r="D394" s="84" t="s">
        <v>16</v>
      </c>
      <c r="E394" s="101" t="s">
        <v>437</v>
      </c>
      <c r="F394" s="85" t="s">
        <v>56</v>
      </c>
      <c r="G394" s="86">
        <v>480</v>
      </c>
      <c r="H394" s="396"/>
      <c r="I394" s="396"/>
      <c r="J394" s="59"/>
      <c r="K394" s="392"/>
      <c r="L394" s="61"/>
      <c r="M394" s="63"/>
    </row>
    <row r="395" spans="1:13" ht="15">
      <c r="A395" s="94"/>
      <c r="B395" s="95"/>
      <c r="C395" s="94"/>
      <c r="D395" s="96"/>
      <c r="E395" s="100" t="s">
        <v>438</v>
      </c>
      <c r="F395" s="97"/>
      <c r="G395" s="98"/>
      <c r="H395" s="398"/>
      <c r="I395" s="398"/>
      <c r="J395" s="59"/>
      <c r="K395" s="392"/>
      <c r="L395" s="61"/>
      <c r="M395" s="63"/>
    </row>
    <row r="396" spans="1:13" ht="15">
      <c r="A396" s="82"/>
      <c r="B396" s="83"/>
      <c r="C396" s="82"/>
      <c r="D396" s="84" t="s">
        <v>17</v>
      </c>
      <c r="E396" s="101" t="s">
        <v>439</v>
      </c>
      <c r="F396" s="85" t="s">
        <v>56</v>
      </c>
      <c r="G396" s="86">
        <v>165</v>
      </c>
      <c r="H396" s="396"/>
      <c r="I396" s="396"/>
      <c r="J396" s="59"/>
      <c r="K396" s="392"/>
      <c r="L396" s="61"/>
      <c r="M396" s="63"/>
    </row>
    <row r="397" spans="1:13" ht="15">
      <c r="A397" s="88"/>
      <c r="B397" s="89"/>
      <c r="C397" s="88"/>
      <c r="D397" s="90"/>
      <c r="E397" s="102" t="s">
        <v>440</v>
      </c>
      <c r="F397" s="91"/>
      <c r="G397" s="92"/>
      <c r="H397" s="397"/>
      <c r="I397" s="397"/>
      <c r="J397" s="59"/>
      <c r="K397" s="392"/>
      <c r="L397" s="61"/>
      <c r="M397" s="63"/>
    </row>
    <row r="398" spans="1:13" ht="15">
      <c r="A398" s="82"/>
      <c r="B398" s="83"/>
      <c r="C398" s="82"/>
      <c r="D398" s="84" t="s">
        <v>179</v>
      </c>
      <c r="E398" s="101" t="s">
        <v>441</v>
      </c>
      <c r="F398" s="85" t="s">
        <v>56</v>
      </c>
      <c r="G398" s="86">
        <v>5.9</v>
      </c>
      <c r="H398" s="396"/>
      <c r="I398" s="396"/>
      <c r="J398" s="59"/>
      <c r="K398" s="392"/>
      <c r="L398" s="61"/>
      <c r="M398" s="63"/>
    </row>
    <row r="399" spans="1:13" ht="22.5">
      <c r="A399" s="94"/>
      <c r="B399" s="95"/>
      <c r="C399" s="94"/>
      <c r="D399" s="96"/>
      <c r="E399" s="100" t="s">
        <v>442</v>
      </c>
      <c r="F399" s="348"/>
      <c r="G399" s="348"/>
      <c r="H399" s="348"/>
      <c r="I399" s="398"/>
      <c r="J399" s="59"/>
      <c r="K399" s="392"/>
      <c r="L399" s="61"/>
      <c r="M399" s="63"/>
    </row>
    <row r="400" spans="1:13" ht="15">
      <c r="A400" s="88"/>
      <c r="B400" s="89"/>
      <c r="C400" s="88"/>
      <c r="D400" s="90" t="s">
        <v>198</v>
      </c>
      <c r="E400" s="102" t="s">
        <v>443</v>
      </c>
      <c r="F400" s="91" t="s">
        <v>56</v>
      </c>
      <c r="G400" s="92">
        <v>84</v>
      </c>
      <c r="H400" s="397"/>
      <c r="I400" s="397"/>
      <c r="J400" s="59"/>
      <c r="K400" s="392"/>
      <c r="L400" s="61"/>
      <c r="M400" s="63"/>
    </row>
    <row r="401" spans="1:13" ht="15">
      <c r="A401" s="88"/>
      <c r="B401" s="89"/>
      <c r="C401" s="88"/>
      <c r="D401" s="90"/>
      <c r="E401" s="102" t="s">
        <v>444</v>
      </c>
      <c r="F401" s="91"/>
      <c r="G401" s="92"/>
      <c r="H401" s="397"/>
      <c r="I401" s="397"/>
      <c r="J401" s="59"/>
      <c r="K401" s="392"/>
      <c r="L401" s="61"/>
      <c r="M401" s="63"/>
    </row>
    <row r="402" spans="1:13" ht="15">
      <c r="A402" s="82"/>
      <c r="B402" s="83"/>
      <c r="C402" s="82"/>
      <c r="D402" s="84" t="s">
        <v>214</v>
      </c>
      <c r="E402" s="101" t="s">
        <v>445</v>
      </c>
      <c r="F402" s="85" t="s">
        <v>56</v>
      </c>
      <c r="G402" s="86">
        <v>21.9</v>
      </c>
      <c r="H402" s="396"/>
      <c r="I402" s="396"/>
      <c r="J402" s="59"/>
      <c r="K402" s="392"/>
      <c r="L402" s="61"/>
      <c r="M402" s="63"/>
    </row>
    <row r="403" spans="1:13" ht="15">
      <c r="A403" s="94"/>
      <c r="B403" s="95"/>
      <c r="C403" s="94"/>
      <c r="D403" s="96"/>
      <c r="E403" s="100" t="s">
        <v>446</v>
      </c>
      <c r="F403" s="348"/>
      <c r="G403" s="348"/>
      <c r="H403" s="348"/>
      <c r="I403" s="398"/>
      <c r="J403" s="59"/>
      <c r="K403" s="392"/>
      <c r="L403" s="61"/>
      <c r="M403" s="63"/>
    </row>
    <row r="404" spans="1:13" ht="15">
      <c r="A404" s="88"/>
      <c r="B404" s="89"/>
      <c r="C404" s="88"/>
      <c r="D404" s="90" t="s">
        <v>216</v>
      </c>
      <c r="E404" s="102" t="s">
        <v>447</v>
      </c>
      <c r="F404" s="91" t="s">
        <v>56</v>
      </c>
      <c r="G404" s="92">
        <v>7.1</v>
      </c>
      <c r="H404" s="397"/>
      <c r="I404" s="397"/>
      <c r="J404" s="59"/>
      <c r="K404" s="392"/>
      <c r="L404" s="61"/>
      <c r="M404" s="63"/>
    </row>
    <row r="405" spans="1:13" ht="22.5">
      <c r="A405" s="88"/>
      <c r="B405" s="89"/>
      <c r="C405" s="88"/>
      <c r="D405" s="90"/>
      <c r="E405" s="102" t="s">
        <v>448</v>
      </c>
      <c r="F405" s="91"/>
      <c r="G405" s="92"/>
      <c r="H405" s="397"/>
      <c r="I405" s="397"/>
      <c r="J405" s="59"/>
      <c r="K405" s="392"/>
      <c r="L405" s="61"/>
      <c r="M405" s="63"/>
    </row>
    <row r="406" spans="1:13" ht="15">
      <c r="A406" s="82"/>
      <c r="B406" s="83"/>
      <c r="C406" s="82"/>
      <c r="D406" s="84" t="s">
        <v>231</v>
      </c>
      <c r="E406" s="101" t="s">
        <v>449</v>
      </c>
      <c r="F406" s="85" t="s">
        <v>56</v>
      </c>
      <c r="G406" s="86">
        <v>12.6</v>
      </c>
      <c r="H406" s="396"/>
      <c r="I406" s="396"/>
      <c r="J406" s="59"/>
      <c r="K406" s="392"/>
      <c r="L406" s="61"/>
      <c r="M406" s="63"/>
    </row>
    <row r="407" spans="1:13" ht="15">
      <c r="A407" s="94"/>
      <c r="B407" s="95"/>
      <c r="C407" s="94"/>
      <c r="D407" s="96"/>
      <c r="E407" s="100" t="s">
        <v>450</v>
      </c>
      <c r="F407" s="348"/>
      <c r="G407" s="348"/>
      <c r="H407" s="348"/>
      <c r="I407" s="398"/>
      <c r="J407" s="59"/>
      <c r="K407" s="392"/>
      <c r="L407" s="61"/>
      <c r="M407" s="63"/>
    </row>
    <row r="408" spans="1:13" ht="15">
      <c r="A408" s="82"/>
      <c r="B408" s="83"/>
      <c r="C408" s="82"/>
      <c r="D408" s="84" t="s">
        <v>260</v>
      </c>
      <c r="E408" s="101" t="s">
        <v>451</v>
      </c>
      <c r="F408" s="85" t="s">
        <v>56</v>
      </c>
      <c r="G408" s="86">
        <v>22</v>
      </c>
      <c r="H408" s="396"/>
      <c r="I408" s="396"/>
      <c r="J408" s="59"/>
      <c r="K408" s="392"/>
      <c r="L408" s="61"/>
      <c r="M408" s="63"/>
    </row>
    <row r="409" spans="1:13" ht="15">
      <c r="A409" s="94"/>
      <c r="B409" s="95"/>
      <c r="C409" s="94"/>
      <c r="D409" s="96"/>
      <c r="E409" s="100" t="s">
        <v>452</v>
      </c>
      <c r="F409" s="348"/>
      <c r="G409" s="348"/>
      <c r="H409" s="348"/>
      <c r="I409" s="398"/>
      <c r="J409" s="59"/>
      <c r="K409" s="392"/>
      <c r="L409" s="61"/>
      <c r="M409" s="63"/>
    </row>
    <row r="410" spans="1:13" ht="15">
      <c r="A410" s="94">
        <v>5</v>
      </c>
      <c r="B410" s="95"/>
      <c r="C410" s="94"/>
      <c r="D410" s="96"/>
      <c r="E410" s="120" t="s">
        <v>507</v>
      </c>
      <c r="F410" s="97"/>
      <c r="G410" s="98"/>
      <c r="H410" s="398"/>
      <c r="I410" s="411"/>
      <c r="J410" s="59"/>
      <c r="K410" s="392"/>
      <c r="L410" s="61"/>
      <c r="M410" s="63"/>
    </row>
    <row r="411" spans="1:13" ht="22.5">
      <c r="A411" s="30"/>
      <c r="B411" s="72"/>
      <c r="C411" s="30"/>
      <c r="D411" s="31" t="s">
        <v>14</v>
      </c>
      <c r="E411" s="78" t="s">
        <v>453</v>
      </c>
      <c r="F411" s="32" t="s">
        <v>78</v>
      </c>
      <c r="G411" s="34">
        <v>7408</v>
      </c>
      <c r="H411" s="395"/>
      <c r="I411" s="398"/>
      <c r="J411" s="59"/>
      <c r="K411" s="392"/>
      <c r="L411" s="61"/>
      <c r="M411" s="63"/>
    </row>
    <row r="412" spans="1:13" ht="22.5">
      <c r="A412" s="30"/>
      <c r="B412" s="72"/>
      <c r="C412" s="30"/>
      <c r="D412" s="31" t="s">
        <v>15</v>
      </c>
      <c r="E412" s="78" t="s">
        <v>454</v>
      </c>
      <c r="F412" s="32" t="s">
        <v>78</v>
      </c>
      <c r="G412" s="34">
        <v>25182</v>
      </c>
      <c r="H412" s="395"/>
      <c r="I412" s="398"/>
      <c r="J412" s="59"/>
      <c r="K412" s="392"/>
      <c r="L412" s="61"/>
      <c r="M412" s="63"/>
    </row>
    <row r="413" spans="1:13" ht="15">
      <c r="A413" s="30">
        <v>5</v>
      </c>
      <c r="B413" s="72"/>
      <c r="C413" s="30"/>
      <c r="D413" s="31"/>
      <c r="E413" s="119" t="s">
        <v>508</v>
      </c>
      <c r="F413" s="32"/>
      <c r="G413" s="34"/>
      <c r="H413" s="395"/>
      <c r="I413" s="412"/>
      <c r="J413" s="59"/>
      <c r="K413" s="392"/>
      <c r="L413" s="61"/>
      <c r="M413" s="63"/>
    </row>
    <row r="414" spans="1:13" ht="22.5">
      <c r="A414" s="82"/>
      <c r="B414" s="83"/>
      <c r="C414" s="82"/>
      <c r="D414" s="84" t="s">
        <v>14</v>
      </c>
      <c r="E414" s="101" t="s">
        <v>455</v>
      </c>
      <c r="F414" s="85" t="s">
        <v>76</v>
      </c>
      <c r="G414" s="86">
        <v>21</v>
      </c>
      <c r="H414" s="396"/>
      <c r="I414" s="396"/>
      <c r="J414" s="59"/>
      <c r="K414" s="392"/>
      <c r="L414" s="61"/>
      <c r="M414" s="63"/>
    </row>
    <row r="415" spans="1:13" ht="15">
      <c r="A415" s="94"/>
      <c r="B415" s="95"/>
      <c r="C415" s="94"/>
      <c r="D415" s="96"/>
      <c r="E415" s="100" t="s">
        <v>456</v>
      </c>
      <c r="F415" s="97"/>
      <c r="G415" s="98"/>
      <c r="H415" s="398"/>
      <c r="I415" s="398"/>
      <c r="J415" s="59"/>
      <c r="K415" s="392"/>
      <c r="L415" s="61"/>
      <c r="M415" s="63"/>
    </row>
    <row r="416" spans="1:13" ht="22.5">
      <c r="A416" s="88"/>
      <c r="B416" s="89"/>
      <c r="C416" s="88"/>
      <c r="D416" s="90" t="s">
        <v>15</v>
      </c>
      <c r="E416" s="102" t="s">
        <v>457</v>
      </c>
      <c r="F416" s="91" t="s">
        <v>76</v>
      </c>
      <c r="G416" s="92">
        <v>21</v>
      </c>
      <c r="H416" s="397"/>
      <c r="I416" s="397"/>
      <c r="J416" s="59"/>
      <c r="K416" s="392"/>
      <c r="L416" s="61"/>
      <c r="M416" s="63"/>
    </row>
    <row r="417" spans="1:13" ht="22.5">
      <c r="A417" s="82"/>
      <c r="B417" s="83"/>
      <c r="C417" s="82"/>
      <c r="D417" s="84" t="s">
        <v>16</v>
      </c>
      <c r="E417" s="101" t="s">
        <v>458</v>
      </c>
      <c r="F417" s="85" t="s">
        <v>76</v>
      </c>
      <c r="G417" s="86">
        <v>7.4</v>
      </c>
      <c r="H417" s="396"/>
      <c r="I417" s="396"/>
      <c r="J417" s="59"/>
      <c r="K417" s="392"/>
      <c r="L417" s="61"/>
      <c r="M417" s="63"/>
    </row>
    <row r="418" spans="1:13" ht="33.75">
      <c r="A418" s="88"/>
      <c r="B418" s="89"/>
      <c r="C418" s="88"/>
      <c r="D418" s="90"/>
      <c r="E418" s="102" t="s">
        <v>459</v>
      </c>
      <c r="F418" s="91"/>
      <c r="G418" s="92"/>
      <c r="H418" s="397"/>
      <c r="I418" s="397"/>
      <c r="J418" s="59"/>
      <c r="K418" s="392"/>
      <c r="L418" s="61"/>
      <c r="M418" s="63"/>
    </row>
    <row r="419" spans="1:13" ht="22.5">
      <c r="A419" s="82"/>
      <c r="B419" s="83"/>
      <c r="C419" s="82"/>
      <c r="D419" s="84" t="s">
        <v>17</v>
      </c>
      <c r="E419" s="101" t="s">
        <v>460</v>
      </c>
      <c r="F419" s="85" t="s">
        <v>76</v>
      </c>
      <c r="G419" s="86">
        <v>41</v>
      </c>
      <c r="H419" s="396"/>
      <c r="I419" s="396"/>
      <c r="J419" s="59"/>
      <c r="K419" s="392"/>
      <c r="L419" s="61"/>
      <c r="M419" s="63"/>
    </row>
    <row r="420" spans="1:13" ht="15">
      <c r="A420" s="88"/>
      <c r="B420" s="89"/>
      <c r="C420" s="88"/>
      <c r="D420" s="90"/>
      <c r="E420" s="102" t="s">
        <v>461</v>
      </c>
      <c r="F420" s="91"/>
      <c r="G420" s="92"/>
      <c r="H420" s="397"/>
      <c r="I420" s="397"/>
      <c r="J420" s="59"/>
      <c r="K420" s="392"/>
      <c r="L420" s="61"/>
      <c r="M420" s="63"/>
    </row>
    <row r="421" spans="1:13" ht="22.5">
      <c r="A421" s="88"/>
      <c r="B421" s="89"/>
      <c r="C421" s="88"/>
      <c r="D421" s="90"/>
      <c r="E421" s="102" t="s">
        <v>462</v>
      </c>
      <c r="F421" s="349"/>
      <c r="G421" s="349"/>
      <c r="H421" s="349"/>
      <c r="I421" s="397"/>
      <c r="J421" s="59"/>
      <c r="K421" s="392"/>
      <c r="L421" s="61"/>
      <c r="M421" s="63"/>
    </row>
    <row r="422" spans="1:13" ht="15">
      <c r="A422" s="82"/>
      <c r="B422" s="83"/>
      <c r="C422" s="82"/>
      <c r="D422" s="84" t="s">
        <v>179</v>
      </c>
      <c r="E422" s="101" t="s">
        <v>463</v>
      </c>
      <c r="F422" s="85" t="s">
        <v>76</v>
      </c>
      <c r="G422" s="86">
        <v>44</v>
      </c>
      <c r="H422" s="396"/>
      <c r="I422" s="396"/>
      <c r="J422" s="59"/>
      <c r="K422" s="392"/>
      <c r="L422" s="61"/>
      <c r="M422" s="63"/>
    </row>
    <row r="423" spans="1:13" ht="22.5">
      <c r="A423" s="94"/>
      <c r="B423" s="95"/>
      <c r="C423" s="94"/>
      <c r="D423" s="96"/>
      <c r="E423" s="100" t="s">
        <v>464</v>
      </c>
      <c r="F423" s="97"/>
      <c r="G423" s="98"/>
      <c r="H423" s="398"/>
      <c r="I423" s="398"/>
      <c r="J423" s="59"/>
      <c r="K423" s="392"/>
      <c r="L423" s="61"/>
      <c r="M423" s="63"/>
    </row>
    <row r="424" spans="1:13" ht="15">
      <c r="A424" s="82"/>
      <c r="B424" s="83"/>
      <c r="C424" s="82"/>
      <c r="D424" s="84" t="s">
        <v>198</v>
      </c>
      <c r="E424" s="101" t="s">
        <v>465</v>
      </c>
      <c r="F424" s="85" t="s">
        <v>76</v>
      </c>
      <c r="G424" s="86">
        <v>82</v>
      </c>
      <c r="H424" s="396"/>
      <c r="I424" s="396"/>
      <c r="J424" s="59"/>
      <c r="K424" s="392"/>
      <c r="L424" s="61"/>
      <c r="M424" s="63"/>
    </row>
    <row r="425" spans="1:13" ht="22.5">
      <c r="A425" s="94"/>
      <c r="B425" s="95"/>
      <c r="C425" s="94"/>
      <c r="D425" s="96"/>
      <c r="E425" s="100" t="s">
        <v>466</v>
      </c>
      <c r="F425" s="97"/>
      <c r="G425" s="98"/>
      <c r="H425" s="398"/>
      <c r="I425" s="398"/>
      <c r="J425" s="59"/>
      <c r="K425" s="392"/>
      <c r="L425" s="61"/>
      <c r="M425" s="63"/>
    </row>
    <row r="426" spans="1:13" ht="15">
      <c r="A426" s="82"/>
      <c r="B426" s="83"/>
      <c r="C426" s="82"/>
      <c r="D426" s="84" t="s">
        <v>214</v>
      </c>
      <c r="E426" s="101" t="s">
        <v>465</v>
      </c>
      <c r="F426" s="85" t="s">
        <v>76</v>
      </c>
      <c r="G426" s="86">
        <v>28</v>
      </c>
      <c r="H426" s="396"/>
      <c r="I426" s="396"/>
      <c r="J426" s="59"/>
      <c r="K426" s="392"/>
      <c r="L426" s="61"/>
      <c r="M426" s="63"/>
    </row>
    <row r="427" spans="1:13" ht="15">
      <c r="A427" s="94"/>
      <c r="B427" s="95"/>
      <c r="C427" s="94"/>
      <c r="D427" s="96"/>
      <c r="E427" s="100" t="s">
        <v>467</v>
      </c>
      <c r="F427" s="97"/>
      <c r="G427" s="98"/>
      <c r="H427" s="398"/>
      <c r="I427" s="398"/>
      <c r="J427" s="59"/>
      <c r="K427" s="392"/>
      <c r="L427" s="61"/>
      <c r="M427" s="63"/>
    </row>
    <row r="428" spans="1:13" ht="22.5">
      <c r="A428" s="82"/>
      <c r="B428" s="83"/>
      <c r="C428" s="82"/>
      <c r="D428" s="84" t="s">
        <v>216</v>
      </c>
      <c r="E428" s="101" t="s">
        <v>468</v>
      </c>
      <c r="F428" s="85" t="s">
        <v>76</v>
      </c>
      <c r="G428" s="86">
        <v>39</v>
      </c>
      <c r="H428" s="396"/>
      <c r="I428" s="396"/>
      <c r="J428" s="59"/>
      <c r="K428" s="392"/>
      <c r="L428" s="61"/>
      <c r="M428" s="63"/>
    </row>
    <row r="429" spans="1:13" ht="22.5">
      <c r="A429" s="94"/>
      <c r="B429" s="95"/>
      <c r="C429" s="94"/>
      <c r="D429" s="96"/>
      <c r="E429" s="100" t="s">
        <v>469</v>
      </c>
      <c r="F429" s="97"/>
      <c r="G429" s="98"/>
      <c r="H429" s="398"/>
      <c r="I429" s="398"/>
      <c r="J429" s="59"/>
      <c r="K429" s="392"/>
      <c r="L429" s="61"/>
      <c r="M429" s="63"/>
    </row>
    <row r="430" spans="1:13" ht="15">
      <c r="A430" s="30">
        <v>5</v>
      </c>
      <c r="B430" s="72"/>
      <c r="C430" s="30"/>
      <c r="D430" s="31"/>
      <c r="E430" s="119" t="s">
        <v>509</v>
      </c>
      <c r="F430" s="32"/>
      <c r="G430" s="34"/>
      <c r="H430" s="395"/>
      <c r="I430" s="412"/>
      <c r="J430" s="59"/>
      <c r="K430" s="392"/>
      <c r="L430" s="61"/>
      <c r="M430" s="63"/>
    </row>
    <row r="431" spans="1:13" ht="33.75">
      <c r="A431" s="82"/>
      <c r="B431" s="83"/>
      <c r="C431" s="82"/>
      <c r="D431" s="84" t="s">
        <v>14</v>
      </c>
      <c r="E431" s="101" t="s">
        <v>515</v>
      </c>
      <c r="F431" s="85" t="s">
        <v>56</v>
      </c>
      <c r="G431" s="86">
        <v>13.5</v>
      </c>
      <c r="H431" s="396"/>
      <c r="I431" s="396"/>
      <c r="J431" s="59"/>
      <c r="K431" s="392"/>
      <c r="L431" s="61"/>
      <c r="M431" s="63"/>
    </row>
    <row r="432" spans="1:13" ht="15">
      <c r="A432" s="88"/>
      <c r="B432" s="89"/>
      <c r="C432" s="88"/>
      <c r="D432" s="90"/>
      <c r="E432" s="102" t="s">
        <v>470</v>
      </c>
      <c r="F432" s="349"/>
      <c r="G432" s="349"/>
      <c r="H432" s="349"/>
      <c r="I432" s="397"/>
      <c r="J432" s="59"/>
      <c r="K432" s="392"/>
      <c r="L432" s="61"/>
      <c r="M432" s="63"/>
    </row>
    <row r="433" spans="1:13" ht="45">
      <c r="A433" s="82"/>
      <c r="B433" s="83"/>
      <c r="C433" s="82"/>
      <c r="D433" s="84" t="s">
        <v>15</v>
      </c>
      <c r="E433" s="101" t="s">
        <v>516</v>
      </c>
      <c r="F433" s="85" t="s">
        <v>58</v>
      </c>
      <c r="G433" s="86">
        <v>112.9</v>
      </c>
      <c r="H433" s="396"/>
      <c r="I433" s="396"/>
      <c r="J433" s="59"/>
      <c r="K433" s="392"/>
      <c r="L433" s="61"/>
      <c r="M433" s="63"/>
    </row>
    <row r="434" spans="1:13" ht="15">
      <c r="A434" s="88"/>
      <c r="B434" s="89"/>
      <c r="C434" s="88"/>
      <c r="D434" s="90"/>
      <c r="E434" s="102" t="s">
        <v>471</v>
      </c>
      <c r="F434" s="349"/>
      <c r="G434" s="349"/>
      <c r="H434" s="349"/>
      <c r="I434" s="397"/>
      <c r="J434" s="59"/>
      <c r="K434" s="392"/>
      <c r="L434" s="61"/>
      <c r="M434" s="63"/>
    </row>
    <row r="435" spans="1:13" ht="33.75">
      <c r="A435" s="82"/>
      <c r="B435" s="83"/>
      <c r="C435" s="82"/>
      <c r="D435" s="84" t="s">
        <v>16</v>
      </c>
      <c r="E435" s="101" t="s">
        <v>517</v>
      </c>
      <c r="F435" s="85" t="s">
        <v>58</v>
      </c>
      <c r="G435" s="86">
        <v>117.7</v>
      </c>
      <c r="H435" s="396"/>
      <c r="I435" s="396"/>
      <c r="J435" s="59"/>
      <c r="K435" s="392"/>
      <c r="L435" s="61"/>
      <c r="M435" s="63"/>
    </row>
    <row r="436" spans="1:13" ht="15">
      <c r="A436" s="88"/>
      <c r="B436" s="89"/>
      <c r="C436" s="88"/>
      <c r="D436" s="90"/>
      <c r="E436" s="102" t="s">
        <v>472</v>
      </c>
      <c r="F436" s="349"/>
      <c r="G436" s="349"/>
      <c r="H436" s="349"/>
      <c r="I436" s="397"/>
      <c r="J436" s="59"/>
      <c r="K436" s="392"/>
      <c r="L436" s="61"/>
      <c r="M436" s="63"/>
    </row>
    <row r="437" spans="1:13" ht="15">
      <c r="A437" s="82"/>
      <c r="B437" s="83"/>
      <c r="C437" s="82"/>
      <c r="D437" s="84" t="s">
        <v>17</v>
      </c>
      <c r="E437" s="101" t="s">
        <v>473</v>
      </c>
      <c r="F437" s="85" t="s">
        <v>56</v>
      </c>
      <c r="G437" s="86">
        <v>61.3</v>
      </c>
      <c r="H437" s="396"/>
      <c r="I437" s="396"/>
      <c r="J437" s="59"/>
      <c r="K437" s="392"/>
      <c r="L437" s="61"/>
      <c r="M437" s="63"/>
    </row>
    <row r="438" spans="1:13" ht="33.75">
      <c r="A438" s="94"/>
      <c r="B438" s="95"/>
      <c r="C438" s="94"/>
      <c r="D438" s="96"/>
      <c r="E438" s="100" t="s">
        <v>474</v>
      </c>
      <c r="F438" s="97"/>
      <c r="G438" s="98"/>
      <c r="H438" s="398"/>
      <c r="I438" s="398"/>
      <c r="J438" s="59"/>
      <c r="K438" s="392"/>
      <c r="L438" s="61"/>
      <c r="M438" s="63"/>
    </row>
    <row r="439" spans="1:13" ht="45">
      <c r="A439" s="82"/>
      <c r="B439" s="83"/>
      <c r="C439" s="82"/>
      <c r="D439" s="84" t="s">
        <v>179</v>
      </c>
      <c r="E439" s="101" t="s">
        <v>518</v>
      </c>
      <c r="F439" s="85" t="s">
        <v>58</v>
      </c>
      <c r="G439" s="86">
        <v>91.1</v>
      </c>
      <c r="H439" s="396"/>
      <c r="I439" s="396"/>
      <c r="J439" s="59"/>
      <c r="K439" s="392"/>
      <c r="L439" s="61"/>
      <c r="M439" s="63"/>
    </row>
    <row r="440" spans="1:13" ht="22.5">
      <c r="A440" s="82"/>
      <c r="B440" s="83"/>
      <c r="C440" s="82"/>
      <c r="D440" s="84" t="s">
        <v>198</v>
      </c>
      <c r="E440" s="101" t="s">
        <v>475</v>
      </c>
      <c r="F440" s="85" t="s">
        <v>56</v>
      </c>
      <c r="G440" s="86">
        <v>300</v>
      </c>
      <c r="H440" s="396"/>
      <c r="I440" s="396"/>
      <c r="J440" s="59"/>
      <c r="K440" s="392"/>
      <c r="L440" s="61"/>
      <c r="M440" s="63"/>
    </row>
    <row r="441" spans="1:13" ht="15">
      <c r="A441" s="94"/>
      <c r="B441" s="95"/>
      <c r="C441" s="94"/>
      <c r="D441" s="96"/>
      <c r="E441" s="100" t="s">
        <v>476</v>
      </c>
      <c r="F441" s="97"/>
      <c r="G441" s="98"/>
      <c r="H441" s="398"/>
      <c r="I441" s="398"/>
      <c r="J441" s="59"/>
      <c r="K441" s="392"/>
      <c r="L441" s="61"/>
      <c r="M441" s="63"/>
    </row>
    <row r="442" spans="1:13" ht="15">
      <c r="A442" s="30">
        <v>5</v>
      </c>
      <c r="B442" s="72"/>
      <c r="C442" s="30"/>
      <c r="D442" s="31"/>
      <c r="E442" s="119" t="s">
        <v>510</v>
      </c>
      <c r="F442" s="32"/>
      <c r="G442" s="34"/>
      <c r="H442" s="395"/>
      <c r="I442" s="412"/>
      <c r="J442" s="59"/>
      <c r="K442" s="392"/>
      <c r="L442" s="61"/>
      <c r="M442" s="63"/>
    </row>
    <row r="443" spans="1:13" ht="22.5">
      <c r="A443" s="30"/>
      <c r="B443" s="72"/>
      <c r="C443" s="30"/>
      <c r="D443" s="31" t="s">
        <v>14</v>
      </c>
      <c r="E443" s="78" t="s">
        <v>477</v>
      </c>
      <c r="F443" s="32" t="s">
        <v>7</v>
      </c>
      <c r="G443" s="34">
        <v>10</v>
      </c>
      <c r="H443" s="395"/>
      <c r="I443" s="398"/>
      <c r="J443" s="59"/>
      <c r="K443" s="392"/>
      <c r="L443" s="61"/>
      <c r="M443" s="63"/>
    </row>
    <row r="444" spans="1:13" ht="22.5">
      <c r="A444" s="30"/>
      <c r="B444" s="72"/>
      <c r="C444" s="30"/>
      <c r="D444" s="31" t="s">
        <v>15</v>
      </c>
      <c r="E444" s="78" t="s">
        <v>478</v>
      </c>
      <c r="F444" s="32" t="s">
        <v>7</v>
      </c>
      <c r="G444" s="34">
        <v>1</v>
      </c>
      <c r="H444" s="395"/>
      <c r="I444" s="398"/>
      <c r="J444" s="59"/>
      <c r="K444" s="392"/>
      <c r="L444" s="61"/>
      <c r="M444" s="63"/>
    </row>
    <row r="445" spans="1:13" ht="15">
      <c r="A445" s="30">
        <v>5</v>
      </c>
      <c r="B445" s="72"/>
      <c r="C445" s="30"/>
      <c r="D445" s="31"/>
      <c r="E445" s="119" t="s">
        <v>511</v>
      </c>
      <c r="F445" s="32"/>
      <c r="G445" s="34"/>
      <c r="H445" s="395"/>
      <c r="I445" s="411"/>
      <c r="J445" s="59"/>
      <c r="K445" s="392"/>
      <c r="L445" s="61"/>
      <c r="M445" s="63"/>
    </row>
    <row r="446" spans="1:13" ht="22.5">
      <c r="A446" s="82"/>
      <c r="B446" s="83"/>
      <c r="C446" s="82"/>
      <c r="D446" s="84" t="s">
        <v>14</v>
      </c>
      <c r="E446" s="101" t="s">
        <v>479</v>
      </c>
      <c r="F446" s="85" t="s">
        <v>56</v>
      </c>
      <c r="G446" s="86">
        <v>134</v>
      </c>
      <c r="H446" s="396"/>
      <c r="I446" s="397"/>
      <c r="J446" s="59"/>
      <c r="K446" s="392"/>
      <c r="L446" s="61"/>
      <c r="M446" s="63"/>
    </row>
    <row r="447" spans="1:13" ht="22.5">
      <c r="A447" s="82"/>
      <c r="B447" s="83"/>
      <c r="C447" s="82"/>
      <c r="D447" s="84" t="s">
        <v>15</v>
      </c>
      <c r="E447" s="101" t="s">
        <v>480</v>
      </c>
      <c r="F447" s="85" t="s">
        <v>56</v>
      </c>
      <c r="G447" s="86">
        <v>370</v>
      </c>
      <c r="H447" s="396"/>
      <c r="I447" s="396"/>
      <c r="J447" s="59"/>
      <c r="K447" s="392"/>
      <c r="L447" s="61"/>
      <c r="M447" s="63"/>
    </row>
    <row r="448" spans="1:13" ht="15">
      <c r="A448" s="94"/>
      <c r="B448" s="95"/>
      <c r="C448" s="94"/>
      <c r="D448" s="96"/>
      <c r="E448" s="100" t="s">
        <v>481</v>
      </c>
      <c r="F448" s="97"/>
      <c r="G448" s="98"/>
      <c r="H448" s="398"/>
      <c r="I448" s="398"/>
      <c r="J448" s="59"/>
      <c r="K448" s="392"/>
      <c r="L448" s="61"/>
      <c r="M448" s="63"/>
    </row>
    <row r="449" spans="1:13" ht="22.5">
      <c r="A449" s="88"/>
      <c r="B449" s="89"/>
      <c r="C449" s="88"/>
      <c r="D449" s="90" t="s">
        <v>16</v>
      </c>
      <c r="E449" s="102" t="s">
        <v>482</v>
      </c>
      <c r="F449" s="91" t="s">
        <v>56</v>
      </c>
      <c r="G449" s="92">
        <v>134</v>
      </c>
      <c r="H449" s="397"/>
      <c r="I449" s="397"/>
      <c r="J449" s="59"/>
      <c r="K449" s="392"/>
      <c r="L449" s="61"/>
      <c r="M449" s="63"/>
    </row>
    <row r="450" spans="1:13" ht="22.5">
      <c r="A450" s="82"/>
      <c r="B450" s="83"/>
      <c r="C450" s="82"/>
      <c r="D450" s="84" t="s">
        <v>17</v>
      </c>
      <c r="E450" s="101" t="s">
        <v>483</v>
      </c>
      <c r="F450" s="85" t="s">
        <v>56</v>
      </c>
      <c r="G450" s="86">
        <v>134</v>
      </c>
      <c r="H450" s="396"/>
      <c r="I450" s="396"/>
      <c r="J450" s="59"/>
      <c r="K450" s="392"/>
      <c r="L450" s="61"/>
      <c r="M450" s="63"/>
    </row>
    <row r="451" spans="1:13" ht="15">
      <c r="A451" s="88"/>
      <c r="B451" s="89"/>
      <c r="C451" s="88"/>
      <c r="D451" s="90"/>
      <c r="E451" s="102" t="s">
        <v>484</v>
      </c>
      <c r="F451" s="91"/>
      <c r="G451" s="92"/>
      <c r="H451" s="397"/>
      <c r="I451" s="397"/>
      <c r="J451" s="59"/>
      <c r="K451" s="392"/>
      <c r="L451" s="61"/>
      <c r="M451" s="63"/>
    </row>
    <row r="452" spans="1:13" ht="15">
      <c r="A452" s="82"/>
      <c r="B452" s="83"/>
      <c r="C452" s="82"/>
      <c r="D452" s="84" t="s">
        <v>179</v>
      </c>
      <c r="E452" s="101" t="s">
        <v>485</v>
      </c>
      <c r="F452" s="85" t="s">
        <v>56</v>
      </c>
      <c r="G452" s="86">
        <v>370</v>
      </c>
      <c r="H452" s="396"/>
      <c r="I452" s="396"/>
      <c r="J452" s="59"/>
      <c r="K452" s="392"/>
      <c r="L452" s="61"/>
      <c r="M452" s="63"/>
    </row>
    <row r="453" spans="1:13" ht="15">
      <c r="A453" s="94"/>
      <c r="B453" s="95"/>
      <c r="C453" s="94"/>
      <c r="D453" s="96"/>
      <c r="E453" s="100" t="s">
        <v>486</v>
      </c>
      <c r="F453" s="97"/>
      <c r="G453" s="98"/>
      <c r="H453" s="398"/>
      <c r="I453" s="398"/>
      <c r="J453" s="59"/>
      <c r="K453" s="392"/>
      <c r="L453" s="61"/>
      <c r="M453" s="63"/>
    </row>
    <row r="454" spans="1:13" ht="15">
      <c r="A454" s="94"/>
      <c r="B454" s="95"/>
      <c r="C454" s="94"/>
      <c r="D454" s="96" t="s">
        <v>198</v>
      </c>
      <c r="E454" s="100" t="s">
        <v>487</v>
      </c>
      <c r="F454" s="97" t="s">
        <v>56</v>
      </c>
      <c r="G454" s="98">
        <v>22</v>
      </c>
      <c r="H454" s="398"/>
      <c r="I454" s="398"/>
      <c r="J454" s="59"/>
      <c r="K454" s="392"/>
      <c r="L454" s="61"/>
      <c r="M454" s="63"/>
    </row>
    <row r="455" spans="1:13" ht="33.75">
      <c r="A455" s="82"/>
      <c r="B455" s="83"/>
      <c r="C455" s="82"/>
      <c r="D455" s="84" t="s">
        <v>214</v>
      </c>
      <c r="E455" s="101" t="s">
        <v>519</v>
      </c>
      <c r="F455" s="85" t="s">
        <v>56</v>
      </c>
      <c r="G455" s="86">
        <v>70</v>
      </c>
      <c r="H455" s="396"/>
      <c r="I455" s="397"/>
      <c r="J455" s="59"/>
      <c r="K455" s="392"/>
      <c r="L455" s="61"/>
      <c r="M455" s="63"/>
    </row>
    <row r="456" spans="1:13" ht="15">
      <c r="A456" s="82"/>
      <c r="B456" s="83"/>
      <c r="C456" s="82"/>
      <c r="D456" s="84" t="s">
        <v>216</v>
      </c>
      <c r="E456" s="101" t="s">
        <v>488</v>
      </c>
      <c r="F456" s="85" t="s">
        <v>58</v>
      </c>
      <c r="G456" s="86">
        <v>39</v>
      </c>
      <c r="H456" s="396"/>
      <c r="I456" s="396"/>
      <c r="J456" s="59"/>
      <c r="K456" s="392"/>
      <c r="L456" s="61"/>
      <c r="M456" s="63"/>
    </row>
    <row r="457" spans="1:13" ht="15">
      <c r="A457" s="88"/>
      <c r="B457" s="89"/>
      <c r="C457" s="88"/>
      <c r="D457" s="90"/>
      <c r="E457" s="102" t="s">
        <v>489</v>
      </c>
      <c r="F457" s="91"/>
      <c r="G457" s="92"/>
      <c r="H457" s="397"/>
      <c r="I457" s="397"/>
      <c r="J457" s="59"/>
      <c r="K457" s="392"/>
      <c r="L457" s="61"/>
      <c r="M457" s="63"/>
    </row>
    <row r="458" spans="1:13" ht="15">
      <c r="A458" s="82"/>
      <c r="B458" s="83"/>
      <c r="C458" s="82"/>
      <c r="D458" s="84" t="s">
        <v>231</v>
      </c>
      <c r="E458" s="101" t="s">
        <v>490</v>
      </c>
      <c r="F458" s="85" t="s">
        <v>58</v>
      </c>
      <c r="G458" s="86">
        <v>44</v>
      </c>
      <c r="H458" s="396"/>
      <c r="I458" s="396"/>
      <c r="J458" s="59"/>
      <c r="K458" s="392"/>
      <c r="L458" s="61"/>
      <c r="M458" s="63"/>
    </row>
    <row r="459" spans="1:13" ht="15">
      <c r="A459" s="94"/>
      <c r="B459" s="95"/>
      <c r="C459" s="94"/>
      <c r="D459" s="96"/>
      <c r="E459" s="100" t="s">
        <v>491</v>
      </c>
      <c r="F459" s="97"/>
      <c r="G459" s="98"/>
      <c r="H459" s="398"/>
      <c r="I459" s="398"/>
      <c r="J459" s="59"/>
      <c r="K459" s="392"/>
      <c r="L459" s="61"/>
      <c r="M459" s="63"/>
    </row>
    <row r="460" spans="1:13" ht="22.5">
      <c r="A460" s="82"/>
      <c r="B460" s="83"/>
      <c r="C460" s="82"/>
      <c r="D460" s="84" t="s">
        <v>260</v>
      </c>
      <c r="E460" s="101" t="s">
        <v>492</v>
      </c>
      <c r="F460" s="85" t="s">
        <v>58</v>
      </c>
      <c r="G460" s="86">
        <v>71</v>
      </c>
      <c r="H460" s="396"/>
      <c r="I460" s="396"/>
      <c r="J460" s="59"/>
      <c r="K460" s="392"/>
      <c r="L460" s="61"/>
      <c r="M460" s="63"/>
    </row>
    <row r="461" spans="1:13" ht="15">
      <c r="A461" s="94"/>
      <c r="B461" s="95"/>
      <c r="C461" s="94"/>
      <c r="D461" s="96"/>
      <c r="E461" s="100" t="s">
        <v>493</v>
      </c>
      <c r="F461" s="97"/>
      <c r="G461" s="98"/>
      <c r="H461" s="398"/>
      <c r="I461" s="398"/>
      <c r="J461" s="59"/>
      <c r="K461" s="392"/>
      <c r="L461" s="61"/>
      <c r="M461" s="63"/>
    </row>
    <row r="462" spans="1:13" ht="22.5">
      <c r="A462" s="82"/>
      <c r="B462" s="83"/>
      <c r="C462" s="82"/>
      <c r="D462" s="84" t="s">
        <v>261</v>
      </c>
      <c r="E462" s="101" t="s">
        <v>494</v>
      </c>
      <c r="F462" s="85" t="s">
        <v>58</v>
      </c>
      <c r="G462" s="86">
        <v>14.7</v>
      </c>
      <c r="H462" s="396"/>
      <c r="I462" s="396"/>
      <c r="J462" s="59"/>
      <c r="K462" s="392"/>
      <c r="L462" s="61"/>
      <c r="M462" s="63"/>
    </row>
    <row r="463" spans="1:13" ht="22.5">
      <c r="A463" s="94"/>
      <c r="B463" s="95"/>
      <c r="C463" s="94"/>
      <c r="D463" s="96"/>
      <c r="E463" s="100" t="s">
        <v>495</v>
      </c>
      <c r="F463" s="97"/>
      <c r="G463" s="98"/>
      <c r="H463" s="398"/>
      <c r="I463" s="398"/>
      <c r="J463" s="59"/>
      <c r="K463" s="392"/>
      <c r="L463" s="61"/>
      <c r="M463" s="63"/>
    </row>
    <row r="464" spans="1:13" ht="22.5">
      <c r="A464" s="88"/>
      <c r="B464" s="89"/>
      <c r="C464" s="88"/>
      <c r="D464" s="90" t="s">
        <v>272</v>
      </c>
      <c r="E464" s="102" t="s">
        <v>496</v>
      </c>
      <c r="F464" s="91" t="s">
        <v>58</v>
      </c>
      <c r="G464" s="92">
        <v>23.1</v>
      </c>
      <c r="H464" s="397"/>
      <c r="I464" s="397"/>
      <c r="J464" s="59"/>
      <c r="K464" s="392"/>
      <c r="L464" s="61"/>
      <c r="M464" s="63"/>
    </row>
    <row r="465" spans="1:13" ht="22.5">
      <c r="A465" s="82"/>
      <c r="B465" s="83"/>
      <c r="C465" s="82"/>
      <c r="D465" s="84" t="s">
        <v>274</v>
      </c>
      <c r="E465" s="101" t="s">
        <v>497</v>
      </c>
      <c r="F465" s="350"/>
      <c r="G465" s="350"/>
      <c r="H465" s="350"/>
      <c r="I465" s="396"/>
      <c r="J465" s="59"/>
      <c r="K465" s="392"/>
      <c r="L465" s="61"/>
      <c r="M465" s="63"/>
    </row>
    <row r="466" spans="1:13" ht="15">
      <c r="A466" s="88"/>
      <c r="B466" s="89"/>
      <c r="C466" s="88"/>
      <c r="D466" s="90" t="s">
        <v>18</v>
      </c>
      <c r="E466" s="102" t="s">
        <v>498</v>
      </c>
      <c r="F466" s="91" t="s">
        <v>58</v>
      </c>
      <c r="G466" s="92">
        <v>130</v>
      </c>
      <c r="H466" s="397"/>
      <c r="I466" s="397"/>
      <c r="J466" s="59"/>
      <c r="K466" s="392"/>
      <c r="L466" s="61"/>
      <c r="M466" s="63"/>
    </row>
    <row r="467" spans="1:13" ht="22.5">
      <c r="A467" s="94"/>
      <c r="B467" s="95"/>
      <c r="C467" s="94"/>
      <c r="D467" s="96" t="s">
        <v>19</v>
      </c>
      <c r="E467" s="100" t="s">
        <v>499</v>
      </c>
      <c r="F467" s="97" t="s">
        <v>58</v>
      </c>
      <c r="G467" s="98">
        <v>26</v>
      </c>
      <c r="H467" s="398"/>
      <c r="I467" s="398"/>
      <c r="J467" s="59"/>
      <c r="K467" s="392"/>
      <c r="L467" s="61"/>
      <c r="M467" s="63"/>
    </row>
    <row r="468" spans="1:13" ht="15">
      <c r="A468" s="413">
        <v>4</v>
      </c>
      <c r="B468" s="413"/>
      <c r="C468" s="413"/>
      <c r="D468" s="414"/>
      <c r="E468" s="415" t="s">
        <v>512</v>
      </c>
      <c r="F468" s="107" t="s">
        <v>3109</v>
      </c>
      <c r="G468" s="108">
        <v>1</v>
      </c>
      <c r="H468" s="390">
        <v>0</v>
      </c>
      <c r="I468" s="409">
        <f t="shared" ref="I468:I504" si="25">IF(ISNUMBER(G468),ROUND(G468*H468,2),"")</f>
        <v>0</v>
      </c>
      <c r="J468" s="59"/>
      <c r="K468" s="392"/>
      <c r="L468" s="61"/>
      <c r="M468" s="63"/>
    </row>
    <row r="469" spans="1:13" ht="45">
      <c r="A469" s="82"/>
      <c r="B469" s="83"/>
      <c r="C469" s="82"/>
      <c r="D469" s="84" t="s">
        <v>14</v>
      </c>
      <c r="E469" s="101" t="s">
        <v>500</v>
      </c>
      <c r="F469" s="85" t="s">
        <v>7</v>
      </c>
      <c r="G469" s="86">
        <v>2</v>
      </c>
      <c r="H469" s="396"/>
      <c r="I469" s="397"/>
      <c r="J469" s="59"/>
      <c r="K469" s="392"/>
      <c r="L469" s="61"/>
      <c r="M469" s="63"/>
    </row>
    <row r="470" spans="1:13" ht="22.5">
      <c r="A470" s="22">
        <v>2</v>
      </c>
      <c r="B470" s="70"/>
      <c r="C470" s="22"/>
      <c r="D470" s="23"/>
      <c r="E470" s="24" t="s">
        <v>644</v>
      </c>
      <c r="F470" s="114"/>
      <c r="G470" s="115"/>
      <c r="H470" s="26"/>
      <c r="I470" s="26">
        <f>I471+I488+I501+I510</f>
        <v>0</v>
      </c>
      <c r="J470" s="59"/>
      <c r="K470" s="392"/>
      <c r="L470" s="61"/>
      <c r="M470" s="63"/>
    </row>
    <row r="471" spans="1:13" ht="15">
      <c r="A471" s="402">
        <v>4</v>
      </c>
      <c r="B471" s="402"/>
      <c r="C471" s="402"/>
      <c r="D471" s="403"/>
      <c r="E471" s="404" t="s">
        <v>501</v>
      </c>
      <c r="F471" s="404"/>
      <c r="G471" s="404"/>
      <c r="H471" s="408"/>
      <c r="I471" s="409">
        <f>SUM(I472:I487)</f>
        <v>0</v>
      </c>
      <c r="J471" s="59"/>
      <c r="K471" s="392"/>
      <c r="L471" s="61"/>
      <c r="M471" s="63"/>
    </row>
    <row r="472" spans="1:13" ht="15">
      <c r="A472" s="416">
        <v>5</v>
      </c>
      <c r="B472" s="416"/>
      <c r="C472" s="416"/>
      <c r="D472" s="417"/>
      <c r="E472" s="418" t="s">
        <v>606</v>
      </c>
      <c r="F472" s="418"/>
      <c r="G472" s="418"/>
      <c r="H472" s="419"/>
      <c r="I472" s="420"/>
      <c r="J472" s="59"/>
      <c r="K472" s="392"/>
      <c r="L472" s="61"/>
      <c r="M472" s="63"/>
    </row>
    <row r="473" spans="1:13" ht="22.5">
      <c r="A473" s="30"/>
      <c r="B473" s="72"/>
      <c r="C473" s="30" t="s">
        <v>520</v>
      </c>
      <c r="D473" s="31" t="s">
        <v>14</v>
      </c>
      <c r="E473" s="78" t="s">
        <v>521</v>
      </c>
      <c r="F473" s="32" t="s">
        <v>7</v>
      </c>
      <c r="G473" s="34">
        <v>1</v>
      </c>
      <c r="H473" s="56">
        <v>0</v>
      </c>
      <c r="I473" s="398">
        <f t="shared" si="25"/>
        <v>0</v>
      </c>
      <c r="J473" s="59"/>
      <c r="K473" s="392"/>
      <c r="L473" s="61"/>
      <c r="M473" s="63"/>
    </row>
    <row r="474" spans="1:13" ht="22.5">
      <c r="A474" s="30"/>
      <c r="B474" s="72"/>
      <c r="C474" s="30" t="s">
        <v>522</v>
      </c>
      <c r="D474" s="31" t="s">
        <v>15</v>
      </c>
      <c r="E474" s="78" t="s">
        <v>523</v>
      </c>
      <c r="F474" s="32" t="s">
        <v>7</v>
      </c>
      <c r="G474" s="34">
        <v>1</v>
      </c>
      <c r="H474" s="56">
        <v>0</v>
      </c>
      <c r="I474" s="398">
        <f t="shared" si="25"/>
        <v>0</v>
      </c>
      <c r="J474" s="59"/>
      <c r="K474" s="392"/>
      <c r="L474" s="61"/>
      <c r="M474" s="63"/>
    </row>
    <row r="475" spans="1:13" ht="15">
      <c r="A475" s="416">
        <v>5</v>
      </c>
      <c r="B475" s="416"/>
      <c r="C475" s="416"/>
      <c r="D475" s="417"/>
      <c r="E475" s="418" t="s">
        <v>607</v>
      </c>
      <c r="F475" s="418"/>
      <c r="G475" s="418"/>
      <c r="H475" s="419"/>
      <c r="I475" s="420"/>
      <c r="J475" s="59"/>
      <c r="K475" s="392"/>
      <c r="L475" s="61"/>
      <c r="M475" s="63"/>
    </row>
    <row r="476" spans="1:13" ht="15">
      <c r="A476" s="30"/>
      <c r="B476" s="72"/>
      <c r="C476" s="30" t="s">
        <v>524</v>
      </c>
      <c r="D476" s="31" t="s">
        <v>14</v>
      </c>
      <c r="E476" s="78" t="s">
        <v>525</v>
      </c>
      <c r="F476" s="32" t="s">
        <v>56</v>
      </c>
      <c r="G476" s="34">
        <v>74</v>
      </c>
      <c r="H476" s="56">
        <v>0</v>
      </c>
      <c r="I476" s="398">
        <f t="shared" si="25"/>
        <v>0</v>
      </c>
      <c r="J476" s="59"/>
      <c r="K476" s="392"/>
      <c r="L476" s="61"/>
      <c r="M476" s="63"/>
    </row>
    <row r="477" spans="1:13" ht="15">
      <c r="A477" s="30"/>
      <c r="B477" s="72"/>
      <c r="C477" s="30" t="s">
        <v>526</v>
      </c>
      <c r="D477" s="31" t="s">
        <v>15</v>
      </c>
      <c r="E477" s="78" t="s">
        <v>527</v>
      </c>
      <c r="F477" s="32" t="s">
        <v>605</v>
      </c>
      <c r="G477" s="34">
        <v>3</v>
      </c>
      <c r="H477" s="56">
        <v>0</v>
      </c>
      <c r="I477" s="398">
        <f t="shared" si="25"/>
        <v>0</v>
      </c>
      <c r="J477" s="59"/>
      <c r="K477" s="392"/>
      <c r="L477" s="61"/>
      <c r="M477" s="63"/>
    </row>
    <row r="478" spans="1:13" ht="15">
      <c r="A478" s="30"/>
      <c r="B478" s="72"/>
      <c r="C478" s="30" t="s">
        <v>528</v>
      </c>
      <c r="D478" s="31" t="s">
        <v>16</v>
      </c>
      <c r="E478" s="78" t="s">
        <v>529</v>
      </c>
      <c r="F478" s="32" t="s">
        <v>58</v>
      </c>
      <c r="G478" s="34">
        <v>18.5</v>
      </c>
      <c r="H478" s="56">
        <v>0</v>
      </c>
      <c r="I478" s="398">
        <f t="shared" si="25"/>
        <v>0</v>
      </c>
      <c r="J478" s="59"/>
      <c r="K478" s="392"/>
      <c r="L478" s="61"/>
      <c r="M478" s="63"/>
    </row>
    <row r="479" spans="1:13" ht="22.5">
      <c r="A479" s="30"/>
      <c r="B479" s="72"/>
      <c r="C479" s="30" t="s">
        <v>530</v>
      </c>
      <c r="D479" s="31" t="s">
        <v>17</v>
      </c>
      <c r="E479" s="78" t="s">
        <v>531</v>
      </c>
      <c r="F479" s="32" t="s">
        <v>56</v>
      </c>
      <c r="G479" s="34">
        <v>137</v>
      </c>
      <c r="H479" s="56">
        <v>0</v>
      </c>
      <c r="I479" s="398">
        <f t="shared" si="25"/>
        <v>0</v>
      </c>
      <c r="J479" s="59"/>
      <c r="K479" s="392"/>
      <c r="L479" s="61"/>
      <c r="M479" s="63"/>
    </row>
    <row r="480" spans="1:13" ht="15">
      <c r="A480" s="30"/>
      <c r="B480" s="72"/>
      <c r="C480" s="30" t="s">
        <v>532</v>
      </c>
      <c r="D480" s="31" t="s">
        <v>179</v>
      </c>
      <c r="E480" s="78" t="s">
        <v>533</v>
      </c>
      <c r="F480" s="32" t="s">
        <v>76</v>
      </c>
      <c r="G480" s="34">
        <v>13</v>
      </c>
      <c r="H480" s="56">
        <v>0</v>
      </c>
      <c r="I480" s="398">
        <f t="shared" si="25"/>
        <v>0</v>
      </c>
      <c r="J480" s="59"/>
      <c r="K480" s="392"/>
      <c r="L480" s="61"/>
      <c r="M480" s="63"/>
    </row>
    <row r="481" spans="1:13" ht="15">
      <c r="A481" s="416">
        <v>5</v>
      </c>
      <c r="B481" s="416"/>
      <c r="C481" s="416"/>
      <c r="D481" s="417"/>
      <c r="E481" s="418" t="s">
        <v>608</v>
      </c>
      <c r="F481" s="418"/>
      <c r="G481" s="418"/>
      <c r="H481" s="419"/>
      <c r="I481" s="420"/>
      <c r="J481" s="59"/>
      <c r="K481" s="392"/>
      <c r="L481" s="61"/>
      <c r="M481" s="63"/>
    </row>
    <row r="482" spans="1:13" ht="33.75">
      <c r="A482" s="30"/>
      <c r="B482" s="72"/>
      <c r="C482" s="30" t="s">
        <v>534</v>
      </c>
      <c r="D482" s="31" t="s">
        <v>14</v>
      </c>
      <c r="E482" s="78" t="s">
        <v>535</v>
      </c>
      <c r="F482" s="32" t="s">
        <v>58</v>
      </c>
      <c r="G482" s="34">
        <v>37.5</v>
      </c>
      <c r="H482" s="56">
        <v>0</v>
      </c>
      <c r="I482" s="398">
        <f t="shared" si="25"/>
        <v>0</v>
      </c>
      <c r="J482" s="59"/>
      <c r="K482" s="392"/>
      <c r="L482" s="61"/>
      <c r="M482" s="63"/>
    </row>
    <row r="483" spans="1:13" ht="22.5">
      <c r="A483" s="30"/>
      <c r="B483" s="72"/>
      <c r="C483" s="30" t="s">
        <v>536</v>
      </c>
      <c r="D483" s="31" t="s">
        <v>15</v>
      </c>
      <c r="E483" s="78" t="s">
        <v>537</v>
      </c>
      <c r="F483" s="32" t="s">
        <v>58</v>
      </c>
      <c r="G483" s="34">
        <v>37.5</v>
      </c>
      <c r="H483" s="56">
        <v>0</v>
      </c>
      <c r="I483" s="398">
        <f t="shared" si="25"/>
        <v>0</v>
      </c>
      <c r="J483" s="59"/>
      <c r="K483" s="392"/>
      <c r="L483" s="61"/>
      <c r="M483" s="63"/>
    </row>
    <row r="484" spans="1:13" ht="15">
      <c r="A484" s="416">
        <v>5</v>
      </c>
      <c r="B484" s="416"/>
      <c r="C484" s="416"/>
      <c r="D484" s="417"/>
      <c r="E484" s="418" t="s">
        <v>609</v>
      </c>
      <c r="F484" s="418"/>
      <c r="G484" s="418"/>
      <c r="H484" s="419"/>
      <c r="I484" s="420"/>
      <c r="J484" s="59"/>
      <c r="K484" s="392"/>
      <c r="L484" s="61"/>
      <c r="M484" s="63"/>
    </row>
    <row r="485" spans="1:13" ht="22.5">
      <c r="A485" s="30"/>
      <c r="B485" s="72"/>
      <c r="C485" s="30" t="s">
        <v>538</v>
      </c>
      <c r="D485" s="31" t="s">
        <v>14</v>
      </c>
      <c r="E485" s="78" t="s">
        <v>539</v>
      </c>
      <c r="F485" s="32" t="s">
        <v>58</v>
      </c>
      <c r="G485" s="34">
        <v>47.5</v>
      </c>
      <c r="H485" s="56">
        <v>0</v>
      </c>
      <c r="I485" s="398">
        <f t="shared" si="25"/>
        <v>0</v>
      </c>
      <c r="J485" s="59"/>
      <c r="K485" s="392"/>
      <c r="L485" s="61"/>
      <c r="M485" s="63"/>
    </row>
    <row r="486" spans="1:13" ht="56.25">
      <c r="A486" s="30"/>
      <c r="B486" s="72"/>
      <c r="C486" s="30" t="s">
        <v>540</v>
      </c>
      <c r="D486" s="31" t="s">
        <v>15</v>
      </c>
      <c r="E486" s="78" t="s">
        <v>541</v>
      </c>
      <c r="F486" s="32" t="s">
        <v>56</v>
      </c>
      <c r="G486" s="34">
        <v>185</v>
      </c>
      <c r="H486" s="56">
        <v>0</v>
      </c>
      <c r="I486" s="398">
        <f t="shared" si="25"/>
        <v>0</v>
      </c>
      <c r="J486" s="59"/>
      <c r="K486" s="392"/>
      <c r="L486" s="61"/>
      <c r="M486" s="63"/>
    </row>
    <row r="487" spans="1:13" ht="56.25">
      <c r="A487" s="30"/>
      <c r="B487" s="72"/>
      <c r="C487" s="30" t="s">
        <v>542</v>
      </c>
      <c r="D487" s="31" t="s">
        <v>16</v>
      </c>
      <c r="E487" s="78" t="s">
        <v>543</v>
      </c>
      <c r="F487" s="32" t="s">
        <v>56</v>
      </c>
      <c r="G487" s="34">
        <v>37</v>
      </c>
      <c r="H487" s="56">
        <v>0</v>
      </c>
      <c r="I487" s="398">
        <f t="shared" si="25"/>
        <v>0</v>
      </c>
      <c r="J487" s="59"/>
      <c r="K487" s="392"/>
      <c r="L487" s="61"/>
      <c r="M487" s="63"/>
    </row>
    <row r="488" spans="1:13" ht="15">
      <c r="A488" s="402">
        <v>4</v>
      </c>
      <c r="B488" s="402"/>
      <c r="C488" s="402"/>
      <c r="D488" s="403"/>
      <c r="E488" s="404" t="s">
        <v>232</v>
      </c>
      <c r="F488" s="404"/>
      <c r="G488" s="404"/>
      <c r="H488" s="408"/>
      <c r="I488" s="409">
        <f>SUM(I489:I500)</f>
        <v>0</v>
      </c>
      <c r="J488" s="59"/>
      <c r="K488" s="392"/>
      <c r="L488" s="61"/>
      <c r="M488" s="63"/>
    </row>
    <row r="489" spans="1:13" ht="15">
      <c r="A489" s="416">
        <v>5</v>
      </c>
      <c r="B489" s="416"/>
      <c r="C489" s="416"/>
      <c r="D489" s="417"/>
      <c r="E489" s="418" t="s">
        <v>610</v>
      </c>
      <c r="F489" s="418"/>
      <c r="G489" s="418"/>
      <c r="H489" s="419"/>
      <c r="I489" s="420"/>
      <c r="J489" s="59"/>
      <c r="K489" s="392"/>
      <c r="L489" s="61"/>
      <c r="M489" s="63"/>
    </row>
    <row r="490" spans="1:13" ht="33.75">
      <c r="A490" s="30"/>
      <c r="B490" s="72"/>
      <c r="C490" s="30" t="s">
        <v>544</v>
      </c>
      <c r="D490" s="31" t="s">
        <v>14</v>
      </c>
      <c r="E490" s="78" t="s">
        <v>545</v>
      </c>
      <c r="F490" s="32" t="s">
        <v>76</v>
      </c>
      <c r="G490" s="34">
        <v>18</v>
      </c>
      <c r="H490" s="56">
        <v>0</v>
      </c>
      <c r="I490" s="398">
        <f t="shared" si="25"/>
        <v>0</v>
      </c>
      <c r="J490" s="59"/>
      <c r="K490" s="392"/>
      <c r="L490" s="61"/>
      <c r="M490" s="63"/>
    </row>
    <row r="491" spans="1:13" ht="56.25">
      <c r="A491" s="30"/>
      <c r="B491" s="72"/>
      <c r="C491" s="30" t="s">
        <v>546</v>
      </c>
      <c r="D491" s="31" t="s">
        <v>15</v>
      </c>
      <c r="E491" s="78" t="s">
        <v>547</v>
      </c>
      <c r="F491" s="32" t="s">
        <v>76</v>
      </c>
      <c r="G491" s="34">
        <v>6</v>
      </c>
      <c r="H491" s="56">
        <v>0</v>
      </c>
      <c r="I491" s="398">
        <f t="shared" si="25"/>
        <v>0</v>
      </c>
      <c r="J491" s="59"/>
      <c r="K491" s="392"/>
      <c r="L491" s="61"/>
      <c r="M491" s="63"/>
    </row>
    <row r="492" spans="1:13" ht="22.5">
      <c r="A492" s="30"/>
      <c r="B492" s="72"/>
      <c r="C492" s="30" t="s">
        <v>548</v>
      </c>
      <c r="D492" s="31" t="s">
        <v>16</v>
      </c>
      <c r="E492" s="78" t="s">
        <v>549</v>
      </c>
      <c r="F492" s="32" t="s">
        <v>76</v>
      </c>
      <c r="G492" s="34">
        <v>16</v>
      </c>
      <c r="H492" s="56">
        <v>0</v>
      </c>
      <c r="I492" s="398">
        <f t="shared" si="25"/>
        <v>0</v>
      </c>
      <c r="J492" s="59"/>
      <c r="K492" s="392"/>
      <c r="L492" s="61"/>
      <c r="M492" s="63"/>
    </row>
    <row r="493" spans="1:13" ht="15">
      <c r="A493" s="416">
        <v>5</v>
      </c>
      <c r="B493" s="416"/>
      <c r="C493" s="416"/>
      <c r="D493" s="417"/>
      <c r="E493" s="418" t="s">
        <v>611</v>
      </c>
      <c r="F493" s="418"/>
      <c r="G493" s="418"/>
      <c r="H493" s="419"/>
      <c r="I493" s="420"/>
      <c r="J493" s="59"/>
      <c r="K493" s="392"/>
      <c r="L493" s="61"/>
      <c r="M493" s="63"/>
    </row>
    <row r="494" spans="1:13" ht="33.75">
      <c r="A494" s="30"/>
      <c r="B494" s="72"/>
      <c r="C494" s="30" t="s">
        <v>550</v>
      </c>
      <c r="D494" s="31" t="s">
        <v>14</v>
      </c>
      <c r="E494" s="78" t="s">
        <v>551</v>
      </c>
      <c r="F494" s="32" t="s">
        <v>56</v>
      </c>
      <c r="G494" s="34">
        <v>40</v>
      </c>
      <c r="H494" s="56">
        <v>0</v>
      </c>
      <c r="I494" s="398">
        <f t="shared" si="25"/>
        <v>0</v>
      </c>
      <c r="J494" s="59"/>
      <c r="K494" s="392"/>
      <c r="L494" s="61"/>
      <c r="M494" s="63"/>
    </row>
    <row r="495" spans="1:13" ht="15">
      <c r="A495" s="30"/>
      <c r="B495" s="72"/>
      <c r="C495" s="30" t="s">
        <v>552</v>
      </c>
      <c r="D495" s="31" t="s">
        <v>15</v>
      </c>
      <c r="E495" s="78" t="s">
        <v>553</v>
      </c>
      <c r="F495" s="32" t="s">
        <v>56</v>
      </c>
      <c r="G495" s="34">
        <v>122</v>
      </c>
      <c r="H495" s="56">
        <v>0</v>
      </c>
      <c r="I495" s="398">
        <f t="shared" si="25"/>
        <v>0</v>
      </c>
      <c r="J495" s="59"/>
      <c r="K495" s="392"/>
      <c r="L495" s="61"/>
      <c r="M495" s="63"/>
    </row>
    <row r="496" spans="1:13" ht="15">
      <c r="A496" s="416">
        <v>5</v>
      </c>
      <c r="B496" s="416"/>
      <c r="C496" s="416"/>
      <c r="D496" s="417"/>
      <c r="E496" s="418" t="s">
        <v>612</v>
      </c>
      <c r="F496" s="418"/>
      <c r="G496" s="418"/>
      <c r="H496" s="419"/>
      <c r="I496" s="420"/>
      <c r="J496" s="59"/>
      <c r="K496" s="392"/>
      <c r="L496" s="61"/>
      <c r="M496" s="63"/>
    </row>
    <row r="497" spans="1:13" ht="33.75">
      <c r="A497" s="30"/>
      <c r="B497" s="72"/>
      <c r="C497" s="30" t="s">
        <v>554</v>
      </c>
      <c r="D497" s="31" t="s">
        <v>14</v>
      </c>
      <c r="E497" s="78" t="s">
        <v>555</v>
      </c>
      <c r="F497" s="32" t="s">
        <v>76</v>
      </c>
      <c r="G497" s="34">
        <v>17</v>
      </c>
      <c r="H497" s="56">
        <v>0</v>
      </c>
      <c r="I497" s="398">
        <f t="shared" si="25"/>
        <v>0</v>
      </c>
      <c r="J497" s="59"/>
      <c r="K497" s="392"/>
      <c r="L497" s="61"/>
      <c r="M497" s="63"/>
    </row>
    <row r="498" spans="1:13" ht="15">
      <c r="A498" s="416">
        <v>5</v>
      </c>
      <c r="B498" s="416"/>
      <c r="C498" s="416"/>
      <c r="D498" s="417"/>
      <c r="E498" s="418" t="s">
        <v>613</v>
      </c>
      <c r="F498" s="418"/>
      <c r="G498" s="418"/>
      <c r="H498" s="419"/>
      <c r="I498" s="420"/>
      <c r="J498" s="59"/>
      <c r="K498" s="392"/>
      <c r="L498" s="61"/>
      <c r="M498" s="63"/>
    </row>
    <row r="499" spans="1:13" ht="15">
      <c r="A499" s="30"/>
      <c r="B499" s="72"/>
      <c r="C499" s="30" t="s">
        <v>556</v>
      </c>
      <c r="D499" s="31" t="s">
        <v>14</v>
      </c>
      <c r="E499" s="78" t="s">
        <v>557</v>
      </c>
      <c r="F499" s="32" t="s">
        <v>56</v>
      </c>
      <c r="G499" s="34">
        <v>72</v>
      </c>
      <c r="H499" s="56">
        <v>0</v>
      </c>
      <c r="I499" s="398">
        <f t="shared" si="25"/>
        <v>0</v>
      </c>
      <c r="J499" s="59"/>
      <c r="K499" s="392"/>
      <c r="L499" s="61"/>
      <c r="M499" s="63"/>
    </row>
    <row r="500" spans="1:13" ht="15">
      <c r="A500" s="30"/>
      <c r="B500" s="72"/>
      <c r="C500" s="30" t="s">
        <v>558</v>
      </c>
      <c r="D500" s="31" t="s">
        <v>15</v>
      </c>
      <c r="E500" s="78" t="s">
        <v>559</v>
      </c>
      <c r="F500" s="32" t="s">
        <v>56</v>
      </c>
      <c r="G500" s="34">
        <v>72</v>
      </c>
      <c r="H500" s="56">
        <v>0</v>
      </c>
      <c r="I500" s="398">
        <f t="shared" si="25"/>
        <v>0</v>
      </c>
      <c r="J500" s="59"/>
      <c r="K500" s="392"/>
      <c r="L500" s="61"/>
      <c r="M500" s="63"/>
    </row>
    <row r="501" spans="1:13" ht="15">
      <c r="A501" s="402">
        <v>4</v>
      </c>
      <c r="B501" s="402"/>
      <c r="C501" s="402"/>
      <c r="D501" s="403"/>
      <c r="E501" s="404" t="s">
        <v>234</v>
      </c>
      <c r="F501" s="404"/>
      <c r="G501" s="404"/>
      <c r="H501" s="408"/>
      <c r="I501" s="409">
        <f>SUM(I502:I509)</f>
        <v>0</v>
      </c>
      <c r="J501" s="59"/>
      <c r="K501" s="392"/>
      <c r="L501" s="61"/>
      <c r="M501" s="63"/>
    </row>
    <row r="502" spans="1:13" ht="15">
      <c r="A502" s="416">
        <v>5</v>
      </c>
      <c r="B502" s="416"/>
      <c r="C502" s="416"/>
      <c r="D502" s="417"/>
      <c r="E502" s="418" t="s">
        <v>614</v>
      </c>
      <c r="F502" s="418"/>
      <c r="G502" s="418"/>
      <c r="H502" s="419"/>
      <c r="I502" s="420"/>
      <c r="J502" s="59"/>
      <c r="K502" s="392"/>
      <c r="L502" s="61"/>
      <c r="M502" s="63"/>
    </row>
    <row r="503" spans="1:13" ht="33.75">
      <c r="A503" s="30"/>
      <c r="B503" s="72"/>
      <c r="C503" s="30" t="s">
        <v>560</v>
      </c>
      <c r="D503" s="31" t="s">
        <v>14</v>
      </c>
      <c r="E503" s="78" t="s">
        <v>561</v>
      </c>
      <c r="F503" s="32" t="s">
        <v>56</v>
      </c>
      <c r="G503" s="34">
        <v>2</v>
      </c>
      <c r="H503" s="56">
        <v>0</v>
      </c>
      <c r="I503" s="398">
        <f t="shared" si="25"/>
        <v>0</v>
      </c>
      <c r="J503" s="59"/>
      <c r="K503" s="392"/>
      <c r="L503" s="61"/>
      <c r="M503" s="63"/>
    </row>
    <row r="504" spans="1:13" ht="22.5">
      <c r="A504" s="30"/>
      <c r="B504" s="72"/>
      <c r="C504" s="30" t="s">
        <v>562</v>
      </c>
      <c r="D504" s="31" t="s">
        <v>15</v>
      </c>
      <c r="E504" s="78" t="s">
        <v>563</v>
      </c>
      <c r="F504" s="32" t="s">
        <v>56</v>
      </c>
      <c r="G504" s="34">
        <v>7</v>
      </c>
      <c r="H504" s="56">
        <v>0</v>
      </c>
      <c r="I504" s="398">
        <f t="shared" si="25"/>
        <v>0</v>
      </c>
      <c r="J504" s="59"/>
      <c r="K504" s="392"/>
      <c r="L504" s="61"/>
      <c r="M504" s="63"/>
    </row>
    <row r="505" spans="1:13" ht="15">
      <c r="A505" s="416">
        <v>5</v>
      </c>
      <c r="B505" s="416"/>
      <c r="C505" s="416"/>
      <c r="D505" s="417"/>
      <c r="E505" s="418" t="s">
        <v>615</v>
      </c>
      <c r="F505" s="418"/>
      <c r="G505" s="418"/>
      <c r="H505" s="419"/>
      <c r="I505" s="420"/>
      <c r="J505" s="59"/>
      <c r="K505" s="392"/>
      <c r="L505" s="61"/>
      <c r="M505" s="63"/>
    </row>
    <row r="506" spans="1:13" ht="33.75">
      <c r="A506" s="30"/>
      <c r="B506" s="72"/>
      <c r="C506" s="30" t="s">
        <v>564</v>
      </c>
      <c r="D506" s="31" t="s">
        <v>14</v>
      </c>
      <c r="E506" s="78" t="s">
        <v>565</v>
      </c>
      <c r="F506" s="32" t="s">
        <v>56</v>
      </c>
      <c r="G506" s="34">
        <v>24.5</v>
      </c>
      <c r="H506" s="56">
        <v>0</v>
      </c>
      <c r="I506" s="398">
        <f t="shared" ref="I506:I553" si="26">IF(ISNUMBER(G506),ROUND(G506*H506,2),"")</f>
        <v>0</v>
      </c>
      <c r="J506" s="59"/>
      <c r="K506" s="392"/>
      <c r="L506" s="61"/>
      <c r="M506" s="63"/>
    </row>
    <row r="507" spans="1:13" ht="22.5">
      <c r="A507" s="30"/>
      <c r="B507" s="72"/>
      <c r="C507" s="30" t="s">
        <v>566</v>
      </c>
      <c r="D507" s="31" t="s">
        <v>15</v>
      </c>
      <c r="E507" s="78" t="s">
        <v>567</v>
      </c>
      <c r="F507" s="32" t="s">
        <v>7</v>
      </c>
      <c r="G507" s="34">
        <v>2</v>
      </c>
      <c r="H507" s="56">
        <v>0</v>
      </c>
      <c r="I507" s="398">
        <f t="shared" si="26"/>
        <v>0</v>
      </c>
      <c r="J507" s="59"/>
      <c r="K507" s="392"/>
      <c r="L507" s="61"/>
      <c r="M507" s="63"/>
    </row>
    <row r="508" spans="1:13" ht="15">
      <c r="A508" s="416">
        <v>5</v>
      </c>
      <c r="B508" s="416"/>
      <c r="C508" s="416"/>
      <c r="D508" s="417"/>
      <c r="E508" s="418" t="s">
        <v>616</v>
      </c>
      <c r="F508" s="418"/>
      <c r="G508" s="418"/>
      <c r="H508" s="419"/>
      <c r="I508" s="420"/>
      <c r="J508" s="59"/>
      <c r="K508" s="392"/>
      <c r="L508" s="61"/>
      <c r="M508" s="63"/>
    </row>
    <row r="509" spans="1:13" ht="22.5">
      <c r="A509" s="30"/>
      <c r="B509" s="72"/>
      <c r="C509" s="30" t="s">
        <v>568</v>
      </c>
      <c r="D509" s="31" t="s">
        <v>14</v>
      </c>
      <c r="E509" s="78" t="s">
        <v>569</v>
      </c>
      <c r="F509" s="32" t="s">
        <v>7</v>
      </c>
      <c r="G509" s="34">
        <v>2</v>
      </c>
      <c r="H509" s="56">
        <v>0</v>
      </c>
      <c r="I509" s="398">
        <f t="shared" si="26"/>
        <v>0</v>
      </c>
      <c r="J509" s="59"/>
      <c r="K509" s="392"/>
      <c r="L509" s="61"/>
      <c r="M509" s="63"/>
    </row>
    <row r="510" spans="1:13" ht="15">
      <c r="A510" s="402">
        <v>4</v>
      </c>
      <c r="B510" s="402"/>
      <c r="C510" s="402"/>
      <c r="D510" s="403"/>
      <c r="E510" s="404" t="s">
        <v>236</v>
      </c>
      <c r="F510" s="404"/>
      <c r="G510" s="404"/>
      <c r="H510" s="408"/>
      <c r="I510" s="409">
        <f>SUM(I511:I535)</f>
        <v>0</v>
      </c>
      <c r="J510" s="59"/>
      <c r="K510" s="392"/>
      <c r="L510" s="61"/>
      <c r="M510" s="63"/>
    </row>
    <row r="511" spans="1:13" ht="15">
      <c r="A511" s="416">
        <v>5</v>
      </c>
      <c r="B511" s="416"/>
      <c r="C511" s="416"/>
      <c r="D511" s="417"/>
      <c r="E511" s="418" t="s">
        <v>506</v>
      </c>
      <c r="F511" s="418"/>
      <c r="G511" s="418"/>
      <c r="H511" s="419"/>
      <c r="I511" s="420"/>
      <c r="J511" s="59"/>
      <c r="K511" s="392"/>
      <c r="L511" s="61"/>
      <c r="M511" s="63"/>
    </row>
    <row r="512" spans="1:13" ht="33.75">
      <c r="A512" s="30"/>
      <c r="B512" s="72"/>
      <c r="C512" s="30" t="s">
        <v>570</v>
      </c>
      <c r="D512" s="31" t="s">
        <v>14</v>
      </c>
      <c r="E512" s="78" t="s">
        <v>571</v>
      </c>
      <c r="F512" s="32" t="s">
        <v>7</v>
      </c>
      <c r="G512" s="34">
        <v>1</v>
      </c>
      <c r="H512" s="56">
        <v>0</v>
      </c>
      <c r="I512" s="398">
        <f t="shared" si="26"/>
        <v>0</v>
      </c>
      <c r="J512" s="59"/>
      <c r="K512" s="392"/>
      <c r="L512" s="61"/>
      <c r="M512" s="63"/>
    </row>
    <row r="513" spans="1:13" ht="15">
      <c r="A513" s="30"/>
      <c r="B513" s="72"/>
      <c r="C513" s="30" t="s">
        <v>572</v>
      </c>
      <c r="D513" s="31" t="s">
        <v>15</v>
      </c>
      <c r="E513" s="78" t="s">
        <v>434</v>
      </c>
      <c r="F513" s="32" t="s">
        <v>56</v>
      </c>
      <c r="G513" s="34">
        <v>31</v>
      </c>
      <c r="H513" s="56">
        <v>0</v>
      </c>
      <c r="I513" s="398">
        <f t="shared" si="26"/>
        <v>0</v>
      </c>
      <c r="J513" s="59"/>
      <c r="K513" s="392"/>
      <c r="L513" s="61"/>
      <c r="M513" s="63"/>
    </row>
    <row r="514" spans="1:13" ht="22.5">
      <c r="A514" s="30"/>
      <c r="B514" s="72"/>
      <c r="C514" s="30" t="s">
        <v>573</v>
      </c>
      <c r="D514" s="31" t="s">
        <v>16</v>
      </c>
      <c r="E514" s="78" t="s">
        <v>574</v>
      </c>
      <c r="F514" s="32" t="s">
        <v>56</v>
      </c>
      <c r="G514" s="34">
        <v>85</v>
      </c>
      <c r="H514" s="56">
        <v>0</v>
      </c>
      <c r="I514" s="398">
        <f t="shared" si="26"/>
        <v>0</v>
      </c>
      <c r="J514" s="59"/>
      <c r="K514" s="392"/>
      <c r="L514" s="61"/>
      <c r="M514" s="63"/>
    </row>
    <row r="515" spans="1:13" ht="22.5">
      <c r="A515" s="30"/>
      <c r="B515" s="72"/>
      <c r="C515" s="30" t="s">
        <v>575</v>
      </c>
      <c r="D515" s="31" t="s">
        <v>17</v>
      </c>
      <c r="E515" s="78" t="s">
        <v>576</v>
      </c>
      <c r="F515" s="32" t="s">
        <v>56</v>
      </c>
      <c r="G515" s="34">
        <v>16</v>
      </c>
      <c r="H515" s="56">
        <v>0</v>
      </c>
      <c r="I515" s="398">
        <f t="shared" si="26"/>
        <v>0</v>
      </c>
      <c r="J515" s="59"/>
      <c r="K515" s="392"/>
      <c r="L515" s="61"/>
      <c r="M515" s="63"/>
    </row>
    <row r="516" spans="1:13" ht="15">
      <c r="A516" s="416">
        <v>5</v>
      </c>
      <c r="B516" s="416"/>
      <c r="C516" s="416"/>
      <c r="D516" s="417"/>
      <c r="E516" s="418" t="s">
        <v>507</v>
      </c>
      <c r="F516" s="418"/>
      <c r="G516" s="418"/>
      <c r="H516" s="419"/>
      <c r="I516" s="420"/>
      <c r="J516" s="59"/>
      <c r="K516" s="392"/>
      <c r="L516" s="61"/>
      <c r="M516" s="63"/>
    </row>
    <row r="517" spans="1:13" ht="22.5">
      <c r="A517" s="30"/>
      <c r="B517" s="72"/>
      <c r="C517" s="30" t="s">
        <v>577</v>
      </c>
      <c r="D517" s="31" t="s">
        <v>14</v>
      </c>
      <c r="E517" s="78" t="s">
        <v>578</v>
      </c>
      <c r="F517" s="32" t="s">
        <v>78</v>
      </c>
      <c r="G517" s="34">
        <v>5850</v>
      </c>
      <c r="H517" s="56">
        <v>0</v>
      </c>
      <c r="I517" s="398">
        <f t="shared" si="26"/>
        <v>0</v>
      </c>
      <c r="J517" s="59"/>
      <c r="K517" s="392"/>
      <c r="L517" s="61"/>
      <c r="M517" s="63"/>
    </row>
    <row r="518" spans="1:13" ht="22.5">
      <c r="A518" s="30"/>
      <c r="B518" s="72"/>
      <c r="C518" s="30" t="s">
        <v>579</v>
      </c>
      <c r="D518" s="31" t="s">
        <v>15</v>
      </c>
      <c r="E518" s="78" t="s">
        <v>580</v>
      </c>
      <c r="F518" s="32" t="s">
        <v>7</v>
      </c>
      <c r="G518" s="34">
        <v>1</v>
      </c>
      <c r="H518" s="56">
        <v>0</v>
      </c>
      <c r="I518" s="398">
        <f t="shared" si="26"/>
        <v>0</v>
      </c>
      <c r="J518" s="59"/>
      <c r="K518" s="392"/>
      <c r="L518" s="61"/>
      <c r="M518" s="63"/>
    </row>
    <row r="519" spans="1:13" ht="15">
      <c r="A519" s="416">
        <v>5</v>
      </c>
      <c r="B519" s="416"/>
      <c r="C519" s="416"/>
      <c r="D519" s="417"/>
      <c r="E519" s="418" t="s">
        <v>508</v>
      </c>
      <c r="F519" s="418"/>
      <c r="G519" s="418"/>
      <c r="H519" s="419"/>
      <c r="I519" s="420"/>
      <c r="J519" s="59"/>
      <c r="K519" s="392"/>
      <c r="L519" s="61"/>
      <c r="M519" s="63"/>
    </row>
    <row r="520" spans="1:13" ht="15">
      <c r="A520" s="30"/>
      <c r="B520" s="72"/>
      <c r="C520" s="30" t="s">
        <v>581</v>
      </c>
      <c r="D520" s="31" t="s">
        <v>14</v>
      </c>
      <c r="E520" s="78" t="s">
        <v>582</v>
      </c>
      <c r="F520" s="32" t="s">
        <v>76</v>
      </c>
      <c r="G520" s="34">
        <v>2</v>
      </c>
      <c r="H520" s="56">
        <v>0</v>
      </c>
      <c r="I520" s="398">
        <f t="shared" si="26"/>
        <v>0</v>
      </c>
      <c r="J520" s="59"/>
      <c r="K520" s="392"/>
      <c r="L520" s="61"/>
      <c r="M520" s="63"/>
    </row>
    <row r="521" spans="1:13" ht="22.5">
      <c r="A521" s="30"/>
      <c r="B521" s="72"/>
      <c r="C521" s="30" t="s">
        <v>583</v>
      </c>
      <c r="D521" s="31" t="s">
        <v>15</v>
      </c>
      <c r="E521" s="78" t="s">
        <v>584</v>
      </c>
      <c r="F521" s="32" t="s">
        <v>76</v>
      </c>
      <c r="G521" s="34">
        <v>39</v>
      </c>
      <c r="H521" s="56">
        <v>0</v>
      </c>
      <c r="I521" s="398">
        <f t="shared" si="26"/>
        <v>0</v>
      </c>
      <c r="J521" s="59"/>
      <c r="K521" s="392"/>
      <c r="L521" s="61"/>
      <c r="M521" s="63"/>
    </row>
    <row r="522" spans="1:13" ht="22.5">
      <c r="A522" s="30"/>
      <c r="B522" s="72"/>
      <c r="C522" s="30" t="s">
        <v>585</v>
      </c>
      <c r="D522" s="31" t="s">
        <v>16</v>
      </c>
      <c r="E522" s="78" t="s">
        <v>586</v>
      </c>
      <c r="F522" s="32" t="s">
        <v>76</v>
      </c>
      <c r="G522" s="34">
        <v>39</v>
      </c>
      <c r="H522" s="56">
        <v>0</v>
      </c>
      <c r="I522" s="398">
        <f t="shared" si="26"/>
        <v>0</v>
      </c>
      <c r="J522" s="59"/>
      <c r="K522" s="392"/>
      <c r="L522" s="61"/>
      <c r="M522" s="63"/>
    </row>
    <row r="523" spans="1:13" ht="22.5">
      <c r="A523" s="30"/>
      <c r="B523" s="72"/>
      <c r="C523" s="30" t="s">
        <v>587</v>
      </c>
      <c r="D523" s="31" t="s">
        <v>17</v>
      </c>
      <c r="E523" s="78" t="s">
        <v>588</v>
      </c>
      <c r="F523" s="32" t="s">
        <v>76</v>
      </c>
      <c r="G523" s="34">
        <v>39</v>
      </c>
      <c r="H523" s="56">
        <v>0</v>
      </c>
      <c r="I523" s="398">
        <f t="shared" si="26"/>
        <v>0</v>
      </c>
      <c r="J523" s="59"/>
      <c r="K523" s="392"/>
      <c r="L523" s="61"/>
      <c r="M523" s="63"/>
    </row>
    <row r="524" spans="1:13" ht="22.5">
      <c r="A524" s="30"/>
      <c r="B524" s="72"/>
      <c r="C524" s="30" t="s">
        <v>589</v>
      </c>
      <c r="D524" s="31" t="s">
        <v>179</v>
      </c>
      <c r="E524" s="78" t="s">
        <v>590</v>
      </c>
      <c r="F524" s="32" t="s">
        <v>58</v>
      </c>
      <c r="G524" s="34">
        <v>17.5</v>
      </c>
      <c r="H524" s="56">
        <v>0</v>
      </c>
      <c r="I524" s="398">
        <f t="shared" si="26"/>
        <v>0</v>
      </c>
      <c r="J524" s="59"/>
      <c r="K524" s="392"/>
      <c r="L524" s="61"/>
      <c r="M524" s="63"/>
    </row>
    <row r="525" spans="1:13" ht="15">
      <c r="A525" s="416">
        <v>5</v>
      </c>
      <c r="B525" s="416"/>
      <c r="C525" s="416"/>
      <c r="D525" s="417"/>
      <c r="E525" s="418" t="s">
        <v>617</v>
      </c>
      <c r="F525" s="418"/>
      <c r="G525" s="418"/>
      <c r="H525" s="419"/>
      <c r="I525" s="420"/>
      <c r="J525" s="59"/>
      <c r="K525" s="392"/>
      <c r="L525" s="61"/>
      <c r="M525" s="63"/>
    </row>
    <row r="526" spans="1:13" ht="56.25">
      <c r="A526" s="30"/>
      <c r="B526" s="72"/>
      <c r="C526" s="30" t="s">
        <v>591</v>
      </c>
      <c r="D526" s="31" t="s">
        <v>14</v>
      </c>
      <c r="E526" s="78" t="s">
        <v>592</v>
      </c>
      <c r="F526" s="32" t="s">
        <v>58</v>
      </c>
      <c r="G526" s="34">
        <v>185</v>
      </c>
      <c r="H526" s="56">
        <v>0</v>
      </c>
      <c r="I526" s="398">
        <f t="shared" si="26"/>
        <v>0</v>
      </c>
      <c r="J526" s="59"/>
      <c r="K526" s="392"/>
      <c r="L526" s="61"/>
      <c r="M526" s="63"/>
    </row>
    <row r="527" spans="1:13" ht="33.75">
      <c r="A527" s="30"/>
      <c r="B527" s="72"/>
      <c r="C527" s="30" t="s">
        <v>593</v>
      </c>
      <c r="D527" s="31" t="s">
        <v>15</v>
      </c>
      <c r="E527" s="78" t="s">
        <v>594</v>
      </c>
      <c r="F527" s="32" t="s">
        <v>76</v>
      </c>
      <c r="G527" s="34">
        <v>7.5</v>
      </c>
      <c r="H527" s="56">
        <v>0</v>
      </c>
      <c r="I527" s="398">
        <f t="shared" si="26"/>
        <v>0</v>
      </c>
      <c r="J527" s="59"/>
      <c r="K527" s="392"/>
      <c r="L527" s="61"/>
      <c r="M527" s="63"/>
    </row>
    <row r="528" spans="1:13" ht="22.5">
      <c r="A528" s="30"/>
      <c r="B528" s="72"/>
      <c r="C528" s="30" t="s">
        <v>595</v>
      </c>
      <c r="D528" s="31" t="s">
        <v>16</v>
      </c>
      <c r="E528" s="78" t="s">
        <v>596</v>
      </c>
      <c r="F528" s="32" t="s">
        <v>56</v>
      </c>
      <c r="G528" s="34">
        <v>23</v>
      </c>
      <c r="H528" s="56">
        <v>0</v>
      </c>
      <c r="I528" s="398">
        <f t="shared" si="26"/>
        <v>0</v>
      </c>
      <c r="J528" s="59"/>
      <c r="K528" s="392"/>
      <c r="L528" s="61"/>
      <c r="M528" s="63"/>
    </row>
    <row r="529" spans="1:13" ht="15">
      <c r="A529" s="416">
        <v>5</v>
      </c>
      <c r="B529" s="416"/>
      <c r="C529" s="416"/>
      <c r="D529" s="417"/>
      <c r="E529" s="421" t="s">
        <v>618</v>
      </c>
      <c r="F529" s="418"/>
      <c r="G529" s="418"/>
      <c r="H529" s="419"/>
      <c r="I529" s="420"/>
      <c r="J529" s="59"/>
      <c r="K529" s="392"/>
      <c r="L529" s="61"/>
      <c r="M529" s="63"/>
    </row>
    <row r="530" spans="1:13" ht="67.5">
      <c r="A530" s="30"/>
      <c r="B530" s="72"/>
      <c r="C530" s="30" t="s">
        <v>597</v>
      </c>
      <c r="D530" s="31" t="s">
        <v>14</v>
      </c>
      <c r="E530" s="78" t="s">
        <v>598</v>
      </c>
      <c r="F530" s="32" t="s">
        <v>58</v>
      </c>
      <c r="G530" s="34">
        <v>340</v>
      </c>
      <c r="H530" s="56">
        <v>0</v>
      </c>
      <c r="I530" s="398">
        <f t="shared" si="26"/>
        <v>0</v>
      </c>
      <c r="J530" s="59"/>
      <c r="K530" s="392"/>
      <c r="L530" s="61"/>
      <c r="M530" s="63"/>
    </row>
    <row r="531" spans="1:13" ht="15">
      <c r="A531" s="416">
        <v>5</v>
      </c>
      <c r="B531" s="416"/>
      <c r="C531" s="416"/>
      <c r="D531" s="417"/>
      <c r="E531" s="418" t="s">
        <v>620</v>
      </c>
      <c r="F531" s="418"/>
      <c r="G531" s="418"/>
      <c r="H531" s="419"/>
      <c r="I531" s="420"/>
      <c r="J531" s="59"/>
      <c r="K531" s="392"/>
      <c r="L531" s="61"/>
      <c r="M531" s="63"/>
    </row>
    <row r="532" spans="1:13" ht="22.5">
      <c r="A532" s="30"/>
      <c r="B532" s="72"/>
      <c r="C532" s="30" t="s">
        <v>599</v>
      </c>
      <c r="D532" s="31" t="s">
        <v>14</v>
      </c>
      <c r="E532" s="78" t="s">
        <v>600</v>
      </c>
      <c r="F532" s="32" t="s">
        <v>58</v>
      </c>
      <c r="G532" s="34">
        <v>18.04</v>
      </c>
      <c r="H532" s="56">
        <v>0</v>
      </c>
      <c r="I532" s="398">
        <f t="shared" si="26"/>
        <v>0</v>
      </c>
      <c r="J532" s="59"/>
      <c r="K532" s="392"/>
      <c r="L532" s="61"/>
      <c r="M532" s="63"/>
    </row>
    <row r="533" spans="1:13" ht="22.5">
      <c r="A533" s="30"/>
      <c r="B533" s="72"/>
      <c r="C533" s="30" t="s">
        <v>601</v>
      </c>
      <c r="D533" s="31" t="s">
        <v>15</v>
      </c>
      <c r="E533" s="78" t="s">
        <v>477</v>
      </c>
      <c r="F533" s="32" t="s">
        <v>7</v>
      </c>
      <c r="G533" s="34">
        <v>8</v>
      </c>
      <c r="H533" s="56">
        <v>0</v>
      </c>
      <c r="I533" s="398">
        <f t="shared" si="26"/>
        <v>0</v>
      </c>
      <c r="J533" s="59"/>
      <c r="K533" s="392"/>
      <c r="L533" s="61"/>
      <c r="M533" s="63"/>
    </row>
    <row r="534" spans="1:13" ht="15">
      <c r="A534" s="416">
        <v>5</v>
      </c>
      <c r="B534" s="416"/>
      <c r="C534" s="416"/>
      <c r="D534" s="417"/>
      <c r="E534" s="418" t="s">
        <v>621</v>
      </c>
      <c r="F534" s="418"/>
      <c r="G534" s="418"/>
      <c r="H534" s="419"/>
      <c r="I534" s="420"/>
      <c r="J534" s="59"/>
      <c r="K534" s="392"/>
      <c r="L534" s="61"/>
      <c r="M534" s="63"/>
    </row>
    <row r="535" spans="1:13" ht="22.5">
      <c r="A535" s="30"/>
      <c r="B535" s="72"/>
      <c r="C535" s="30" t="s">
        <v>602</v>
      </c>
      <c r="D535" s="31" t="s">
        <v>14</v>
      </c>
      <c r="E535" s="78" t="s">
        <v>603</v>
      </c>
      <c r="F535" s="32" t="s">
        <v>56</v>
      </c>
      <c r="G535" s="34">
        <v>17.5</v>
      </c>
      <c r="H535" s="56">
        <v>0</v>
      </c>
      <c r="I535" s="398">
        <f t="shared" si="26"/>
        <v>0</v>
      </c>
      <c r="J535" s="59"/>
      <c r="K535" s="392"/>
      <c r="L535" s="61"/>
      <c r="M535" s="63"/>
    </row>
    <row r="536" spans="1:13" ht="22.5">
      <c r="A536" s="22">
        <v>2</v>
      </c>
      <c r="B536" s="70"/>
      <c r="C536" s="22"/>
      <c r="D536" s="23"/>
      <c r="E536" s="24" t="s">
        <v>645</v>
      </c>
      <c r="F536" s="114"/>
      <c r="G536" s="115"/>
      <c r="H536" s="26"/>
      <c r="I536" s="26">
        <f>I537+I554+I566+I574</f>
        <v>0</v>
      </c>
      <c r="J536" s="59"/>
      <c r="K536" s="392"/>
      <c r="L536" s="61"/>
      <c r="M536" s="63"/>
    </row>
    <row r="537" spans="1:13" ht="15">
      <c r="A537" s="402">
        <v>4</v>
      </c>
      <c r="B537" s="402"/>
      <c r="C537" s="402"/>
      <c r="D537" s="403"/>
      <c r="E537" s="404" t="s">
        <v>501</v>
      </c>
      <c r="F537" s="404"/>
      <c r="G537" s="404"/>
      <c r="H537" s="408"/>
      <c r="I537" s="409">
        <f>SUM(I538:I553)</f>
        <v>0</v>
      </c>
      <c r="J537" s="59"/>
      <c r="K537" s="392"/>
      <c r="L537" s="61"/>
      <c r="M537" s="63"/>
    </row>
    <row r="538" spans="1:13" ht="15">
      <c r="A538" s="416">
        <v>5</v>
      </c>
      <c r="B538" s="416"/>
      <c r="C538" s="416"/>
      <c r="D538" s="417"/>
      <c r="E538" s="418" t="s">
        <v>606</v>
      </c>
      <c r="F538" s="418"/>
      <c r="G538" s="418"/>
      <c r="H538" s="419"/>
      <c r="I538" s="420"/>
      <c r="J538" s="59"/>
      <c r="K538" s="392"/>
      <c r="L538" s="61"/>
      <c r="M538" s="63"/>
    </row>
    <row r="539" spans="1:13" ht="22.5">
      <c r="A539" s="30"/>
      <c r="B539" s="72"/>
      <c r="C539" s="30" t="s">
        <v>520</v>
      </c>
      <c r="D539" s="31" t="s">
        <v>14</v>
      </c>
      <c r="E539" s="78" t="s">
        <v>521</v>
      </c>
      <c r="F539" s="32" t="s">
        <v>7</v>
      </c>
      <c r="G539" s="34">
        <v>1</v>
      </c>
      <c r="H539" s="56">
        <v>0</v>
      </c>
      <c r="I539" s="398">
        <f t="shared" si="26"/>
        <v>0</v>
      </c>
      <c r="J539" s="59"/>
      <c r="K539" s="392"/>
      <c r="L539" s="61"/>
      <c r="M539" s="63"/>
    </row>
    <row r="540" spans="1:13" ht="22.5">
      <c r="A540" s="30"/>
      <c r="B540" s="72"/>
      <c r="C540" s="30" t="s">
        <v>522</v>
      </c>
      <c r="D540" s="31" t="s">
        <v>15</v>
      </c>
      <c r="E540" s="78" t="s">
        <v>523</v>
      </c>
      <c r="F540" s="32" t="s">
        <v>7</v>
      </c>
      <c r="G540" s="34">
        <v>1</v>
      </c>
      <c r="H540" s="56">
        <v>0</v>
      </c>
      <c r="I540" s="398">
        <f t="shared" si="26"/>
        <v>0</v>
      </c>
      <c r="J540" s="59"/>
      <c r="K540" s="392"/>
      <c r="L540" s="61"/>
      <c r="M540" s="63"/>
    </row>
    <row r="541" spans="1:13" ht="15">
      <c r="A541" s="416">
        <v>5</v>
      </c>
      <c r="B541" s="416"/>
      <c r="C541" s="416"/>
      <c r="D541" s="417"/>
      <c r="E541" s="418" t="s">
        <v>607</v>
      </c>
      <c r="F541" s="418"/>
      <c r="G541" s="418"/>
      <c r="H541" s="419"/>
      <c r="I541" s="420"/>
      <c r="J541" s="59"/>
      <c r="K541" s="392"/>
      <c r="L541" s="61"/>
      <c r="M541" s="63"/>
    </row>
    <row r="542" spans="1:13" ht="22.5">
      <c r="A542" s="30"/>
      <c r="B542" s="72"/>
      <c r="C542" s="30" t="s">
        <v>638</v>
      </c>
      <c r="D542" s="31" t="s">
        <v>14</v>
      </c>
      <c r="E542" s="78" t="s">
        <v>624</v>
      </c>
      <c r="F542" s="32" t="s">
        <v>56</v>
      </c>
      <c r="G542" s="34">
        <v>138</v>
      </c>
      <c r="H542" s="56">
        <v>0</v>
      </c>
      <c r="I542" s="398">
        <f t="shared" si="26"/>
        <v>0</v>
      </c>
      <c r="J542" s="59"/>
      <c r="K542" s="392"/>
      <c r="L542" s="61"/>
      <c r="M542" s="63"/>
    </row>
    <row r="543" spans="1:13" ht="15">
      <c r="A543" s="30"/>
      <c r="B543" s="72"/>
      <c r="C543" s="30" t="s">
        <v>526</v>
      </c>
      <c r="D543" s="31" t="s">
        <v>15</v>
      </c>
      <c r="E543" s="78" t="s">
        <v>527</v>
      </c>
      <c r="F543" s="32" t="s">
        <v>605</v>
      </c>
      <c r="G543" s="34">
        <v>5</v>
      </c>
      <c r="H543" s="56">
        <v>0</v>
      </c>
      <c r="I543" s="398">
        <f t="shared" si="26"/>
        <v>0</v>
      </c>
      <c r="J543" s="59"/>
      <c r="K543" s="392"/>
      <c r="L543" s="61"/>
      <c r="M543" s="63"/>
    </row>
    <row r="544" spans="1:13" ht="33.75">
      <c r="A544" s="30"/>
      <c r="B544" s="72"/>
      <c r="C544" s="30" t="s">
        <v>530</v>
      </c>
      <c r="D544" s="31" t="s">
        <v>16</v>
      </c>
      <c r="E544" s="78" t="s">
        <v>625</v>
      </c>
      <c r="F544" s="32" t="s">
        <v>56</v>
      </c>
      <c r="G544" s="34">
        <v>120</v>
      </c>
      <c r="H544" s="56">
        <v>0</v>
      </c>
      <c r="I544" s="398">
        <f t="shared" si="26"/>
        <v>0</v>
      </c>
      <c r="J544" s="59"/>
      <c r="K544" s="392"/>
      <c r="L544" s="61"/>
      <c r="M544" s="63"/>
    </row>
    <row r="545" spans="1:13" ht="15">
      <c r="A545" s="30"/>
      <c r="B545" s="72"/>
      <c r="C545" s="30" t="s">
        <v>528</v>
      </c>
      <c r="D545" s="31" t="s">
        <v>17</v>
      </c>
      <c r="E545" s="78" t="s">
        <v>529</v>
      </c>
      <c r="F545" s="32" t="s">
        <v>58</v>
      </c>
      <c r="G545" s="34">
        <v>18.3</v>
      </c>
      <c r="H545" s="56">
        <v>0</v>
      </c>
      <c r="I545" s="398">
        <f t="shared" si="26"/>
        <v>0</v>
      </c>
      <c r="J545" s="59"/>
      <c r="K545" s="392"/>
      <c r="L545" s="61"/>
      <c r="M545" s="63"/>
    </row>
    <row r="546" spans="1:13" ht="15">
      <c r="A546" s="30"/>
      <c r="B546" s="72"/>
      <c r="C546" s="30" t="s">
        <v>532</v>
      </c>
      <c r="D546" s="31" t="s">
        <v>179</v>
      </c>
      <c r="E546" s="78" t="s">
        <v>533</v>
      </c>
      <c r="F546" s="32" t="s">
        <v>76</v>
      </c>
      <c r="G546" s="34">
        <v>9</v>
      </c>
      <c r="H546" s="56">
        <v>0</v>
      </c>
      <c r="I546" s="398">
        <f t="shared" si="26"/>
        <v>0</v>
      </c>
      <c r="J546" s="59"/>
      <c r="K546" s="392"/>
      <c r="L546" s="61"/>
      <c r="M546" s="63"/>
    </row>
    <row r="547" spans="1:13" ht="15">
      <c r="A547" s="416">
        <v>5</v>
      </c>
      <c r="B547" s="416"/>
      <c r="C547" s="416"/>
      <c r="D547" s="417"/>
      <c r="E547" s="418" t="s">
        <v>608</v>
      </c>
      <c r="F547" s="418"/>
      <c r="G547" s="418"/>
      <c r="H547" s="419"/>
      <c r="I547" s="420"/>
      <c r="J547" s="59"/>
      <c r="K547" s="392"/>
      <c r="L547" s="61"/>
      <c r="M547" s="63"/>
    </row>
    <row r="548" spans="1:13" ht="33.75">
      <c r="A548" s="30"/>
      <c r="B548" s="72"/>
      <c r="C548" s="30" t="s">
        <v>534</v>
      </c>
      <c r="D548" s="31" t="s">
        <v>14</v>
      </c>
      <c r="E548" s="78" t="s">
        <v>535</v>
      </c>
      <c r="F548" s="32" t="s">
        <v>58</v>
      </c>
      <c r="G548" s="34">
        <v>38</v>
      </c>
      <c r="H548" s="56">
        <v>0</v>
      </c>
      <c r="I548" s="398">
        <f t="shared" si="26"/>
        <v>0</v>
      </c>
      <c r="J548" s="59"/>
      <c r="K548" s="392"/>
      <c r="L548" s="61"/>
      <c r="M548" s="63"/>
    </row>
    <row r="549" spans="1:13" ht="22.5">
      <c r="A549" s="30"/>
      <c r="B549" s="72"/>
      <c r="C549" s="30" t="s">
        <v>536</v>
      </c>
      <c r="D549" s="31" t="s">
        <v>15</v>
      </c>
      <c r="E549" s="78" t="s">
        <v>537</v>
      </c>
      <c r="F549" s="32" t="s">
        <v>58</v>
      </c>
      <c r="G549" s="34">
        <v>38</v>
      </c>
      <c r="H549" s="56">
        <v>0</v>
      </c>
      <c r="I549" s="398">
        <f t="shared" si="26"/>
        <v>0</v>
      </c>
      <c r="J549" s="59"/>
      <c r="K549" s="392"/>
      <c r="L549" s="61"/>
      <c r="M549" s="63"/>
    </row>
    <row r="550" spans="1:13" ht="15">
      <c r="A550" s="416">
        <v>5</v>
      </c>
      <c r="B550" s="416"/>
      <c r="C550" s="416"/>
      <c r="D550" s="417"/>
      <c r="E550" s="418" t="s">
        <v>609</v>
      </c>
      <c r="F550" s="418"/>
      <c r="G550" s="418"/>
      <c r="H550" s="419"/>
      <c r="I550" s="420"/>
      <c r="J550" s="59"/>
      <c r="K550" s="392"/>
      <c r="L550" s="61"/>
      <c r="M550" s="63"/>
    </row>
    <row r="551" spans="1:13" ht="22.5">
      <c r="A551" s="30"/>
      <c r="B551" s="72"/>
      <c r="C551" s="30" t="s">
        <v>538</v>
      </c>
      <c r="D551" s="31" t="s">
        <v>14</v>
      </c>
      <c r="E551" s="78" t="s">
        <v>539</v>
      </c>
      <c r="F551" s="32" t="s">
        <v>58</v>
      </c>
      <c r="G551" s="34">
        <v>55</v>
      </c>
      <c r="H551" s="56">
        <v>0</v>
      </c>
      <c r="I551" s="398">
        <f t="shared" si="26"/>
        <v>0</v>
      </c>
      <c r="J551" s="59"/>
      <c r="K551" s="392"/>
      <c r="L551" s="61"/>
      <c r="M551" s="63"/>
    </row>
    <row r="552" spans="1:13" ht="56.25">
      <c r="A552" s="30"/>
      <c r="B552" s="72"/>
      <c r="C552" s="30" t="s">
        <v>540</v>
      </c>
      <c r="D552" s="31" t="s">
        <v>15</v>
      </c>
      <c r="E552" s="78" t="s">
        <v>541</v>
      </c>
      <c r="F552" s="32" t="s">
        <v>56</v>
      </c>
      <c r="G552" s="34">
        <v>250</v>
      </c>
      <c r="H552" s="56">
        <v>0</v>
      </c>
      <c r="I552" s="398">
        <f t="shared" si="26"/>
        <v>0</v>
      </c>
      <c r="J552" s="59"/>
      <c r="K552" s="392"/>
      <c r="L552" s="61"/>
      <c r="M552" s="63"/>
    </row>
    <row r="553" spans="1:13" ht="56.25">
      <c r="A553" s="30"/>
      <c r="B553" s="72"/>
      <c r="C553" s="30" t="s">
        <v>542</v>
      </c>
      <c r="D553" s="31" t="s">
        <v>16</v>
      </c>
      <c r="E553" s="78" t="s">
        <v>543</v>
      </c>
      <c r="F553" s="32" t="s">
        <v>56</v>
      </c>
      <c r="G553" s="34">
        <v>50</v>
      </c>
      <c r="H553" s="56">
        <v>0</v>
      </c>
      <c r="I553" s="398">
        <f t="shared" si="26"/>
        <v>0</v>
      </c>
      <c r="J553" s="59"/>
      <c r="K553" s="392"/>
      <c r="L553" s="61"/>
      <c r="M553" s="63"/>
    </row>
    <row r="554" spans="1:13" ht="15">
      <c r="A554" s="402">
        <v>4</v>
      </c>
      <c r="B554" s="402"/>
      <c r="C554" s="402"/>
      <c r="D554" s="403"/>
      <c r="E554" s="404" t="s">
        <v>232</v>
      </c>
      <c r="F554" s="404"/>
      <c r="G554" s="404"/>
      <c r="H554" s="408"/>
      <c r="I554" s="409">
        <f>SUM(I555:I565)</f>
        <v>0</v>
      </c>
      <c r="J554" s="59"/>
      <c r="K554" s="392"/>
      <c r="L554" s="61"/>
      <c r="M554" s="63"/>
    </row>
    <row r="555" spans="1:13" ht="15">
      <c r="A555" s="416">
        <v>5</v>
      </c>
      <c r="B555" s="416"/>
      <c r="C555" s="416"/>
      <c r="D555" s="417"/>
      <c r="E555" s="418" t="s">
        <v>610</v>
      </c>
      <c r="F555" s="418"/>
      <c r="G555" s="418"/>
      <c r="H555" s="419"/>
      <c r="I555" s="420"/>
      <c r="J555" s="59"/>
      <c r="K555" s="392"/>
      <c r="L555" s="61"/>
      <c r="M555" s="63"/>
    </row>
    <row r="556" spans="1:13" ht="33.75">
      <c r="A556" s="30"/>
      <c r="B556" s="72"/>
      <c r="C556" s="30" t="s">
        <v>544</v>
      </c>
      <c r="D556" s="31" t="s">
        <v>14</v>
      </c>
      <c r="E556" s="78" t="s">
        <v>545</v>
      </c>
      <c r="F556" s="32" t="s">
        <v>76</v>
      </c>
      <c r="G556" s="34">
        <v>23</v>
      </c>
      <c r="H556" s="56">
        <v>0</v>
      </c>
      <c r="I556" s="398">
        <f t="shared" ref="I556:I599" si="27">IF(ISNUMBER(G556),ROUND(G556*H556,2),"")</f>
        <v>0</v>
      </c>
      <c r="J556" s="59"/>
      <c r="K556" s="392"/>
      <c r="L556" s="61"/>
      <c r="M556" s="63"/>
    </row>
    <row r="557" spans="1:13" ht="56.25">
      <c r="A557" s="30"/>
      <c r="B557" s="72"/>
      <c r="C557" s="30" t="s">
        <v>546</v>
      </c>
      <c r="D557" s="31" t="s">
        <v>15</v>
      </c>
      <c r="E557" s="78" t="s">
        <v>547</v>
      </c>
      <c r="F557" s="32" t="s">
        <v>76</v>
      </c>
      <c r="G557" s="34">
        <v>8</v>
      </c>
      <c r="H557" s="56">
        <v>0</v>
      </c>
      <c r="I557" s="398">
        <f t="shared" si="27"/>
        <v>0</v>
      </c>
      <c r="J557" s="59"/>
      <c r="K557" s="392"/>
      <c r="L557" s="61"/>
      <c r="M557" s="63"/>
    </row>
    <row r="558" spans="1:13" ht="15">
      <c r="A558" s="416">
        <v>5</v>
      </c>
      <c r="B558" s="416"/>
      <c r="C558" s="416"/>
      <c r="D558" s="417"/>
      <c r="E558" s="418" t="s">
        <v>611</v>
      </c>
      <c r="F558" s="418"/>
      <c r="G558" s="418"/>
      <c r="H558" s="419"/>
      <c r="I558" s="420"/>
      <c r="J558" s="59"/>
      <c r="K558" s="392"/>
      <c r="L558" s="61"/>
      <c r="M558" s="63"/>
    </row>
    <row r="559" spans="1:13" ht="33.75">
      <c r="A559" s="30"/>
      <c r="B559" s="72"/>
      <c r="C559" s="30" t="s">
        <v>550</v>
      </c>
      <c r="D559" s="31" t="s">
        <v>14</v>
      </c>
      <c r="E559" s="78" t="s">
        <v>626</v>
      </c>
      <c r="F559" s="32" t="s">
        <v>56</v>
      </c>
      <c r="G559" s="34">
        <v>35</v>
      </c>
      <c r="H559" s="56">
        <v>0</v>
      </c>
      <c r="I559" s="398">
        <f t="shared" si="27"/>
        <v>0</v>
      </c>
      <c r="J559" s="59"/>
      <c r="K559" s="392"/>
      <c r="L559" s="61"/>
      <c r="M559" s="63"/>
    </row>
    <row r="560" spans="1:13" ht="15">
      <c r="A560" s="30"/>
      <c r="B560" s="72"/>
      <c r="C560" s="30" t="s">
        <v>552</v>
      </c>
      <c r="D560" s="31" t="s">
        <v>15</v>
      </c>
      <c r="E560" s="78" t="s">
        <v>553</v>
      </c>
      <c r="F560" s="32" t="s">
        <v>56</v>
      </c>
      <c r="G560" s="34">
        <v>125</v>
      </c>
      <c r="H560" s="56">
        <v>0</v>
      </c>
      <c r="I560" s="398">
        <f t="shared" si="27"/>
        <v>0</v>
      </c>
      <c r="J560" s="59"/>
      <c r="K560" s="392"/>
      <c r="L560" s="61"/>
      <c r="M560" s="63"/>
    </row>
    <row r="561" spans="1:13" ht="15">
      <c r="A561" s="416">
        <v>5</v>
      </c>
      <c r="B561" s="416"/>
      <c r="C561" s="416"/>
      <c r="D561" s="417"/>
      <c r="E561" s="418" t="s">
        <v>612</v>
      </c>
      <c r="F561" s="418"/>
      <c r="G561" s="418"/>
      <c r="H561" s="419"/>
      <c r="I561" s="420"/>
      <c r="J561" s="59"/>
      <c r="K561" s="392"/>
      <c r="L561" s="61"/>
      <c r="M561" s="63"/>
    </row>
    <row r="562" spans="1:13" ht="22.5">
      <c r="A562" s="30"/>
      <c r="B562" s="72"/>
      <c r="C562" s="30" t="s">
        <v>554</v>
      </c>
      <c r="D562" s="31" t="s">
        <v>14</v>
      </c>
      <c r="E562" s="78" t="s">
        <v>627</v>
      </c>
      <c r="F562" s="32" t="s">
        <v>76</v>
      </c>
      <c r="G562" s="34">
        <v>23</v>
      </c>
      <c r="H562" s="56">
        <v>0</v>
      </c>
      <c r="I562" s="398">
        <f t="shared" si="27"/>
        <v>0</v>
      </c>
      <c r="J562" s="59"/>
      <c r="K562" s="392"/>
      <c r="L562" s="61"/>
      <c r="M562" s="63"/>
    </row>
    <row r="563" spans="1:13" ht="15">
      <c r="A563" s="416">
        <v>5</v>
      </c>
      <c r="B563" s="416"/>
      <c r="C563" s="416"/>
      <c r="D563" s="417"/>
      <c r="E563" s="418" t="s">
        <v>613</v>
      </c>
      <c r="F563" s="418"/>
      <c r="G563" s="418"/>
      <c r="H563" s="419"/>
      <c r="I563" s="420"/>
      <c r="J563" s="59"/>
      <c r="K563" s="392"/>
      <c r="L563" s="61"/>
      <c r="M563" s="63"/>
    </row>
    <row r="564" spans="1:13" ht="15">
      <c r="A564" s="30"/>
      <c r="B564" s="72"/>
      <c r="C564" s="30" t="s">
        <v>556</v>
      </c>
      <c r="D564" s="31" t="s">
        <v>14</v>
      </c>
      <c r="E564" s="78" t="s">
        <v>557</v>
      </c>
      <c r="F564" s="32" t="s">
        <v>56</v>
      </c>
      <c r="G564" s="34">
        <v>90</v>
      </c>
      <c r="H564" s="56">
        <v>0</v>
      </c>
      <c r="I564" s="398">
        <f t="shared" si="27"/>
        <v>0</v>
      </c>
      <c r="J564" s="59"/>
      <c r="K564" s="392"/>
      <c r="L564" s="61"/>
      <c r="M564" s="63"/>
    </row>
    <row r="565" spans="1:13" ht="15">
      <c r="A565" s="30"/>
      <c r="B565" s="72"/>
      <c r="C565" s="30" t="s">
        <v>558</v>
      </c>
      <c r="D565" s="31" t="s">
        <v>15</v>
      </c>
      <c r="E565" s="78" t="s">
        <v>559</v>
      </c>
      <c r="F565" s="32" t="s">
        <v>56</v>
      </c>
      <c r="G565" s="34">
        <v>90</v>
      </c>
      <c r="H565" s="56">
        <v>0</v>
      </c>
      <c r="I565" s="398">
        <f t="shared" si="27"/>
        <v>0</v>
      </c>
      <c r="J565" s="59"/>
      <c r="K565" s="392"/>
      <c r="L565" s="61"/>
      <c r="M565" s="63"/>
    </row>
    <row r="566" spans="1:13" ht="15">
      <c r="A566" s="402">
        <v>4</v>
      </c>
      <c r="B566" s="402"/>
      <c r="C566" s="402"/>
      <c r="D566" s="403"/>
      <c r="E566" s="404" t="s">
        <v>234</v>
      </c>
      <c r="F566" s="404"/>
      <c r="G566" s="404"/>
      <c r="H566" s="408"/>
      <c r="I566" s="409">
        <f>SUM(I567:I573)</f>
        <v>0</v>
      </c>
      <c r="J566" s="59"/>
      <c r="K566" s="392"/>
      <c r="L566" s="61"/>
      <c r="M566" s="63"/>
    </row>
    <row r="567" spans="1:13" ht="15">
      <c r="A567" s="416">
        <v>5</v>
      </c>
      <c r="B567" s="416"/>
      <c r="C567" s="416"/>
      <c r="D567" s="417"/>
      <c r="E567" s="418" t="s">
        <v>614</v>
      </c>
      <c r="F567" s="418"/>
      <c r="G567" s="418"/>
      <c r="H567" s="419"/>
      <c r="I567" s="420"/>
      <c r="J567" s="59"/>
      <c r="K567" s="392"/>
      <c r="L567" s="61"/>
      <c r="M567" s="63"/>
    </row>
    <row r="568" spans="1:13" ht="33.75">
      <c r="A568" s="30"/>
      <c r="B568" s="72"/>
      <c r="C568" s="30" t="s">
        <v>560</v>
      </c>
      <c r="D568" s="31" t="s">
        <v>14</v>
      </c>
      <c r="E568" s="78" t="s">
        <v>561</v>
      </c>
      <c r="F568" s="32" t="s">
        <v>56</v>
      </c>
      <c r="G568" s="34">
        <v>3</v>
      </c>
      <c r="H568" s="56">
        <v>0</v>
      </c>
      <c r="I568" s="398">
        <f t="shared" si="27"/>
        <v>0</v>
      </c>
      <c r="J568" s="59"/>
      <c r="K568" s="392"/>
      <c r="L568" s="61"/>
      <c r="M568" s="63"/>
    </row>
    <row r="569" spans="1:13" ht="15">
      <c r="A569" s="416">
        <v>5</v>
      </c>
      <c r="B569" s="416"/>
      <c r="C569" s="416"/>
      <c r="D569" s="417"/>
      <c r="E569" s="418" t="s">
        <v>615</v>
      </c>
      <c r="F569" s="418"/>
      <c r="G569" s="418"/>
      <c r="H569" s="419"/>
      <c r="I569" s="420"/>
      <c r="J569" s="59"/>
      <c r="K569" s="392"/>
      <c r="L569" s="61"/>
      <c r="M569" s="63"/>
    </row>
    <row r="570" spans="1:13" ht="33.75">
      <c r="A570" s="30"/>
      <c r="B570" s="72"/>
      <c r="C570" s="30" t="s">
        <v>564</v>
      </c>
      <c r="D570" s="31" t="s">
        <v>14</v>
      </c>
      <c r="E570" s="78" t="s">
        <v>628</v>
      </c>
      <c r="F570" s="32" t="s">
        <v>58</v>
      </c>
      <c r="G570" s="34">
        <v>24</v>
      </c>
      <c r="H570" s="56">
        <v>0</v>
      </c>
      <c r="I570" s="398">
        <f t="shared" si="27"/>
        <v>0</v>
      </c>
      <c r="J570" s="59"/>
      <c r="K570" s="392"/>
      <c r="L570" s="61"/>
      <c r="M570" s="63"/>
    </row>
    <row r="571" spans="1:13" ht="22.5">
      <c r="A571" s="30"/>
      <c r="B571" s="72"/>
      <c r="C571" s="30" t="s">
        <v>566</v>
      </c>
      <c r="D571" s="31" t="s">
        <v>15</v>
      </c>
      <c r="E571" s="78" t="s">
        <v>629</v>
      </c>
      <c r="F571" s="32" t="s">
        <v>7</v>
      </c>
      <c r="G571" s="34">
        <v>2</v>
      </c>
      <c r="H571" s="56">
        <v>0</v>
      </c>
      <c r="I571" s="398">
        <f t="shared" si="27"/>
        <v>0</v>
      </c>
      <c r="J571" s="59"/>
      <c r="K571" s="392"/>
      <c r="L571" s="61"/>
      <c r="M571" s="63"/>
    </row>
    <row r="572" spans="1:13" ht="15">
      <c r="A572" s="416">
        <v>5</v>
      </c>
      <c r="B572" s="416"/>
      <c r="C572" s="416"/>
      <c r="D572" s="417"/>
      <c r="E572" s="418" t="s">
        <v>616</v>
      </c>
      <c r="F572" s="418"/>
      <c r="G572" s="418"/>
      <c r="H572" s="419"/>
      <c r="I572" s="420"/>
      <c r="J572" s="59"/>
      <c r="K572" s="392"/>
      <c r="L572" s="61"/>
      <c r="M572" s="63"/>
    </row>
    <row r="573" spans="1:13" ht="22.5">
      <c r="A573" s="30"/>
      <c r="B573" s="72"/>
      <c r="C573" s="30" t="s">
        <v>568</v>
      </c>
      <c r="D573" s="31" t="s">
        <v>14</v>
      </c>
      <c r="E573" s="78" t="s">
        <v>630</v>
      </c>
      <c r="F573" s="32" t="s">
        <v>7</v>
      </c>
      <c r="G573" s="34">
        <v>2</v>
      </c>
      <c r="H573" s="56">
        <v>0</v>
      </c>
      <c r="I573" s="398">
        <f t="shared" si="27"/>
        <v>0</v>
      </c>
      <c r="J573" s="59"/>
      <c r="K573" s="392"/>
      <c r="L573" s="61"/>
      <c r="M573" s="63"/>
    </row>
    <row r="574" spans="1:13" ht="15">
      <c r="A574" s="402">
        <v>4</v>
      </c>
      <c r="B574" s="402"/>
      <c r="C574" s="402"/>
      <c r="D574" s="403"/>
      <c r="E574" s="404" t="s">
        <v>236</v>
      </c>
      <c r="F574" s="404"/>
      <c r="G574" s="404"/>
      <c r="H574" s="408"/>
      <c r="I574" s="409">
        <f>SUM(I575:I599)</f>
        <v>0</v>
      </c>
      <c r="J574" s="59"/>
      <c r="K574" s="392"/>
      <c r="L574" s="61"/>
      <c r="M574" s="63"/>
    </row>
    <row r="575" spans="1:13" ht="15">
      <c r="A575" s="416">
        <v>5</v>
      </c>
      <c r="B575" s="416"/>
      <c r="C575" s="416"/>
      <c r="D575" s="417"/>
      <c r="E575" s="418" t="s">
        <v>506</v>
      </c>
      <c r="F575" s="418"/>
      <c r="G575" s="418"/>
      <c r="H575" s="419"/>
      <c r="I575" s="420"/>
      <c r="J575" s="59"/>
      <c r="K575" s="392"/>
      <c r="L575" s="61"/>
      <c r="M575" s="63"/>
    </row>
    <row r="576" spans="1:13" ht="33.75">
      <c r="A576" s="30"/>
      <c r="B576" s="72"/>
      <c r="C576" s="30" t="s">
        <v>570</v>
      </c>
      <c r="D576" s="31" t="s">
        <v>14</v>
      </c>
      <c r="E576" s="78" t="s">
        <v>571</v>
      </c>
      <c r="F576" s="32" t="s">
        <v>7</v>
      </c>
      <c r="G576" s="34">
        <v>1</v>
      </c>
      <c r="H576" s="56">
        <v>0</v>
      </c>
      <c r="I576" s="398">
        <f t="shared" si="27"/>
        <v>0</v>
      </c>
      <c r="J576" s="59"/>
      <c r="K576" s="392"/>
      <c r="L576" s="61"/>
      <c r="M576" s="63"/>
    </row>
    <row r="577" spans="1:13" ht="15">
      <c r="A577" s="30"/>
      <c r="B577" s="72"/>
      <c r="C577" s="30" t="s">
        <v>572</v>
      </c>
      <c r="D577" s="31" t="s">
        <v>15</v>
      </c>
      <c r="E577" s="78" t="s">
        <v>434</v>
      </c>
      <c r="F577" s="32" t="s">
        <v>56</v>
      </c>
      <c r="G577" s="34">
        <v>35</v>
      </c>
      <c r="H577" s="56">
        <v>0</v>
      </c>
      <c r="I577" s="398">
        <f t="shared" si="27"/>
        <v>0</v>
      </c>
      <c r="J577" s="59"/>
      <c r="K577" s="392"/>
      <c r="L577" s="61"/>
      <c r="M577" s="63"/>
    </row>
    <row r="578" spans="1:13" ht="22.5">
      <c r="A578" s="30"/>
      <c r="B578" s="72"/>
      <c r="C578" s="30" t="s">
        <v>573</v>
      </c>
      <c r="D578" s="31" t="s">
        <v>16</v>
      </c>
      <c r="E578" s="78" t="s">
        <v>631</v>
      </c>
      <c r="F578" s="32" t="s">
        <v>56</v>
      </c>
      <c r="G578" s="34">
        <v>70</v>
      </c>
      <c r="H578" s="56">
        <v>0</v>
      </c>
      <c r="I578" s="398">
        <f t="shared" si="27"/>
        <v>0</v>
      </c>
      <c r="J578" s="59"/>
      <c r="K578" s="392"/>
      <c r="L578" s="61"/>
      <c r="M578" s="63"/>
    </row>
    <row r="579" spans="1:13" ht="22.5">
      <c r="A579" s="30"/>
      <c r="B579" s="72"/>
      <c r="C579" s="30" t="s">
        <v>575</v>
      </c>
      <c r="D579" s="31" t="s">
        <v>17</v>
      </c>
      <c r="E579" s="78" t="s">
        <v>632</v>
      </c>
      <c r="F579" s="32" t="s">
        <v>56</v>
      </c>
      <c r="G579" s="34">
        <v>18</v>
      </c>
      <c r="H579" s="56">
        <v>0</v>
      </c>
      <c r="I579" s="398">
        <f t="shared" si="27"/>
        <v>0</v>
      </c>
      <c r="J579" s="59"/>
      <c r="K579" s="392"/>
      <c r="L579" s="61"/>
      <c r="M579" s="63"/>
    </row>
    <row r="580" spans="1:13" ht="15">
      <c r="A580" s="416">
        <v>5</v>
      </c>
      <c r="B580" s="416"/>
      <c r="C580" s="416"/>
      <c r="D580" s="417"/>
      <c r="E580" s="418" t="s">
        <v>507</v>
      </c>
      <c r="F580" s="418"/>
      <c r="G580" s="418"/>
      <c r="H580" s="419"/>
      <c r="I580" s="420"/>
      <c r="J580" s="59"/>
      <c r="K580" s="392"/>
      <c r="L580" s="61"/>
      <c r="M580" s="63"/>
    </row>
    <row r="581" spans="1:13" ht="22.5">
      <c r="A581" s="30"/>
      <c r="B581" s="72"/>
      <c r="C581" s="30" t="s">
        <v>639</v>
      </c>
      <c r="D581" s="31" t="s">
        <v>14</v>
      </c>
      <c r="E581" s="78" t="s">
        <v>633</v>
      </c>
      <c r="F581" s="32" t="s">
        <v>78</v>
      </c>
      <c r="G581" s="34">
        <v>5100</v>
      </c>
      <c r="H581" s="56">
        <v>0</v>
      </c>
      <c r="I581" s="398">
        <f t="shared" si="27"/>
        <v>0</v>
      </c>
      <c r="J581" s="59"/>
      <c r="K581" s="392"/>
      <c r="L581" s="61"/>
      <c r="M581" s="63"/>
    </row>
    <row r="582" spans="1:13" ht="22.5">
      <c r="A582" s="30"/>
      <c r="B582" s="72"/>
      <c r="C582" s="30" t="s">
        <v>579</v>
      </c>
      <c r="D582" s="31" t="s">
        <v>15</v>
      </c>
      <c r="E582" s="78" t="s">
        <v>580</v>
      </c>
      <c r="F582" s="32" t="s">
        <v>7</v>
      </c>
      <c r="G582" s="34">
        <v>1</v>
      </c>
      <c r="H582" s="56">
        <v>0</v>
      </c>
      <c r="I582" s="398">
        <f t="shared" si="27"/>
        <v>0</v>
      </c>
      <c r="J582" s="59"/>
      <c r="K582" s="392"/>
      <c r="L582" s="61"/>
      <c r="M582" s="63"/>
    </row>
    <row r="583" spans="1:13" ht="15">
      <c r="A583" s="416">
        <v>5</v>
      </c>
      <c r="B583" s="416"/>
      <c r="C583" s="416"/>
      <c r="D583" s="417"/>
      <c r="E583" s="418" t="s">
        <v>508</v>
      </c>
      <c r="F583" s="418"/>
      <c r="G583" s="418"/>
      <c r="H583" s="419"/>
      <c r="I583" s="420"/>
      <c r="J583" s="59"/>
      <c r="K583" s="392"/>
      <c r="L583" s="61"/>
      <c r="M583" s="63"/>
    </row>
    <row r="584" spans="1:13" ht="22.5">
      <c r="A584" s="30"/>
      <c r="B584" s="72"/>
      <c r="C584" s="30" t="s">
        <v>581</v>
      </c>
      <c r="D584" s="31" t="s">
        <v>14</v>
      </c>
      <c r="E584" s="78" t="s">
        <v>634</v>
      </c>
      <c r="F584" s="32" t="s">
        <v>76</v>
      </c>
      <c r="G584" s="34">
        <v>2</v>
      </c>
      <c r="H584" s="56">
        <v>0</v>
      </c>
      <c r="I584" s="398">
        <f t="shared" si="27"/>
        <v>0</v>
      </c>
      <c r="J584" s="59"/>
      <c r="K584" s="392"/>
      <c r="L584" s="61"/>
      <c r="M584" s="63"/>
    </row>
    <row r="585" spans="1:13" ht="22.5">
      <c r="A585" s="30"/>
      <c r="B585" s="72"/>
      <c r="C585" s="30" t="s">
        <v>583</v>
      </c>
      <c r="D585" s="31" t="s">
        <v>15</v>
      </c>
      <c r="E585" s="78" t="s">
        <v>635</v>
      </c>
      <c r="F585" s="32" t="s">
        <v>76</v>
      </c>
      <c r="G585" s="34">
        <v>34</v>
      </c>
      <c r="H585" s="56">
        <v>0</v>
      </c>
      <c r="I585" s="398">
        <f t="shared" si="27"/>
        <v>0</v>
      </c>
      <c r="J585" s="59"/>
      <c r="K585" s="392"/>
      <c r="L585" s="61"/>
      <c r="M585" s="63"/>
    </row>
    <row r="586" spans="1:13" ht="22.5">
      <c r="A586" s="30"/>
      <c r="B586" s="72"/>
      <c r="C586" s="30" t="s">
        <v>640</v>
      </c>
      <c r="D586" s="31" t="s">
        <v>16</v>
      </c>
      <c r="E586" s="78" t="s">
        <v>586</v>
      </c>
      <c r="F586" s="32" t="s">
        <v>76</v>
      </c>
      <c r="G586" s="34">
        <v>34</v>
      </c>
      <c r="H586" s="56">
        <v>0</v>
      </c>
      <c r="I586" s="398">
        <f t="shared" si="27"/>
        <v>0</v>
      </c>
      <c r="J586" s="59"/>
      <c r="K586" s="392"/>
      <c r="L586" s="61"/>
      <c r="M586" s="63"/>
    </row>
    <row r="587" spans="1:13" ht="22.5">
      <c r="A587" s="30"/>
      <c r="B587" s="72"/>
      <c r="C587" s="30" t="s">
        <v>641</v>
      </c>
      <c r="D587" s="31" t="s">
        <v>17</v>
      </c>
      <c r="E587" s="78" t="s">
        <v>588</v>
      </c>
      <c r="F587" s="32" t="s">
        <v>76</v>
      </c>
      <c r="G587" s="34">
        <v>34</v>
      </c>
      <c r="H587" s="56">
        <v>0</v>
      </c>
      <c r="I587" s="398">
        <f t="shared" si="27"/>
        <v>0</v>
      </c>
      <c r="J587" s="59"/>
      <c r="K587" s="392"/>
      <c r="L587" s="61"/>
      <c r="M587" s="63"/>
    </row>
    <row r="588" spans="1:13" ht="22.5">
      <c r="A588" s="30"/>
      <c r="B588" s="72"/>
      <c r="C588" s="30" t="s">
        <v>589</v>
      </c>
      <c r="D588" s="31" t="s">
        <v>179</v>
      </c>
      <c r="E588" s="78" t="s">
        <v>590</v>
      </c>
      <c r="F588" s="32" t="s">
        <v>58</v>
      </c>
      <c r="G588" s="34">
        <v>17.5</v>
      </c>
      <c r="H588" s="56">
        <v>0</v>
      </c>
      <c r="I588" s="398">
        <f t="shared" si="27"/>
        <v>0</v>
      </c>
      <c r="J588" s="59"/>
      <c r="K588" s="392"/>
      <c r="L588" s="61"/>
      <c r="M588" s="63"/>
    </row>
    <row r="589" spans="1:13" ht="15">
      <c r="A589" s="416">
        <v>5</v>
      </c>
      <c r="B589" s="416"/>
      <c r="C589" s="416"/>
      <c r="D589" s="417"/>
      <c r="E589" s="418" t="s">
        <v>643</v>
      </c>
      <c r="F589" s="418"/>
      <c r="G589" s="418"/>
      <c r="H589" s="419"/>
      <c r="I589" s="420"/>
      <c r="J589" s="59"/>
      <c r="K589" s="392"/>
      <c r="L589" s="61"/>
      <c r="M589" s="63"/>
    </row>
    <row r="590" spans="1:13" ht="56.25">
      <c r="A590" s="30"/>
      <c r="B590" s="72"/>
      <c r="C590" s="30" t="s">
        <v>591</v>
      </c>
      <c r="D590" s="31" t="s">
        <v>14</v>
      </c>
      <c r="E590" s="78" t="s">
        <v>636</v>
      </c>
      <c r="F590" s="32" t="s">
        <v>58</v>
      </c>
      <c r="G590" s="34">
        <v>250</v>
      </c>
      <c r="H590" s="56">
        <v>0</v>
      </c>
      <c r="I590" s="398">
        <f t="shared" si="27"/>
        <v>0</v>
      </c>
      <c r="J590" s="59"/>
      <c r="K590" s="392"/>
      <c r="L590" s="61"/>
      <c r="M590" s="63"/>
    </row>
    <row r="591" spans="1:13" ht="33.75">
      <c r="A591" s="30"/>
      <c r="B591" s="72"/>
      <c r="C591" s="30" t="s">
        <v>593</v>
      </c>
      <c r="D591" s="31" t="s">
        <v>15</v>
      </c>
      <c r="E591" s="78" t="s">
        <v>594</v>
      </c>
      <c r="F591" s="32" t="s">
        <v>76</v>
      </c>
      <c r="G591" s="34">
        <v>10</v>
      </c>
      <c r="H591" s="56">
        <v>0</v>
      </c>
      <c r="I591" s="398">
        <f t="shared" si="27"/>
        <v>0</v>
      </c>
      <c r="J591" s="59"/>
      <c r="K591" s="392"/>
      <c r="L591" s="61"/>
      <c r="M591" s="63"/>
    </row>
    <row r="592" spans="1:13" ht="22.5">
      <c r="A592" s="30"/>
      <c r="B592" s="72"/>
      <c r="C592" s="30" t="s">
        <v>595</v>
      </c>
      <c r="D592" s="31" t="s">
        <v>16</v>
      </c>
      <c r="E592" s="78" t="s">
        <v>596</v>
      </c>
      <c r="F592" s="32" t="s">
        <v>56</v>
      </c>
      <c r="G592" s="34">
        <v>28</v>
      </c>
      <c r="H592" s="56">
        <v>0</v>
      </c>
      <c r="I592" s="398">
        <f t="shared" si="27"/>
        <v>0</v>
      </c>
      <c r="J592" s="59"/>
      <c r="K592" s="392"/>
      <c r="L592" s="61"/>
      <c r="M592" s="63"/>
    </row>
    <row r="593" spans="1:13" ht="15">
      <c r="A593" s="416">
        <v>5</v>
      </c>
      <c r="B593" s="416"/>
      <c r="C593" s="416"/>
      <c r="D593" s="417"/>
      <c r="E593" s="421" t="s">
        <v>618</v>
      </c>
      <c r="F593" s="418"/>
      <c r="G593" s="418"/>
      <c r="H593" s="419"/>
      <c r="I593" s="420"/>
      <c r="J593" s="59"/>
      <c r="K593" s="392"/>
      <c r="L593" s="61"/>
      <c r="M593" s="63"/>
    </row>
    <row r="594" spans="1:13" ht="67.5">
      <c r="A594" s="30"/>
      <c r="B594" s="72"/>
      <c r="C594" s="30" t="s">
        <v>597</v>
      </c>
      <c r="D594" s="31" t="s">
        <v>14</v>
      </c>
      <c r="E594" s="78" t="s">
        <v>637</v>
      </c>
      <c r="F594" s="32" t="s">
        <v>58</v>
      </c>
      <c r="G594" s="34">
        <v>450</v>
      </c>
      <c r="H594" s="56">
        <v>0</v>
      </c>
      <c r="I594" s="398">
        <f t="shared" si="27"/>
        <v>0</v>
      </c>
      <c r="J594" s="59"/>
      <c r="K594" s="392"/>
      <c r="L594" s="61"/>
      <c r="M594" s="63"/>
    </row>
    <row r="595" spans="1:13" ht="15">
      <c r="A595" s="416">
        <v>5</v>
      </c>
      <c r="B595" s="416"/>
      <c r="C595" s="416"/>
      <c r="D595" s="417"/>
      <c r="E595" s="418" t="s">
        <v>620</v>
      </c>
      <c r="F595" s="418"/>
      <c r="G595" s="418"/>
      <c r="H595" s="419"/>
      <c r="I595" s="420"/>
      <c r="J595" s="59"/>
      <c r="K595" s="392"/>
      <c r="L595" s="61"/>
      <c r="M595" s="63"/>
    </row>
    <row r="596" spans="1:13" ht="22.5">
      <c r="A596" s="30"/>
      <c r="B596" s="72"/>
      <c r="C596" s="30" t="s">
        <v>599</v>
      </c>
      <c r="D596" s="31" t="s">
        <v>14</v>
      </c>
      <c r="E596" s="78" t="s">
        <v>600</v>
      </c>
      <c r="F596" s="32" t="s">
        <v>58</v>
      </c>
      <c r="G596" s="34">
        <v>18.3</v>
      </c>
      <c r="H596" s="56">
        <v>0</v>
      </c>
      <c r="I596" s="398">
        <f t="shared" si="27"/>
        <v>0</v>
      </c>
      <c r="J596" s="59"/>
      <c r="K596" s="392"/>
      <c r="L596" s="61"/>
      <c r="M596" s="63"/>
    </row>
    <row r="597" spans="1:13" ht="22.5">
      <c r="A597" s="30"/>
      <c r="B597" s="72"/>
      <c r="C597" s="30" t="s">
        <v>601</v>
      </c>
      <c r="D597" s="31" t="s">
        <v>15</v>
      </c>
      <c r="E597" s="78" t="s">
        <v>477</v>
      </c>
      <c r="F597" s="32" t="s">
        <v>7</v>
      </c>
      <c r="G597" s="34">
        <v>8</v>
      </c>
      <c r="H597" s="56">
        <v>0</v>
      </c>
      <c r="I597" s="398">
        <f t="shared" si="27"/>
        <v>0</v>
      </c>
      <c r="J597" s="59"/>
      <c r="K597" s="392"/>
      <c r="L597" s="61"/>
      <c r="M597" s="63"/>
    </row>
    <row r="598" spans="1:13" ht="15">
      <c r="A598" s="416">
        <v>5</v>
      </c>
      <c r="B598" s="416"/>
      <c r="C598" s="416"/>
      <c r="D598" s="417"/>
      <c r="E598" s="418" t="s">
        <v>621</v>
      </c>
      <c r="F598" s="418"/>
      <c r="G598" s="418"/>
      <c r="H598" s="419"/>
      <c r="I598" s="420"/>
      <c r="J598" s="59"/>
      <c r="K598" s="392"/>
      <c r="L598" s="61"/>
      <c r="M598" s="63"/>
    </row>
    <row r="599" spans="1:13" ht="22.5">
      <c r="A599" s="30"/>
      <c r="B599" s="72"/>
      <c r="C599" s="30" t="s">
        <v>642</v>
      </c>
      <c r="D599" s="31" t="s">
        <v>14</v>
      </c>
      <c r="E599" s="78" t="s">
        <v>603</v>
      </c>
      <c r="F599" s="32" t="s">
        <v>56</v>
      </c>
      <c r="G599" s="34">
        <v>18</v>
      </c>
      <c r="H599" s="56">
        <v>0</v>
      </c>
      <c r="I599" s="398">
        <f t="shared" si="27"/>
        <v>0</v>
      </c>
      <c r="J599" s="59"/>
      <c r="K599" s="392"/>
      <c r="L599" s="61"/>
      <c r="M599" s="63"/>
    </row>
    <row r="600" spans="1:13" ht="15">
      <c r="A600" s="22">
        <v>2</v>
      </c>
      <c r="B600" s="70"/>
      <c r="C600" s="22"/>
      <c r="D600" s="23"/>
      <c r="E600" s="24" t="s">
        <v>646</v>
      </c>
      <c r="F600" s="114"/>
      <c r="G600" s="115"/>
      <c r="H600" s="26"/>
      <c r="I600" s="26">
        <f>I601+I616+I627+I633</f>
        <v>0</v>
      </c>
      <c r="J600" s="59"/>
      <c r="K600" s="392"/>
      <c r="L600" s="61"/>
      <c r="M600" s="63"/>
    </row>
    <row r="601" spans="1:13" ht="15">
      <c r="A601" s="402">
        <v>4</v>
      </c>
      <c r="B601" s="402"/>
      <c r="C601" s="402"/>
      <c r="D601" s="403"/>
      <c r="E601" s="404" t="s">
        <v>501</v>
      </c>
      <c r="F601" s="404"/>
      <c r="G601" s="404"/>
      <c r="H601" s="408"/>
      <c r="I601" s="409">
        <f>SUM(I602:I615)</f>
        <v>0</v>
      </c>
      <c r="J601" s="59"/>
      <c r="K601" s="392"/>
      <c r="L601" s="61"/>
      <c r="M601" s="63"/>
    </row>
    <row r="602" spans="1:13" ht="15">
      <c r="A602" s="416">
        <v>5</v>
      </c>
      <c r="B602" s="416"/>
      <c r="C602" s="416"/>
      <c r="D602" s="417"/>
      <c r="E602" s="418" t="s">
        <v>606</v>
      </c>
      <c r="F602" s="418"/>
      <c r="G602" s="418"/>
      <c r="H602" s="419"/>
      <c r="I602" s="420"/>
      <c r="J602" s="59"/>
      <c r="K602" s="392"/>
      <c r="L602" s="61"/>
      <c r="M602" s="63"/>
    </row>
    <row r="603" spans="1:13" ht="22.5">
      <c r="A603" s="30"/>
      <c r="B603" s="72"/>
      <c r="C603" s="30" t="s">
        <v>520</v>
      </c>
      <c r="D603" s="31" t="s">
        <v>14</v>
      </c>
      <c r="E603" s="78" t="s">
        <v>521</v>
      </c>
      <c r="F603" s="32" t="s">
        <v>7</v>
      </c>
      <c r="G603" s="34">
        <v>1</v>
      </c>
      <c r="H603" s="56">
        <v>0</v>
      </c>
      <c r="I603" s="398">
        <f t="shared" ref="I603:I635" si="28">IF(ISNUMBER(G603),ROUND(G603*H603,2),"")</f>
        <v>0</v>
      </c>
      <c r="J603" s="59"/>
      <c r="K603" s="392"/>
      <c r="L603" s="61"/>
      <c r="M603" s="63"/>
    </row>
    <row r="604" spans="1:13" ht="22.5">
      <c r="A604" s="30"/>
      <c r="B604" s="72"/>
      <c r="C604" s="30" t="s">
        <v>522</v>
      </c>
      <c r="D604" s="31" t="s">
        <v>15</v>
      </c>
      <c r="E604" s="78" t="s">
        <v>523</v>
      </c>
      <c r="F604" s="32" t="s">
        <v>7</v>
      </c>
      <c r="G604" s="34">
        <v>1</v>
      </c>
      <c r="H604" s="56">
        <v>0</v>
      </c>
      <c r="I604" s="398">
        <f t="shared" si="28"/>
        <v>0</v>
      </c>
      <c r="J604" s="59"/>
      <c r="K604" s="392"/>
      <c r="L604" s="61"/>
      <c r="M604" s="63"/>
    </row>
    <row r="605" spans="1:13" ht="15">
      <c r="A605" s="416">
        <v>5</v>
      </c>
      <c r="B605" s="416"/>
      <c r="C605" s="416"/>
      <c r="D605" s="417"/>
      <c r="E605" s="418" t="s">
        <v>607</v>
      </c>
      <c r="F605" s="418"/>
      <c r="G605" s="418"/>
      <c r="H605" s="419"/>
      <c r="I605" s="420"/>
      <c r="J605" s="59"/>
      <c r="K605" s="392"/>
      <c r="L605" s="61"/>
      <c r="M605" s="63"/>
    </row>
    <row r="606" spans="1:13" ht="22.5">
      <c r="A606" s="30"/>
      <c r="B606" s="72"/>
      <c r="C606" s="30" t="s">
        <v>638</v>
      </c>
      <c r="D606" s="31" t="s">
        <v>14</v>
      </c>
      <c r="E606" s="78" t="s">
        <v>624</v>
      </c>
      <c r="F606" s="32" t="s">
        <v>56</v>
      </c>
      <c r="G606" s="34">
        <v>55</v>
      </c>
      <c r="H606" s="56">
        <v>0</v>
      </c>
      <c r="I606" s="398">
        <f t="shared" si="28"/>
        <v>0</v>
      </c>
      <c r="J606" s="59"/>
      <c r="K606" s="392"/>
      <c r="L606" s="61"/>
      <c r="M606" s="63"/>
    </row>
    <row r="607" spans="1:13" ht="15">
      <c r="A607" s="30"/>
      <c r="B607" s="72"/>
      <c r="C607" s="30" t="s">
        <v>528</v>
      </c>
      <c r="D607" s="31" t="s">
        <v>15</v>
      </c>
      <c r="E607" s="78" t="s">
        <v>529</v>
      </c>
      <c r="F607" s="32" t="s">
        <v>58</v>
      </c>
      <c r="G607" s="34">
        <v>29</v>
      </c>
      <c r="H607" s="56">
        <v>0</v>
      </c>
      <c r="I607" s="398">
        <f t="shared" si="28"/>
        <v>0</v>
      </c>
      <c r="J607" s="59"/>
      <c r="K607" s="392"/>
      <c r="L607" s="61"/>
      <c r="M607" s="63"/>
    </row>
    <row r="608" spans="1:13" ht="22.5">
      <c r="A608" s="30"/>
      <c r="B608" s="72"/>
      <c r="C608" s="30" t="s">
        <v>530</v>
      </c>
      <c r="D608" s="31" t="s">
        <v>16</v>
      </c>
      <c r="E608" s="78" t="s">
        <v>659</v>
      </c>
      <c r="F608" s="32" t="s">
        <v>56</v>
      </c>
      <c r="G608" s="34">
        <v>78</v>
      </c>
      <c r="H608" s="56">
        <v>0</v>
      </c>
      <c r="I608" s="398">
        <f t="shared" si="28"/>
        <v>0</v>
      </c>
      <c r="J608" s="59"/>
      <c r="K608" s="392"/>
      <c r="L608" s="61"/>
      <c r="M608" s="63"/>
    </row>
    <row r="609" spans="1:13" ht="15">
      <c r="A609" s="30"/>
      <c r="B609" s="72"/>
      <c r="C609" s="30" t="s">
        <v>647</v>
      </c>
      <c r="D609" s="31" t="s">
        <v>17</v>
      </c>
      <c r="E609" s="78" t="s">
        <v>660</v>
      </c>
      <c r="F609" s="32" t="s">
        <v>76</v>
      </c>
      <c r="G609" s="34">
        <v>48</v>
      </c>
      <c r="H609" s="56">
        <v>0</v>
      </c>
      <c r="I609" s="398">
        <f t="shared" si="28"/>
        <v>0</v>
      </c>
      <c r="J609" s="59"/>
      <c r="K609" s="392"/>
      <c r="L609" s="61"/>
      <c r="M609" s="63"/>
    </row>
    <row r="610" spans="1:13" ht="15">
      <c r="A610" s="416">
        <v>5</v>
      </c>
      <c r="B610" s="416"/>
      <c r="C610" s="416"/>
      <c r="D610" s="417"/>
      <c r="E610" s="418" t="s">
        <v>608</v>
      </c>
      <c r="F610" s="418"/>
      <c r="G610" s="418"/>
      <c r="H610" s="419"/>
      <c r="I610" s="420"/>
      <c r="J610" s="59"/>
      <c r="K610" s="392"/>
      <c r="L610" s="61"/>
      <c r="M610" s="63"/>
    </row>
    <row r="611" spans="1:13" ht="33.75">
      <c r="A611" s="30"/>
      <c r="B611" s="72"/>
      <c r="C611" s="30" t="s">
        <v>534</v>
      </c>
      <c r="D611" s="31" t="s">
        <v>14</v>
      </c>
      <c r="E611" s="78" t="s">
        <v>535</v>
      </c>
      <c r="F611" s="32" t="s">
        <v>58</v>
      </c>
      <c r="G611" s="34">
        <v>48</v>
      </c>
      <c r="H611" s="56">
        <v>0</v>
      </c>
      <c r="I611" s="398">
        <f t="shared" si="28"/>
        <v>0</v>
      </c>
      <c r="J611" s="59"/>
      <c r="K611" s="392"/>
      <c r="L611" s="61"/>
      <c r="M611" s="63"/>
    </row>
    <row r="612" spans="1:13" ht="22.5">
      <c r="A612" s="30"/>
      <c r="B612" s="72"/>
      <c r="C612" s="30" t="s">
        <v>536</v>
      </c>
      <c r="D612" s="31" t="s">
        <v>15</v>
      </c>
      <c r="E612" s="78" t="s">
        <v>537</v>
      </c>
      <c r="F612" s="32" t="s">
        <v>58</v>
      </c>
      <c r="G612" s="34">
        <v>48</v>
      </c>
      <c r="H612" s="56">
        <v>0</v>
      </c>
      <c r="I612" s="398">
        <f t="shared" si="28"/>
        <v>0</v>
      </c>
      <c r="J612" s="59"/>
      <c r="K612" s="392"/>
      <c r="L612" s="61"/>
      <c r="M612" s="63"/>
    </row>
    <row r="613" spans="1:13" ht="15">
      <c r="A613" s="416">
        <v>5</v>
      </c>
      <c r="B613" s="416"/>
      <c r="C613" s="416"/>
      <c r="D613" s="417"/>
      <c r="E613" s="418" t="s">
        <v>609</v>
      </c>
      <c r="F613" s="418"/>
      <c r="G613" s="418"/>
      <c r="H613" s="419"/>
      <c r="I613" s="420"/>
      <c r="J613" s="59"/>
      <c r="K613" s="392"/>
      <c r="L613" s="61"/>
      <c r="M613" s="63"/>
    </row>
    <row r="614" spans="1:13" ht="56.25">
      <c r="A614" s="30"/>
      <c r="B614" s="72"/>
      <c r="C614" s="30" t="s">
        <v>648</v>
      </c>
      <c r="D614" s="31" t="s">
        <v>14</v>
      </c>
      <c r="E614" s="78" t="s">
        <v>661</v>
      </c>
      <c r="F614" s="32" t="s">
        <v>56</v>
      </c>
      <c r="G614" s="34">
        <v>31.2</v>
      </c>
      <c r="H614" s="56">
        <v>0</v>
      </c>
      <c r="I614" s="398">
        <f t="shared" si="28"/>
        <v>0</v>
      </c>
      <c r="J614" s="59"/>
      <c r="K614" s="392"/>
      <c r="L614" s="61"/>
      <c r="M614" s="63"/>
    </row>
    <row r="615" spans="1:13" ht="56.25">
      <c r="A615" s="30"/>
      <c r="B615" s="72"/>
      <c r="C615" s="30" t="s">
        <v>649</v>
      </c>
      <c r="D615" s="31" t="s">
        <v>15</v>
      </c>
      <c r="E615" s="78" t="s">
        <v>662</v>
      </c>
      <c r="F615" s="32" t="s">
        <v>56</v>
      </c>
      <c r="G615" s="34">
        <v>312</v>
      </c>
      <c r="H615" s="56">
        <v>0</v>
      </c>
      <c r="I615" s="398">
        <f t="shared" si="28"/>
        <v>0</v>
      </c>
      <c r="J615" s="59"/>
      <c r="K615" s="392"/>
      <c r="L615" s="61"/>
      <c r="M615" s="63"/>
    </row>
    <row r="616" spans="1:13" ht="15">
      <c r="A616" s="402">
        <v>4</v>
      </c>
      <c r="B616" s="402"/>
      <c r="C616" s="402"/>
      <c r="D616" s="403"/>
      <c r="E616" s="404" t="s">
        <v>232</v>
      </c>
      <c r="F616" s="404"/>
      <c r="G616" s="404"/>
      <c r="H616" s="408"/>
      <c r="I616" s="409">
        <f>SUM(I617:I626)</f>
        <v>0</v>
      </c>
      <c r="J616" s="59"/>
      <c r="K616" s="392"/>
      <c r="L616" s="61"/>
      <c r="M616" s="63"/>
    </row>
    <row r="617" spans="1:13" ht="15">
      <c r="A617" s="416">
        <v>5</v>
      </c>
      <c r="B617" s="416"/>
      <c r="C617" s="416"/>
      <c r="D617" s="417"/>
      <c r="E617" s="418" t="s">
        <v>610</v>
      </c>
      <c r="F617" s="418"/>
      <c r="G617" s="418"/>
      <c r="H617" s="419"/>
      <c r="I617" s="420"/>
      <c r="J617" s="59"/>
      <c r="K617" s="392"/>
      <c r="L617" s="61"/>
      <c r="M617" s="63"/>
    </row>
    <row r="618" spans="1:13" ht="33.75">
      <c r="A618" s="30"/>
      <c r="B618" s="72"/>
      <c r="C618" s="30" t="s">
        <v>544</v>
      </c>
      <c r="D618" s="31" t="s">
        <v>14</v>
      </c>
      <c r="E618" s="78" t="s">
        <v>545</v>
      </c>
      <c r="F618" s="32" t="s">
        <v>76</v>
      </c>
      <c r="G618" s="34">
        <v>9</v>
      </c>
      <c r="H618" s="56">
        <v>0</v>
      </c>
      <c r="I618" s="398">
        <f t="shared" si="28"/>
        <v>0</v>
      </c>
      <c r="J618" s="59"/>
      <c r="K618" s="392"/>
      <c r="L618" s="61"/>
      <c r="M618" s="63"/>
    </row>
    <row r="619" spans="1:13" ht="56.25">
      <c r="A619" s="30"/>
      <c r="B619" s="72"/>
      <c r="C619" s="30" t="s">
        <v>546</v>
      </c>
      <c r="D619" s="31" t="s">
        <v>15</v>
      </c>
      <c r="E619" s="78" t="s">
        <v>663</v>
      </c>
      <c r="F619" s="32" t="s">
        <v>76</v>
      </c>
      <c r="G619" s="34">
        <v>6</v>
      </c>
      <c r="H619" s="56">
        <v>0</v>
      </c>
      <c r="I619" s="398">
        <f t="shared" si="28"/>
        <v>0</v>
      </c>
      <c r="J619" s="59"/>
      <c r="K619" s="392"/>
      <c r="L619" s="61"/>
      <c r="M619" s="63"/>
    </row>
    <row r="620" spans="1:13" ht="15">
      <c r="A620" s="416">
        <v>5</v>
      </c>
      <c r="B620" s="416"/>
      <c r="C620" s="416"/>
      <c r="D620" s="417"/>
      <c r="E620" s="418" t="s">
        <v>611</v>
      </c>
      <c r="F620" s="418"/>
      <c r="G620" s="418"/>
      <c r="H620" s="419"/>
      <c r="I620" s="420"/>
      <c r="J620" s="59"/>
      <c r="K620" s="392"/>
      <c r="L620" s="61"/>
      <c r="M620" s="63"/>
    </row>
    <row r="621" spans="1:13" ht="22.5">
      <c r="A621" s="30"/>
      <c r="B621" s="72"/>
      <c r="C621" s="30" t="s">
        <v>550</v>
      </c>
      <c r="D621" s="31" t="s">
        <v>14</v>
      </c>
      <c r="E621" s="78" t="s">
        <v>664</v>
      </c>
      <c r="F621" s="32" t="s">
        <v>56</v>
      </c>
      <c r="G621" s="34">
        <v>41</v>
      </c>
      <c r="H621" s="56">
        <v>0</v>
      </c>
      <c r="I621" s="398">
        <f t="shared" si="28"/>
        <v>0</v>
      </c>
      <c r="J621" s="59"/>
      <c r="K621" s="392"/>
      <c r="L621" s="61"/>
      <c r="M621" s="63"/>
    </row>
    <row r="622" spans="1:13" ht="15">
      <c r="A622" s="416">
        <v>5</v>
      </c>
      <c r="B622" s="416"/>
      <c r="C622" s="416"/>
      <c r="D622" s="417"/>
      <c r="E622" s="418" t="s">
        <v>612</v>
      </c>
      <c r="F622" s="418"/>
      <c r="G622" s="418"/>
      <c r="H622" s="419"/>
      <c r="I622" s="420"/>
      <c r="J622" s="59"/>
      <c r="K622" s="392"/>
      <c r="L622" s="61"/>
      <c r="M622" s="63"/>
    </row>
    <row r="623" spans="1:13" ht="33.75">
      <c r="A623" s="30"/>
      <c r="B623" s="72"/>
      <c r="C623" s="30" t="s">
        <v>554</v>
      </c>
      <c r="D623" s="31" t="s">
        <v>14</v>
      </c>
      <c r="E623" s="78" t="s">
        <v>665</v>
      </c>
      <c r="F623" s="32" t="s">
        <v>76</v>
      </c>
      <c r="G623" s="34">
        <v>15</v>
      </c>
      <c r="H623" s="56">
        <v>0</v>
      </c>
      <c r="I623" s="398">
        <f t="shared" si="28"/>
        <v>0</v>
      </c>
      <c r="J623" s="59"/>
      <c r="K623" s="392"/>
      <c r="L623" s="61"/>
      <c r="M623" s="63"/>
    </row>
    <row r="624" spans="1:13" ht="15">
      <c r="A624" s="416">
        <v>5</v>
      </c>
      <c r="B624" s="416"/>
      <c r="C624" s="416"/>
      <c r="D624" s="417"/>
      <c r="E624" s="418" t="s">
        <v>613</v>
      </c>
      <c r="F624" s="418"/>
      <c r="G624" s="418"/>
      <c r="H624" s="419"/>
      <c r="I624" s="420"/>
      <c r="J624" s="59"/>
      <c r="K624" s="392"/>
      <c r="L624" s="61"/>
      <c r="M624" s="63"/>
    </row>
    <row r="625" spans="1:13" ht="22.5">
      <c r="A625" s="30"/>
      <c r="B625" s="72"/>
      <c r="C625" s="30" t="s">
        <v>556</v>
      </c>
      <c r="D625" s="31" t="s">
        <v>14</v>
      </c>
      <c r="E625" s="78" t="s">
        <v>666</v>
      </c>
      <c r="F625" s="32" t="s">
        <v>56</v>
      </c>
      <c r="G625" s="34">
        <v>30</v>
      </c>
      <c r="H625" s="56">
        <v>0</v>
      </c>
      <c r="I625" s="398">
        <f t="shared" si="28"/>
        <v>0</v>
      </c>
      <c r="J625" s="59"/>
      <c r="K625" s="392"/>
      <c r="L625" s="61"/>
      <c r="M625" s="63"/>
    </row>
    <row r="626" spans="1:13" ht="15">
      <c r="A626" s="30"/>
      <c r="B626" s="72"/>
      <c r="C626" s="30" t="s">
        <v>558</v>
      </c>
      <c r="D626" s="31" t="s">
        <v>15</v>
      </c>
      <c r="E626" s="78" t="s">
        <v>559</v>
      </c>
      <c r="F626" s="32" t="s">
        <v>56</v>
      </c>
      <c r="G626" s="34">
        <v>30</v>
      </c>
      <c r="H626" s="56">
        <v>0</v>
      </c>
      <c r="I626" s="398">
        <f t="shared" si="28"/>
        <v>0</v>
      </c>
      <c r="J626" s="59"/>
      <c r="K626" s="392"/>
      <c r="L626" s="61"/>
      <c r="M626" s="63"/>
    </row>
    <row r="627" spans="1:13" ht="15">
      <c r="A627" s="402">
        <v>4</v>
      </c>
      <c r="B627" s="402"/>
      <c r="C627" s="402"/>
      <c r="D627" s="403"/>
      <c r="E627" s="404" t="s">
        <v>234</v>
      </c>
      <c r="F627" s="404"/>
      <c r="G627" s="404"/>
      <c r="H627" s="408"/>
      <c r="I627" s="409">
        <f>SUM(I628:I632)</f>
        <v>0</v>
      </c>
      <c r="J627" s="59"/>
      <c r="K627" s="392"/>
      <c r="L627" s="61"/>
      <c r="M627" s="63"/>
    </row>
    <row r="628" spans="1:13" ht="15">
      <c r="A628" s="416">
        <v>5</v>
      </c>
      <c r="B628" s="416"/>
      <c r="C628" s="416"/>
      <c r="D628" s="417"/>
      <c r="E628" s="418" t="s">
        <v>615</v>
      </c>
      <c r="F628" s="418"/>
      <c r="G628" s="418"/>
      <c r="H628" s="419"/>
      <c r="I628" s="420"/>
      <c r="J628" s="59"/>
      <c r="K628" s="392"/>
      <c r="L628" s="61"/>
      <c r="M628" s="63"/>
    </row>
    <row r="629" spans="1:13" ht="33.75">
      <c r="A629" s="30"/>
      <c r="B629" s="72"/>
      <c r="C629" s="30" t="s">
        <v>564</v>
      </c>
      <c r="D629" s="31" t="s">
        <v>14</v>
      </c>
      <c r="E629" s="78" t="s">
        <v>667</v>
      </c>
      <c r="F629" s="32" t="s">
        <v>58</v>
      </c>
      <c r="G629" s="34">
        <v>40</v>
      </c>
      <c r="H629" s="56">
        <v>0</v>
      </c>
      <c r="I629" s="398">
        <f t="shared" si="28"/>
        <v>0</v>
      </c>
      <c r="J629" s="59"/>
      <c r="K629" s="392"/>
      <c r="L629" s="61"/>
      <c r="M629" s="63"/>
    </row>
    <row r="630" spans="1:13" ht="22.5">
      <c r="A630" s="30"/>
      <c r="B630" s="72"/>
      <c r="C630" s="30" t="s">
        <v>566</v>
      </c>
      <c r="D630" s="31" t="s">
        <v>15</v>
      </c>
      <c r="E630" s="78" t="s">
        <v>668</v>
      </c>
      <c r="F630" s="32" t="s">
        <v>7</v>
      </c>
      <c r="G630" s="34">
        <v>2</v>
      </c>
      <c r="H630" s="56">
        <v>0</v>
      </c>
      <c r="I630" s="398">
        <f t="shared" si="28"/>
        <v>0</v>
      </c>
      <c r="J630" s="59"/>
      <c r="K630" s="392"/>
      <c r="L630" s="61"/>
      <c r="M630" s="63"/>
    </row>
    <row r="631" spans="1:13" ht="15">
      <c r="A631" s="416">
        <v>5</v>
      </c>
      <c r="B631" s="416"/>
      <c r="C631" s="416"/>
      <c r="D631" s="417"/>
      <c r="E631" s="418" t="s">
        <v>616</v>
      </c>
      <c r="F631" s="418"/>
      <c r="G631" s="418"/>
      <c r="H631" s="419"/>
      <c r="I631" s="420"/>
      <c r="J631" s="59"/>
      <c r="K631" s="392"/>
      <c r="L631" s="61"/>
      <c r="M631" s="63"/>
    </row>
    <row r="632" spans="1:13" ht="22.5">
      <c r="A632" s="30"/>
      <c r="B632" s="72"/>
      <c r="C632" s="30" t="s">
        <v>568</v>
      </c>
      <c r="D632" s="31" t="s">
        <v>14</v>
      </c>
      <c r="E632" s="78" t="s">
        <v>569</v>
      </c>
      <c r="F632" s="32" t="s">
        <v>7</v>
      </c>
      <c r="G632" s="34">
        <v>2</v>
      </c>
      <c r="H632" s="56">
        <v>0</v>
      </c>
      <c r="I632" s="398">
        <f t="shared" si="28"/>
        <v>0</v>
      </c>
      <c r="J632" s="59"/>
      <c r="K632" s="392"/>
      <c r="L632" s="61"/>
      <c r="M632" s="63"/>
    </row>
    <row r="633" spans="1:13" ht="15">
      <c r="A633" s="402">
        <v>4</v>
      </c>
      <c r="B633" s="402"/>
      <c r="C633" s="402"/>
      <c r="D633" s="403"/>
      <c r="E633" s="404" t="s">
        <v>236</v>
      </c>
      <c r="F633" s="404"/>
      <c r="G633" s="404"/>
      <c r="H633" s="408"/>
      <c r="I633" s="409">
        <f>SUM(I634:I653)</f>
        <v>0</v>
      </c>
      <c r="J633" s="59"/>
      <c r="K633" s="392"/>
      <c r="L633" s="61"/>
      <c r="M633" s="63"/>
    </row>
    <row r="634" spans="1:13" ht="15">
      <c r="A634" s="416">
        <v>5</v>
      </c>
      <c r="B634" s="416"/>
      <c r="C634" s="416"/>
      <c r="D634" s="417"/>
      <c r="E634" s="418" t="s">
        <v>506</v>
      </c>
      <c r="F634" s="418"/>
      <c r="G634" s="418"/>
      <c r="H634" s="419"/>
      <c r="I634" s="420"/>
      <c r="J634" s="59"/>
      <c r="K634" s="392"/>
      <c r="L634" s="61"/>
      <c r="M634" s="63"/>
    </row>
    <row r="635" spans="1:13" ht="33.75">
      <c r="A635" s="30"/>
      <c r="B635" s="72"/>
      <c r="C635" s="30" t="s">
        <v>570</v>
      </c>
      <c r="D635" s="31" t="s">
        <v>14</v>
      </c>
      <c r="E635" s="78" t="s">
        <v>669</v>
      </c>
      <c r="F635" s="32" t="s">
        <v>56</v>
      </c>
      <c r="G635" s="34">
        <v>1</v>
      </c>
      <c r="H635" s="56">
        <v>0</v>
      </c>
      <c r="I635" s="398">
        <f t="shared" si="28"/>
        <v>0</v>
      </c>
      <c r="J635" s="59"/>
      <c r="K635" s="392"/>
      <c r="L635" s="61"/>
      <c r="M635" s="63"/>
    </row>
    <row r="636" spans="1:13" ht="15">
      <c r="A636" s="416">
        <v>5</v>
      </c>
      <c r="B636" s="416"/>
      <c r="C636" s="416"/>
      <c r="D636" s="417"/>
      <c r="E636" s="418" t="s">
        <v>507</v>
      </c>
      <c r="F636" s="418"/>
      <c r="G636" s="418"/>
      <c r="H636" s="419"/>
      <c r="I636" s="420"/>
      <c r="J636" s="59"/>
      <c r="K636" s="392"/>
      <c r="L636" s="61"/>
      <c r="M636" s="63"/>
    </row>
    <row r="637" spans="1:13" ht="22.5">
      <c r="A637" s="30"/>
      <c r="B637" s="72"/>
      <c r="C637" s="30" t="s">
        <v>579</v>
      </c>
      <c r="D637" s="31" t="s">
        <v>14</v>
      </c>
      <c r="E637" s="78" t="s">
        <v>580</v>
      </c>
      <c r="F637" s="32" t="s">
        <v>7</v>
      </c>
      <c r="G637" s="34">
        <v>1</v>
      </c>
      <c r="H637" s="56">
        <v>0</v>
      </c>
      <c r="I637" s="398">
        <f t="shared" ref="I637:I681" si="29">IF(ISNUMBER(G637),ROUND(G637*H637,2),"")</f>
        <v>0</v>
      </c>
      <c r="J637" s="59"/>
      <c r="K637" s="392"/>
      <c r="L637" s="61"/>
      <c r="M637" s="63"/>
    </row>
    <row r="638" spans="1:13" ht="15">
      <c r="A638" s="416">
        <v>5</v>
      </c>
      <c r="B638" s="416"/>
      <c r="C638" s="416"/>
      <c r="D638" s="417"/>
      <c r="E638" s="418" t="s">
        <v>508</v>
      </c>
      <c r="F638" s="418"/>
      <c r="G638" s="418"/>
      <c r="H638" s="419"/>
      <c r="I638" s="420"/>
      <c r="J638" s="59"/>
      <c r="K638" s="392"/>
      <c r="L638" s="61"/>
      <c r="M638" s="63"/>
    </row>
    <row r="639" spans="1:13" ht="22.5">
      <c r="A639" s="30"/>
      <c r="B639" s="72"/>
      <c r="C639" s="30" t="s">
        <v>589</v>
      </c>
      <c r="D639" s="31" t="s">
        <v>14</v>
      </c>
      <c r="E639" s="78" t="s">
        <v>670</v>
      </c>
      <c r="F639" s="32" t="s">
        <v>58</v>
      </c>
      <c r="G639" s="34">
        <v>48</v>
      </c>
      <c r="H639" s="56">
        <v>0</v>
      </c>
      <c r="I639" s="398">
        <f t="shared" si="29"/>
        <v>0</v>
      </c>
      <c r="J639" s="59"/>
      <c r="K639" s="392"/>
      <c r="L639" s="61"/>
      <c r="M639" s="63"/>
    </row>
    <row r="640" spans="1:13" ht="15">
      <c r="A640" s="416">
        <v>5</v>
      </c>
      <c r="B640" s="416"/>
      <c r="C640" s="416"/>
      <c r="D640" s="417"/>
      <c r="E640" s="421" t="s">
        <v>618</v>
      </c>
      <c r="F640" s="418"/>
      <c r="G640" s="418"/>
      <c r="H640" s="419"/>
      <c r="I640" s="420"/>
      <c r="J640" s="59"/>
      <c r="K640" s="392"/>
      <c r="L640" s="61"/>
      <c r="M640" s="63"/>
    </row>
    <row r="641" spans="1:13" ht="56.25">
      <c r="A641" s="30"/>
      <c r="B641" s="72"/>
      <c r="C641" s="30" t="s">
        <v>650</v>
      </c>
      <c r="D641" s="31" t="s">
        <v>14</v>
      </c>
      <c r="E641" s="78" t="s">
        <v>671</v>
      </c>
      <c r="F641" s="32" t="s">
        <v>56</v>
      </c>
      <c r="G641" s="34">
        <v>312</v>
      </c>
      <c r="H641" s="56">
        <v>0</v>
      </c>
      <c r="I641" s="398">
        <f t="shared" si="29"/>
        <v>0</v>
      </c>
      <c r="J641" s="59"/>
      <c r="K641" s="392"/>
      <c r="L641" s="61"/>
      <c r="M641" s="63"/>
    </row>
    <row r="642" spans="1:13" ht="22.5">
      <c r="A642" s="30"/>
      <c r="B642" s="72"/>
      <c r="C642" s="30" t="s">
        <v>651</v>
      </c>
      <c r="D642" s="31" t="s">
        <v>15</v>
      </c>
      <c r="E642" s="78" t="s">
        <v>672</v>
      </c>
      <c r="F642" s="32" t="s">
        <v>58</v>
      </c>
      <c r="G642" s="34">
        <v>50</v>
      </c>
      <c r="H642" s="56">
        <v>0</v>
      </c>
      <c r="I642" s="398">
        <f t="shared" si="29"/>
        <v>0</v>
      </c>
      <c r="J642" s="59"/>
      <c r="K642" s="392"/>
      <c r="L642" s="61"/>
      <c r="M642" s="63"/>
    </row>
    <row r="643" spans="1:13" ht="33.75">
      <c r="A643" s="30"/>
      <c r="B643" s="72"/>
      <c r="C643" s="30" t="s">
        <v>652</v>
      </c>
      <c r="D643" s="31" t="s">
        <v>16</v>
      </c>
      <c r="E643" s="78" t="s">
        <v>673</v>
      </c>
      <c r="F643" s="32" t="s">
        <v>56</v>
      </c>
      <c r="G643" s="34">
        <v>50</v>
      </c>
      <c r="H643" s="56">
        <v>0</v>
      </c>
      <c r="I643" s="398">
        <f t="shared" si="29"/>
        <v>0</v>
      </c>
      <c r="J643" s="59"/>
      <c r="K643" s="392"/>
      <c r="L643" s="61"/>
      <c r="M643" s="63"/>
    </row>
    <row r="644" spans="1:13" ht="45">
      <c r="A644" s="30"/>
      <c r="B644" s="72"/>
      <c r="C644" s="30" t="s">
        <v>653</v>
      </c>
      <c r="D644" s="31" t="s">
        <v>17</v>
      </c>
      <c r="E644" s="78" t="s">
        <v>674</v>
      </c>
      <c r="F644" s="32" t="s">
        <v>56</v>
      </c>
      <c r="G644" s="34">
        <v>312</v>
      </c>
      <c r="H644" s="56">
        <v>0</v>
      </c>
      <c r="I644" s="398">
        <f t="shared" si="29"/>
        <v>0</v>
      </c>
      <c r="J644" s="59"/>
      <c r="K644" s="392"/>
      <c r="L644" s="61"/>
      <c r="M644" s="63"/>
    </row>
    <row r="645" spans="1:13" ht="45">
      <c r="A645" s="30"/>
      <c r="B645" s="72"/>
      <c r="C645" s="30" t="s">
        <v>654</v>
      </c>
      <c r="D645" s="31" t="s">
        <v>179</v>
      </c>
      <c r="E645" s="78" t="s">
        <v>675</v>
      </c>
      <c r="F645" s="32" t="s">
        <v>56</v>
      </c>
      <c r="G645" s="34">
        <v>31.2</v>
      </c>
      <c r="H645" s="56">
        <v>0</v>
      </c>
      <c r="I645" s="398">
        <f t="shared" si="29"/>
        <v>0</v>
      </c>
      <c r="J645" s="59"/>
      <c r="K645" s="392"/>
      <c r="L645" s="61"/>
      <c r="M645" s="63"/>
    </row>
    <row r="646" spans="1:13" ht="15">
      <c r="A646" s="416">
        <v>5</v>
      </c>
      <c r="B646" s="416"/>
      <c r="C646" s="416"/>
      <c r="D646" s="417"/>
      <c r="E646" s="418" t="s">
        <v>620</v>
      </c>
      <c r="F646" s="418"/>
      <c r="G646" s="418"/>
      <c r="H646" s="419"/>
      <c r="I646" s="420"/>
      <c r="J646" s="59"/>
      <c r="K646" s="392"/>
      <c r="L646" s="61"/>
      <c r="M646" s="63"/>
    </row>
    <row r="647" spans="1:13" ht="22.5">
      <c r="A647" s="30"/>
      <c r="B647" s="72"/>
      <c r="C647" s="30" t="s">
        <v>599</v>
      </c>
      <c r="D647" s="31" t="s">
        <v>14</v>
      </c>
      <c r="E647" s="78" t="s">
        <v>600</v>
      </c>
      <c r="F647" s="32" t="s">
        <v>58</v>
      </c>
      <c r="G647" s="34">
        <v>29</v>
      </c>
      <c r="H647" s="56">
        <v>0</v>
      </c>
      <c r="I647" s="398">
        <f t="shared" si="29"/>
        <v>0</v>
      </c>
      <c r="J647" s="59"/>
      <c r="K647" s="392"/>
      <c r="L647" s="61"/>
      <c r="M647" s="63"/>
    </row>
    <row r="648" spans="1:13" ht="15">
      <c r="A648" s="416">
        <v>5</v>
      </c>
      <c r="B648" s="416"/>
      <c r="C648" s="416"/>
      <c r="D648" s="417"/>
      <c r="E648" s="418" t="s">
        <v>621</v>
      </c>
      <c r="F648" s="418"/>
      <c r="G648" s="418"/>
      <c r="H648" s="419"/>
      <c r="I648" s="420"/>
      <c r="J648" s="59"/>
      <c r="K648" s="392"/>
      <c r="L648" s="61"/>
      <c r="M648" s="63"/>
    </row>
    <row r="649" spans="1:13" ht="22.5">
      <c r="A649" s="30"/>
      <c r="B649" s="72"/>
      <c r="C649" s="30" t="s">
        <v>655</v>
      </c>
      <c r="D649" s="31" t="s">
        <v>14</v>
      </c>
      <c r="E649" s="78" t="s">
        <v>676</v>
      </c>
      <c r="F649" s="32" t="s">
        <v>56</v>
      </c>
      <c r="G649" s="34">
        <v>81</v>
      </c>
      <c r="H649" s="56">
        <v>0</v>
      </c>
      <c r="I649" s="398">
        <f t="shared" si="29"/>
        <v>0</v>
      </c>
      <c r="J649" s="59"/>
      <c r="K649" s="392"/>
      <c r="L649" s="61"/>
      <c r="M649" s="63"/>
    </row>
    <row r="650" spans="1:13" ht="22.5">
      <c r="A650" s="30"/>
      <c r="B650" s="72"/>
      <c r="C650" s="30" t="s">
        <v>656</v>
      </c>
      <c r="D650" s="31" t="s">
        <v>15</v>
      </c>
      <c r="E650" s="78" t="s">
        <v>677</v>
      </c>
      <c r="F650" s="32" t="s">
        <v>56</v>
      </c>
      <c r="G650" s="34">
        <v>81</v>
      </c>
      <c r="H650" s="56">
        <v>0</v>
      </c>
      <c r="I650" s="398">
        <f t="shared" si="29"/>
        <v>0</v>
      </c>
      <c r="J650" s="59"/>
      <c r="K650" s="392"/>
      <c r="L650" s="61"/>
      <c r="M650" s="63"/>
    </row>
    <row r="651" spans="1:13" ht="22.5">
      <c r="A651" s="30"/>
      <c r="B651" s="72"/>
      <c r="C651" s="30" t="s">
        <v>657</v>
      </c>
      <c r="D651" s="31" t="s">
        <v>16</v>
      </c>
      <c r="E651" s="78" t="s">
        <v>678</v>
      </c>
      <c r="F651" s="32" t="s">
        <v>56</v>
      </c>
      <c r="G651" s="34">
        <v>81</v>
      </c>
      <c r="H651" s="56">
        <v>0</v>
      </c>
      <c r="I651" s="398">
        <f t="shared" si="29"/>
        <v>0</v>
      </c>
      <c r="J651" s="59"/>
      <c r="K651" s="392"/>
      <c r="L651" s="61"/>
      <c r="M651" s="63"/>
    </row>
    <row r="652" spans="1:13" ht="33.75">
      <c r="A652" s="30"/>
      <c r="B652" s="72"/>
      <c r="C652" s="30" t="s">
        <v>658</v>
      </c>
      <c r="D652" s="31" t="s">
        <v>17</v>
      </c>
      <c r="E652" s="78" t="s">
        <v>679</v>
      </c>
      <c r="F652" s="32" t="s">
        <v>56</v>
      </c>
      <c r="G652" s="34">
        <v>81</v>
      </c>
      <c r="H652" s="56">
        <v>0</v>
      </c>
      <c r="I652" s="398">
        <f t="shared" si="29"/>
        <v>0</v>
      </c>
      <c r="J652" s="59"/>
      <c r="K652" s="392"/>
      <c r="L652" s="61"/>
      <c r="M652" s="63"/>
    </row>
    <row r="653" spans="1:13" ht="22.5">
      <c r="A653" s="30"/>
      <c r="B653" s="72"/>
      <c r="C653" s="30" t="s">
        <v>642</v>
      </c>
      <c r="D653" s="31" t="s">
        <v>179</v>
      </c>
      <c r="E653" s="78" t="s">
        <v>603</v>
      </c>
      <c r="F653" s="32" t="s">
        <v>56</v>
      </c>
      <c r="G653" s="34">
        <v>81</v>
      </c>
      <c r="H653" s="56">
        <v>0</v>
      </c>
      <c r="I653" s="398">
        <f t="shared" si="29"/>
        <v>0</v>
      </c>
      <c r="J653" s="59"/>
      <c r="K653" s="392"/>
      <c r="L653" s="61"/>
      <c r="M653" s="63"/>
    </row>
    <row r="654" spans="1:13" ht="15">
      <c r="A654" s="22">
        <v>2</v>
      </c>
      <c r="B654" s="70"/>
      <c r="C654" s="22"/>
      <c r="D654" s="23"/>
      <c r="E654" s="24" t="s">
        <v>680</v>
      </c>
      <c r="F654" s="114"/>
      <c r="G654" s="115"/>
      <c r="H654" s="26"/>
      <c r="I654" s="26">
        <f>I655+I675+I691</f>
        <v>0</v>
      </c>
      <c r="J654" s="59"/>
      <c r="K654" s="392"/>
      <c r="L654" s="61"/>
      <c r="M654" s="63"/>
    </row>
    <row r="655" spans="1:13" ht="15">
      <c r="A655" s="402">
        <v>4</v>
      </c>
      <c r="B655" s="402"/>
      <c r="C655" s="402"/>
      <c r="D655" s="403"/>
      <c r="E655" s="404" t="s">
        <v>501</v>
      </c>
      <c r="F655" s="404"/>
      <c r="G655" s="404"/>
      <c r="H655" s="408"/>
      <c r="I655" s="409">
        <f>SUM(I656:I674)</f>
        <v>0</v>
      </c>
      <c r="J655" s="59"/>
      <c r="K655" s="392"/>
      <c r="L655" s="61"/>
      <c r="M655" s="63"/>
    </row>
    <row r="656" spans="1:13" ht="15">
      <c r="A656" s="416">
        <v>5</v>
      </c>
      <c r="B656" s="416"/>
      <c r="C656" s="416"/>
      <c r="D656" s="417"/>
      <c r="E656" s="418" t="s">
        <v>606</v>
      </c>
      <c r="F656" s="418"/>
      <c r="G656" s="418"/>
      <c r="H656" s="419"/>
      <c r="I656" s="420"/>
      <c r="J656" s="59"/>
      <c r="K656" s="392"/>
      <c r="L656" s="61"/>
      <c r="M656" s="63"/>
    </row>
    <row r="657" spans="1:13" ht="22.5">
      <c r="A657" s="30"/>
      <c r="B657" s="72"/>
      <c r="C657" s="30" t="s">
        <v>520</v>
      </c>
      <c r="D657" s="31" t="s">
        <v>14</v>
      </c>
      <c r="E657" s="78" t="s">
        <v>692</v>
      </c>
      <c r="F657" s="32" t="s">
        <v>7</v>
      </c>
      <c r="G657" s="34">
        <v>1</v>
      </c>
      <c r="H657" s="56">
        <v>0</v>
      </c>
      <c r="I657" s="398">
        <f t="shared" si="29"/>
        <v>0</v>
      </c>
      <c r="J657" s="59"/>
      <c r="K657" s="392"/>
      <c r="L657" s="61"/>
      <c r="M657" s="63"/>
    </row>
    <row r="658" spans="1:13" ht="22.5">
      <c r="A658" s="30"/>
      <c r="B658" s="72"/>
      <c r="C658" s="30" t="s">
        <v>522</v>
      </c>
      <c r="D658" s="31" t="s">
        <v>15</v>
      </c>
      <c r="E658" s="78" t="s">
        <v>693</v>
      </c>
      <c r="F658" s="32" t="s">
        <v>7</v>
      </c>
      <c r="G658" s="34">
        <v>1</v>
      </c>
      <c r="H658" s="56">
        <v>0</v>
      </c>
      <c r="I658" s="398">
        <f t="shared" si="29"/>
        <v>0</v>
      </c>
      <c r="J658" s="59"/>
      <c r="K658" s="392"/>
      <c r="L658" s="61"/>
      <c r="M658" s="63"/>
    </row>
    <row r="659" spans="1:13" ht="15">
      <c r="A659" s="416">
        <v>5</v>
      </c>
      <c r="B659" s="416"/>
      <c r="C659" s="416"/>
      <c r="D659" s="417"/>
      <c r="E659" s="418" t="s">
        <v>607</v>
      </c>
      <c r="F659" s="418"/>
      <c r="G659" s="418"/>
      <c r="H659" s="419"/>
      <c r="I659" s="420"/>
      <c r="J659" s="59"/>
      <c r="K659" s="392"/>
      <c r="L659" s="61"/>
      <c r="M659" s="63"/>
    </row>
    <row r="660" spans="1:13" ht="22.5">
      <c r="A660" s="30"/>
      <c r="B660" s="72"/>
      <c r="C660" s="30" t="s">
        <v>638</v>
      </c>
      <c r="D660" s="31" t="s">
        <v>14</v>
      </c>
      <c r="E660" s="78" t="s">
        <v>624</v>
      </c>
      <c r="F660" s="32" t="s">
        <v>56</v>
      </c>
      <c r="G660" s="34">
        <v>90</v>
      </c>
      <c r="H660" s="56">
        <v>0</v>
      </c>
      <c r="I660" s="398">
        <f t="shared" si="29"/>
        <v>0</v>
      </c>
      <c r="J660" s="59"/>
      <c r="K660" s="392"/>
      <c r="L660" s="61"/>
      <c r="M660" s="63"/>
    </row>
    <row r="661" spans="1:13" ht="15">
      <c r="A661" s="30"/>
      <c r="B661" s="72"/>
      <c r="C661" s="30" t="s">
        <v>526</v>
      </c>
      <c r="D661" s="31" t="s">
        <v>15</v>
      </c>
      <c r="E661" s="78" t="s">
        <v>694</v>
      </c>
      <c r="F661" s="32" t="s">
        <v>605</v>
      </c>
      <c r="G661" s="34">
        <v>5</v>
      </c>
      <c r="H661" s="56">
        <v>0</v>
      </c>
      <c r="I661" s="398">
        <f t="shared" si="29"/>
        <v>0</v>
      </c>
      <c r="J661" s="59"/>
      <c r="K661" s="392"/>
      <c r="L661" s="61"/>
      <c r="M661" s="63"/>
    </row>
    <row r="662" spans="1:13" ht="15">
      <c r="A662" s="30"/>
      <c r="B662" s="72"/>
      <c r="C662" s="30" t="s">
        <v>528</v>
      </c>
      <c r="D662" s="31" t="s">
        <v>16</v>
      </c>
      <c r="E662" s="78" t="s">
        <v>529</v>
      </c>
      <c r="F662" s="32" t="s">
        <v>58</v>
      </c>
      <c r="G662" s="34">
        <v>28</v>
      </c>
      <c r="H662" s="56">
        <v>0</v>
      </c>
      <c r="I662" s="398">
        <f t="shared" si="29"/>
        <v>0</v>
      </c>
      <c r="J662" s="59"/>
      <c r="K662" s="392"/>
      <c r="L662" s="61"/>
      <c r="M662" s="63"/>
    </row>
    <row r="663" spans="1:13" ht="22.5">
      <c r="A663" s="30"/>
      <c r="B663" s="72"/>
      <c r="C663" s="30" t="s">
        <v>530</v>
      </c>
      <c r="D663" s="31" t="s">
        <v>17</v>
      </c>
      <c r="E663" s="78" t="s">
        <v>695</v>
      </c>
      <c r="F663" s="32" t="s">
        <v>56</v>
      </c>
      <c r="G663" s="34">
        <v>65</v>
      </c>
      <c r="H663" s="56">
        <v>0</v>
      </c>
      <c r="I663" s="398">
        <f t="shared" si="29"/>
        <v>0</v>
      </c>
      <c r="J663" s="59"/>
      <c r="K663" s="392"/>
      <c r="L663" s="61"/>
      <c r="M663" s="63"/>
    </row>
    <row r="664" spans="1:13" ht="15">
      <c r="A664" s="30"/>
      <c r="B664" s="72"/>
      <c r="C664" s="30" t="s">
        <v>681</v>
      </c>
      <c r="D664" s="31" t="s">
        <v>179</v>
      </c>
      <c r="E664" s="78" t="s">
        <v>696</v>
      </c>
      <c r="F664" s="32" t="s">
        <v>56</v>
      </c>
      <c r="G664" s="34">
        <v>40</v>
      </c>
      <c r="H664" s="56">
        <v>0</v>
      </c>
      <c r="I664" s="398">
        <f t="shared" si="29"/>
        <v>0</v>
      </c>
      <c r="J664" s="59"/>
      <c r="K664" s="392"/>
      <c r="L664" s="61"/>
      <c r="M664" s="63"/>
    </row>
    <row r="665" spans="1:13" ht="22.5">
      <c r="A665" s="30"/>
      <c r="B665" s="72"/>
      <c r="C665" s="30" t="s">
        <v>682</v>
      </c>
      <c r="D665" s="31" t="s">
        <v>198</v>
      </c>
      <c r="E665" s="78" t="s">
        <v>697</v>
      </c>
      <c r="F665" s="32" t="s">
        <v>76</v>
      </c>
      <c r="G665" s="34">
        <v>41</v>
      </c>
      <c r="H665" s="56">
        <v>0</v>
      </c>
      <c r="I665" s="398">
        <f t="shared" si="29"/>
        <v>0</v>
      </c>
      <c r="J665" s="59"/>
      <c r="K665" s="392"/>
      <c r="L665" s="61"/>
      <c r="M665" s="63"/>
    </row>
    <row r="666" spans="1:13" ht="15">
      <c r="A666" s="30"/>
      <c r="B666" s="72"/>
      <c r="C666" s="30" t="s">
        <v>647</v>
      </c>
      <c r="D666" s="31" t="s">
        <v>214</v>
      </c>
      <c r="E666" s="78" t="s">
        <v>698</v>
      </c>
      <c r="F666" s="32" t="s">
        <v>58</v>
      </c>
      <c r="G666" s="34">
        <v>17</v>
      </c>
      <c r="H666" s="56">
        <v>0</v>
      </c>
      <c r="I666" s="398">
        <f t="shared" si="29"/>
        <v>0</v>
      </c>
      <c r="J666" s="59"/>
      <c r="K666" s="392"/>
      <c r="L666" s="61"/>
      <c r="M666" s="63"/>
    </row>
    <row r="667" spans="1:13" ht="15">
      <c r="A667" s="416">
        <v>5</v>
      </c>
      <c r="B667" s="416"/>
      <c r="C667" s="416"/>
      <c r="D667" s="417"/>
      <c r="E667" s="418" t="s">
        <v>608</v>
      </c>
      <c r="F667" s="418"/>
      <c r="G667" s="418"/>
      <c r="H667" s="419"/>
      <c r="I667" s="420"/>
      <c r="J667" s="59"/>
      <c r="K667" s="392"/>
      <c r="L667" s="61"/>
      <c r="M667" s="63"/>
    </row>
    <row r="668" spans="1:13" ht="33.75">
      <c r="A668" s="30"/>
      <c r="B668" s="72"/>
      <c r="C668" s="30" t="s">
        <v>534</v>
      </c>
      <c r="D668" s="31" t="s">
        <v>14</v>
      </c>
      <c r="E668" s="78" t="s">
        <v>535</v>
      </c>
      <c r="F668" s="32" t="s">
        <v>58</v>
      </c>
      <c r="G668" s="34">
        <v>48</v>
      </c>
      <c r="H668" s="56">
        <v>0</v>
      </c>
      <c r="I668" s="398">
        <f t="shared" si="29"/>
        <v>0</v>
      </c>
      <c r="J668" s="59"/>
      <c r="K668" s="392"/>
      <c r="L668" s="61"/>
      <c r="M668" s="63"/>
    </row>
    <row r="669" spans="1:13" ht="22.5">
      <c r="A669" s="30"/>
      <c r="B669" s="72"/>
      <c r="C669" s="30" t="s">
        <v>536</v>
      </c>
      <c r="D669" s="31" t="s">
        <v>15</v>
      </c>
      <c r="E669" s="78" t="s">
        <v>537</v>
      </c>
      <c r="F669" s="32" t="s">
        <v>58</v>
      </c>
      <c r="G669" s="34">
        <v>48</v>
      </c>
      <c r="H669" s="56">
        <v>0</v>
      </c>
      <c r="I669" s="398">
        <f t="shared" si="29"/>
        <v>0</v>
      </c>
      <c r="J669" s="59"/>
      <c r="K669" s="392"/>
      <c r="L669" s="61"/>
      <c r="M669" s="63"/>
    </row>
    <row r="670" spans="1:13" ht="15">
      <c r="A670" s="416">
        <v>5</v>
      </c>
      <c r="B670" s="416"/>
      <c r="C670" s="416"/>
      <c r="D670" s="417"/>
      <c r="E670" s="418" t="s">
        <v>609</v>
      </c>
      <c r="F670" s="418"/>
      <c r="G670" s="418"/>
      <c r="H670" s="419"/>
      <c r="I670" s="420"/>
      <c r="J670" s="59"/>
      <c r="K670" s="392"/>
      <c r="L670" s="61"/>
      <c r="M670" s="63"/>
    </row>
    <row r="671" spans="1:13" ht="56.25">
      <c r="A671" s="30"/>
      <c r="B671" s="72"/>
      <c r="C671" s="30" t="s">
        <v>648</v>
      </c>
      <c r="D671" s="31" t="s">
        <v>14</v>
      </c>
      <c r="E671" s="78" t="s">
        <v>699</v>
      </c>
      <c r="F671" s="32" t="s">
        <v>56</v>
      </c>
      <c r="G671" s="34">
        <v>14</v>
      </c>
      <c r="H671" s="56">
        <v>0</v>
      </c>
      <c r="I671" s="398">
        <f t="shared" si="29"/>
        <v>0</v>
      </c>
      <c r="J671" s="59"/>
      <c r="K671" s="392"/>
      <c r="L671" s="61"/>
      <c r="M671" s="63"/>
    </row>
    <row r="672" spans="1:13" ht="56.25">
      <c r="A672" s="30"/>
      <c r="B672" s="72"/>
      <c r="C672" s="30" t="s">
        <v>649</v>
      </c>
      <c r="D672" s="31" t="s">
        <v>15</v>
      </c>
      <c r="E672" s="78" t="s">
        <v>700</v>
      </c>
      <c r="F672" s="32" t="s">
        <v>56</v>
      </c>
      <c r="G672" s="34">
        <v>141</v>
      </c>
      <c r="H672" s="56">
        <v>0</v>
      </c>
      <c r="I672" s="398">
        <f t="shared" si="29"/>
        <v>0</v>
      </c>
      <c r="J672" s="59"/>
      <c r="K672" s="392"/>
      <c r="L672" s="61"/>
      <c r="M672" s="63"/>
    </row>
    <row r="673" spans="1:13" ht="56.25">
      <c r="A673" s="30"/>
      <c r="B673" s="72"/>
      <c r="C673" s="30" t="s">
        <v>540</v>
      </c>
      <c r="D673" s="31" t="s">
        <v>16</v>
      </c>
      <c r="E673" s="78" t="s">
        <v>541</v>
      </c>
      <c r="F673" s="32" t="s">
        <v>56</v>
      </c>
      <c r="G673" s="34">
        <v>65</v>
      </c>
      <c r="H673" s="56">
        <v>0</v>
      </c>
      <c r="I673" s="398">
        <f t="shared" si="29"/>
        <v>0</v>
      </c>
      <c r="J673" s="59"/>
      <c r="K673" s="392"/>
      <c r="L673" s="61"/>
      <c r="M673" s="63"/>
    </row>
    <row r="674" spans="1:13" ht="56.25">
      <c r="A674" s="30"/>
      <c r="B674" s="72"/>
      <c r="C674" s="30" t="s">
        <v>542</v>
      </c>
      <c r="D674" s="31" t="s">
        <v>17</v>
      </c>
      <c r="E674" s="78" t="s">
        <v>543</v>
      </c>
      <c r="F674" s="32" t="s">
        <v>56</v>
      </c>
      <c r="G674" s="34">
        <v>13</v>
      </c>
      <c r="H674" s="56">
        <v>0</v>
      </c>
      <c r="I674" s="398">
        <f t="shared" si="29"/>
        <v>0</v>
      </c>
      <c r="J674" s="59"/>
      <c r="K674" s="392"/>
      <c r="L674" s="61"/>
      <c r="M674" s="63"/>
    </row>
    <row r="675" spans="1:13" ht="15">
      <c r="A675" s="402">
        <v>4</v>
      </c>
      <c r="B675" s="402"/>
      <c r="C675" s="402"/>
      <c r="D675" s="403"/>
      <c r="E675" s="404" t="s">
        <v>232</v>
      </c>
      <c r="F675" s="404"/>
      <c r="G675" s="404"/>
      <c r="H675" s="408"/>
      <c r="I675" s="409">
        <f>SUM(I676:I690)</f>
        <v>0</v>
      </c>
      <c r="J675" s="59"/>
      <c r="K675" s="392"/>
      <c r="L675" s="61"/>
      <c r="M675" s="63"/>
    </row>
    <row r="676" spans="1:13" ht="15">
      <c r="A676" s="416">
        <v>5</v>
      </c>
      <c r="B676" s="416"/>
      <c r="C676" s="416"/>
      <c r="D676" s="417"/>
      <c r="E676" s="418" t="s">
        <v>610</v>
      </c>
      <c r="F676" s="418"/>
      <c r="G676" s="418"/>
      <c r="H676" s="419"/>
      <c r="I676" s="420"/>
      <c r="J676" s="59"/>
      <c r="K676" s="392"/>
      <c r="L676" s="61"/>
      <c r="M676" s="63"/>
    </row>
    <row r="677" spans="1:13" ht="33.75">
      <c r="A677" s="30"/>
      <c r="B677" s="72"/>
      <c r="C677" s="30" t="s">
        <v>544</v>
      </c>
      <c r="D677" s="31" t="s">
        <v>14</v>
      </c>
      <c r="E677" s="78" t="s">
        <v>545</v>
      </c>
      <c r="F677" s="32" t="s">
        <v>76</v>
      </c>
      <c r="G677" s="34">
        <v>22</v>
      </c>
      <c r="H677" s="56">
        <v>0</v>
      </c>
      <c r="I677" s="398">
        <f t="shared" si="29"/>
        <v>0</v>
      </c>
      <c r="J677" s="59"/>
      <c r="K677" s="392"/>
      <c r="L677" s="61"/>
      <c r="M677" s="63"/>
    </row>
    <row r="678" spans="1:13" ht="56.25">
      <c r="A678" s="30"/>
      <c r="B678" s="72"/>
      <c r="C678" s="30" t="s">
        <v>546</v>
      </c>
      <c r="D678" s="31" t="s">
        <v>15</v>
      </c>
      <c r="E678" s="78" t="s">
        <v>663</v>
      </c>
      <c r="F678" s="32" t="s">
        <v>76</v>
      </c>
      <c r="G678" s="34">
        <v>300</v>
      </c>
      <c r="H678" s="56">
        <v>0</v>
      </c>
      <c r="I678" s="398">
        <f t="shared" si="29"/>
        <v>0</v>
      </c>
      <c r="J678" s="59"/>
      <c r="K678" s="392"/>
      <c r="L678" s="61"/>
      <c r="M678" s="63"/>
    </row>
    <row r="679" spans="1:13" ht="33.75">
      <c r="A679" s="30"/>
      <c r="B679" s="72"/>
      <c r="C679" s="30" t="s">
        <v>548</v>
      </c>
      <c r="D679" s="31" t="s">
        <v>16</v>
      </c>
      <c r="E679" s="78" t="s">
        <v>4534</v>
      </c>
      <c r="F679" s="32" t="s">
        <v>76</v>
      </c>
      <c r="G679" s="34">
        <v>40</v>
      </c>
      <c r="H679" s="56">
        <v>0</v>
      </c>
      <c r="I679" s="398">
        <f t="shared" si="29"/>
        <v>0</v>
      </c>
      <c r="J679" s="59"/>
      <c r="K679" s="392"/>
      <c r="L679" s="61"/>
      <c r="M679" s="63"/>
    </row>
    <row r="680" spans="1:13" ht="15">
      <c r="A680" s="416">
        <v>5</v>
      </c>
      <c r="B680" s="416"/>
      <c r="C680" s="416"/>
      <c r="D680" s="417"/>
      <c r="E680" s="418" t="s">
        <v>725</v>
      </c>
      <c r="F680" s="418"/>
      <c r="G680" s="418"/>
      <c r="H680" s="419"/>
      <c r="I680" s="420"/>
      <c r="J680" s="59"/>
      <c r="K680" s="392"/>
      <c r="L680" s="61"/>
      <c r="M680" s="63"/>
    </row>
    <row r="681" spans="1:13" ht="22.5">
      <c r="A681" s="30"/>
      <c r="B681" s="72"/>
      <c r="C681" s="30" t="s">
        <v>683</v>
      </c>
      <c r="D681" s="31" t="s">
        <v>14</v>
      </c>
      <c r="E681" s="78" t="s">
        <v>701</v>
      </c>
      <c r="F681" s="32" t="s">
        <v>56</v>
      </c>
      <c r="G681" s="34">
        <v>27</v>
      </c>
      <c r="H681" s="56">
        <v>0</v>
      </c>
      <c r="I681" s="398">
        <f t="shared" si="29"/>
        <v>0</v>
      </c>
      <c r="J681" s="59"/>
      <c r="K681" s="392"/>
      <c r="L681" s="61"/>
      <c r="M681" s="63"/>
    </row>
    <row r="682" spans="1:13" ht="15">
      <c r="A682" s="416">
        <v>5</v>
      </c>
      <c r="B682" s="416"/>
      <c r="C682" s="416"/>
      <c r="D682" s="417"/>
      <c r="E682" s="418" t="s">
        <v>611</v>
      </c>
      <c r="F682" s="418"/>
      <c r="G682" s="418"/>
      <c r="H682" s="419"/>
      <c r="I682" s="420"/>
      <c r="J682" s="59"/>
      <c r="K682" s="392"/>
      <c r="L682" s="61"/>
      <c r="M682" s="63"/>
    </row>
    <row r="683" spans="1:13" ht="22.5">
      <c r="A683" s="30"/>
      <c r="B683" s="72"/>
      <c r="C683" s="30" t="s">
        <v>550</v>
      </c>
      <c r="D683" s="31" t="s">
        <v>14</v>
      </c>
      <c r="E683" s="78" t="s">
        <v>664</v>
      </c>
      <c r="F683" s="32" t="s">
        <v>56</v>
      </c>
      <c r="G683" s="34">
        <v>165</v>
      </c>
      <c r="H683" s="56">
        <v>0</v>
      </c>
      <c r="I683" s="398">
        <f t="shared" ref="I683:I728" si="30">IF(ISNUMBER(G683),ROUND(G683*H683,2),"")</f>
        <v>0</v>
      </c>
      <c r="J683" s="59"/>
      <c r="K683" s="392"/>
      <c r="L683" s="61"/>
      <c r="M683" s="63"/>
    </row>
    <row r="684" spans="1:13" ht="15">
      <c r="A684" s="416">
        <v>5</v>
      </c>
      <c r="B684" s="416"/>
      <c r="C684" s="416"/>
      <c r="D684" s="417"/>
      <c r="E684" s="418" t="s">
        <v>612</v>
      </c>
      <c r="F684" s="418"/>
      <c r="G684" s="418"/>
      <c r="H684" s="419"/>
      <c r="I684" s="420"/>
      <c r="J684" s="59"/>
      <c r="K684" s="392"/>
      <c r="L684" s="61"/>
      <c r="M684" s="63"/>
    </row>
    <row r="685" spans="1:13" ht="45">
      <c r="A685" s="30"/>
      <c r="B685" s="72"/>
      <c r="C685" s="30" t="s">
        <v>554</v>
      </c>
      <c r="D685" s="31" t="s">
        <v>14</v>
      </c>
      <c r="E685" s="78" t="s">
        <v>702</v>
      </c>
      <c r="F685" s="32" t="s">
        <v>76</v>
      </c>
      <c r="G685" s="34">
        <v>150</v>
      </c>
      <c r="H685" s="56">
        <v>0</v>
      </c>
      <c r="I685" s="398">
        <f t="shared" si="30"/>
        <v>0</v>
      </c>
      <c r="J685" s="59"/>
      <c r="K685" s="392"/>
      <c r="L685" s="61"/>
      <c r="M685" s="63"/>
    </row>
    <row r="686" spans="1:13" ht="15">
      <c r="A686" s="416">
        <v>5</v>
      </c>
      <c r="B686" s="416"/>
      <c r="C686" s="416"/>
      <c r="D686" s="417"/>
      <c r="E686" s="418" t="s">
        <v>613</v>
      </c>
      <c r="F686" s="418"/>
      <c r="G686" s="418"/>
      <c r="H686" s="419"/>
      <c r="I686" s="420"/>
      <c r="J686" s="59"/>
      <c r="K686" s="392"/>
      <c r="L686" s="61"/>
      <c r="M686" s="63"/>
    </row>
    <row r="687" spans="1:13" ht="22.5">
      <c r="A687" s="30"/>
      <c r="B687" s="72"/>
      <c r="C687" s="30" t="s">
        <v>556</v>
      </c>
      <c r="D687" s="31" t="s">
        <v>14</v>
      </c>
      <c r="E687" s="78" t="s">
        <v>703</v>
      </c>
      <c r="F687" s="32" t="s">
        <v>56</v>
      </c>
      <c r="G687" s="34">
        <v>80</v>
      </c>
      <c r="H687" s="56">
        <v>0</v>
      </c>
      <c r="I687" s="398">
        <f t="shared" si="30"/>
        <v>0</v>
      </c>
      <c r="J687" s="59"/>
      <c r="K687" s="392"/>
      <c r="L687" s="61"/>
      <c r="M687" s="63"/>
    </row>
    <row r="688" spans="1:13" ht="15">
      <c r="A688" s="30"/>
      <c r="B688" s="72"/>
      <c r="C688" s="30" t="s">
        <v>558</v>
      </c>
      <c r="D688" s="31" t="s">
        <v>15</v>
      </c>
      <c r="E688" s="78" t="s">
        <v>559</v>
      </c>
      <c r="F688" s="32" t="s">
        <v>56</v>
      </c>
      <c r="G688" s="34">
        <v>80</v>
      </c>
      <c r="H688" s="56">
        <v>0</v>
      </c>
      <c r="I688" s="398">
        <f t="shared" si="30"/>
        <v>0</v>
      </c>
      <c r="J688" s="59"/>
      <c r="K688" s="392"/>
      <c r="L688" s="61"/>
      <c r="M688" s="63"/>
    </row>
    <row r="689" spans="1:13" ht="15">
      <c r="A689" s="416">
        <v>5</v>
      </c>
      <c r="B689" s="416"/>
      <c r="C689" s="416"/>
      <c r="D689" s="417"/>
      <c r="E689" s="418" t="s">
        <v>726</v>
      </c>
      <c r="F689" s="418"/>
      <c r="G689" s="418"/>
      <c r="H689" s="419"/>
      <c r="I689" s="420"/>
      <c r="J689" s="59"/>
      <c r="K689" s="392"/>
      <c r="L689" s="61"/>
      <c r="M689" s="63"/>
    </row>
    <row r="690" spans="1:13" ht="22.5">
      <c r="A690" s="30"/>
      <c r="B690" s="72"/>
      <c r="C690" s="30" t="s">
        <v>684</v>
      </c>
      <c r="D690" s="31" t="s">
        <v>14</v>
      </c>
      <c r="E690" s="78" t="s">
        <v>704</v>
      </c>
      <c r="F690" s="32" t="s">
        <v>56</v>
      </c>
      <c r="G690" s="34">
        <v>100</v>
      </c>
      <c r="H690" s="56">
        <v>0</v>
      </c>
      <c r="I690" s="398">
        <f t="shared" si="30"/>
        <v>0</v>
      </c>
      <c r="J690" s="59"/>
      <c r="K690" s="392"/>
      <c r="L690" s="61"/>
      <c r="M690" s="63"/>
    </row>
    <row r="691" spans="1:13" ht="15">
      <c r="A691" s="402">
        <v>4</v>
      </c>
      <c r="B691" s="402"/>
      <c r="C691" s="402"/>
      <c r="D691" s="403"/>
      <c r="E691" s="404" t="s">
        <v>236</v>
      </c>
      <c r="F691" s="404"/>
      <c r="G691" s="404"/>
      <c r="H691" s="408"/>
      <c r="I691" s="409">
        <f>SUM(I692:I730)</f>
        <v>0</v>
      </c>
      <c r="J691" s="59"/>
      <c r="K691" s="392"/>
      <c r="L691" s="61"/>
      <c r="M691" s="63"/>
    </row>
    <row r="692" spans="1:13" ht="15">
      <c r="A692" s="416">
        <v>5</v>
      </c>
      <c r="B692" s="416"/>
      <c r="C692" s="416"/>
      <c r="D692" s="417"/>
      <c r="E692" s="418" t="s">
        <v>506</v>
      </c>
      <c r="F692" s="418"/>
      <c r="G692" s="418"/>
      <c r="H692" s="419"/>
      <c r="I692" s="420"/>
      <c r="J692" s="59"/>
      <c r="K692" s="392"/>
      <c r="L692" s="61"/>
      <c r="M692" s="63"/>
    </row>
    <row r="693" spans="1:13" ht="33.75">
      <c r="A693" s="30"/>
      <c r="B693" s="72"/>
      <c r="C693" s="30" t="s">
        <v>570</v>
      </c>
      <c r="D693" s="31" t="s">
        <v>14</v>
      </c>
      <c r="E693" s="78" t="s">
        <v>705</v>
      </c>
      <c r="F693" s="32" t="s">
        <v>7</v>
      </c>
      <c r="G693" s="34">
        <v>1</v>
      </c>
      <c r="H693" s="56">
        <v>0</v>
      </c>
      <c r="I693" s="398">
        <f t="shared" si="30"/>
        <v>0</v>
      </c>
      <c r="J693" s="59"/>
      <c r="K693" s="392"/>
      <c r="L693" s="61"/>
      <c r="M693" s="63"/>
    </row>
    <row r="694" spans="1:13" ht="22.5">
      <c r="A694" s="30"/>
      <c r="B694" s="72"/>
      <c r="C694" s="30" t="s">
        <v>572</v>
      </c>
      <c r="D694" s="31" t="s">
        <v>15</v>
      </c>
      <c r="E694" s="78" t="s">
        <v>706</v>
      </c>
      <c r="F694" s="32" t="s">
        <v>56</v>
      </c>
      <c r="G694" s="34">
        <v>58</v>
      </c>
      <c r="H694" s="56">
        <v>0</v>
      </c>
      <c r="I694" s="398">
        <f t="shared" si="30"/>
        <v>0</v>
      </c>
      <c r="J694" s="59"/>
      <c r="K694" s="392"/>
      <c r="L694" s="61"/>
      <c r="M694" s="63"/>
    </row>
    <row r="695" spans="1:13" ht="33.75">
      <c r="A695" s="30"/>
      <c r="B695" s="72"/>
      <c r="C695" s="30" t="s">
        <v>573</v>
      </c>
      <c r="D695" s="31" t="s">
        <v>16</v>
      </c>
      <c r="E695" s="78" t="s">
        <v>707</v>
      </c>
      <c r="F695" s="32" t="s">
        <v>56</v>
      </c>
      <c r="G695" s="34">
        <v>51</v>
      </c>
      <c r="H695" s="56">
        <v>0</v>
      </c>
      <c r="I695" s="398">
        <f t="shared" si="30"/>
        <v>0</v>
      </c>
      <c r="J695" s="59"/>
      <c r="K695" s="392"/>
      <c r="L695" s="61"/>
      <c r="M695" s="63"/>
    </row>
    <row r="696" spans="1:13" ht="22.5">
      <c r="A696" s="30"/>
      <c r="B696" s="72"/>
      <c r="C696" s="30" t="s">
        <v>685</v>
      </c>
      <c r="D696" s="31" t="s">
        <v>17</v>
      </c>
      <c r="E696" s="78" t="s">
        <v>708</v>
      </c>
      <c r="F696" s="32" t="s">
        <v>56</v>
      </c>
      <c r="G696" s="34">
        <v>205</v>
      </c>
      <c r="H696" s="56">
        <v>0</v>
      </c>
      <c r="I696" s="398">
        <f t="shared" si="30"/>
        <v>0</v>
      </c>
      <c r="J696" s="59"/>
      <c r="K696" s="392"/>
      <c r="L696" s="61"/>
      <c r="M696" s="63"/>
    </row>
    <row r="697" spans="1:13" ht="22.5">
      <c r="A697" s="30"/>
      <c r="B697" s="72"/>
      <c r="C697" s="30" t="s">
        <v>575</v>
      </c>
      <c r="D697" s="31" t="s">
        <v>179</v>
      </c>
      <c r="E697" s="78" t="s">
        <v>709</v>
      </c>
      <c r="F697" s="32" t="s">
        <v>56</v>
      </c>
      <c r="G697" s="34">
        <v>21</v>
      </c>
      <c r="H697" s="56">
        <v>0</v>
      </c>
      <c r="I697" s="398">
        <f t="shared" si="30"/>
        <v>0</v>
      </c>
      <c r="J697" s="59"/>
      <c r="K697" s="392"/>
      <c r="L697" s="61"/>
      <c r="M697" s="63"/>
    </row>
    <row r="698" spans="1:13" ht="15">
      <c r="A698" s="416">
        <v>5</v>
      </c>
      <c r="B698" s="416"/>
      <c r="C698" s="416"/>
      <c r="D698" s="417"/>
      <c r="E698" s="418" t="s">
        <v>507</v>
      </c>
      <c r="F698" s="418"/>
      <c r="G698" s="418"/>
      <c r="H698" s="419"/>
      <c r="I698" s="420"/>
      <c r="J698" s="59"/>
      <c r="K698" s="392"/>
      <c r="L698" s="61"/>
      <c r="M698" s="63"/>
    </row>
    <row r="699" spans="1:13" ht="22.5">
      <c r="A699" s="30"/>
      <c r="B699" s="72"/>
      <c r="C699" s="30" t="s">
        <v>577</v>
      </c>
      <c r="D699" s="31" t="s">
        <v>14</v>
      </c>
      <c r="E699" s="78" t="s">
        <v>710</v>
      </c>
      <c r="F699" s="32" t="s">
        <v>78</v>
      </c>
      <c r="G699" s="34">
        <v>8834</v>
      </c>
      <c r="H699" s="56">
        <v>0</v>
      </c>
      <c r="I699" s="398">
        <f t="shared" si="30"/>
        <v>0</v>
      </c>
      <c r="J699" s="59"/>
      <c r="K699" s="392"/>
      <c r="L699" s="61"/>
      <c r="M699" s="63"/>
    </row>
    <row r="700" spans="1:13" ht="22.5">
      <c r="A700" s="30"/>
      <c r="B700" s="72"/>
      <c r="C700" s="30" t="s">
        <v>579</v>
      </c>
      <c r="D700" s="31" t="s">
        <v>15</v>
      </c>
      <c r="E700" s="78" t="s">
        <v>580</v>
      </c>
      <c r="F700" s="32" t="s">
        <v>7</v>
      </c>
      <c r="G700" s="34">
        <v>1</v>
      </c>
      <c r="H700" s="56">
        <v>0</v>
      </c>
      <c r="I700" s="398">
        <f t="shared" si="30"/>
        <v>0</v>
      </c>
      <c r="J700" s="59"/>
      <c r="K700" s="392"/>
      <c r="L700" s="61"/>
      <c r="M700" s="63"/>
    </row>
    <row r="701" spans="1:13" ht="15">
      <c r="A701" s="416">
        <v>5</v>
      </c>
      <c r="B701" s="416"/>
      <c r="C701" s="416"/>
      <c r="D701" s="417"/>
      <c r="E701" s="418" t="s">
        <v>508</v>
      </c>
      <c r="F701" s="418"/>
      <c r="G701" s="418"/>
      <c r="H701" s="419"/>
      <c r="I701" s="420"/>
      <c r="J701" s="59"/>
      <c r="K701" s="392"/>
      <c r="L701" s="61"/>
      <c r="M701" s="63"/>
    </row>
    <row r="702" spans="1:13" ht="22.5">
      <c r="A702" s="30"/>
      <c r="B702" s="72"/>
      <c r="C702" s="30" t="s">
        <v>581</v>
      </c>
      <c r="D702" s="31" t="s">
        <v>14</v>
      </c>
      <c r="E702" s="78" t="s">
        <v>711</v>
      </c>
      <c r="F702" s="32" t="s">
        <v>76</v>
      </c>
      <c r="G702" s="34">
        <v>5</v>
      </c>
      <c r="H702" s="56">
        <v>0</v>
      </c>
      <c r="I702" s="398">
        <f t="shared" si="30"/>
        <v>0</v>
      </c>
      <c r="J702" s="59"/>
      <c r="K702" s="392"/>
      <c r="L702" s="61"/>
      <c r="M702" s="63"/>
    </row>
    <row r="703" spans="1:13" ht="22.5">
      <c r="A703" s="30"/>
      <c r="B703" s="72"/>
      <c r="C703" s="30" t="s">
        <v>686</v>
      </c>
      <c r="D703" s="31" t="s">
        <v>15</v>
      </c>
      <c r="E703" s="78" t="s">
        <v>712</v>
      </c>
      <c r="F703" s="32" t="s">
        <v>76</v>
      </c>
      <c r="G703" s="34">
        <v>10</v>
      </c>
      <c r="H703" s="56">
        <v>0</v>
      </c>
      <c r="I703" s="398">
        <f t="shared" si="30"/>
        <v>0</v>
      </c>
      <c r="J703" s="59"/>
      <c r="K703" s="392"/>
      <c r="L703" s="61"/>
      <c r="M703" s="63"/>
    </row>
    <row r="704" spans="1:13" ht="22.5">
      <c r="A704" s="30"/>
      <c r="B704" s="72"/>
      <c r="C704" s="30" t="s">
        <v>687</v>
      </c>
      <c r="D704" s="31" t="s">
        <v>16</v>
      </c>
      <c r="E704" s="78" t="s">
        <v>713</v>
      </c>
      <c r="F704" s="32" t="s">
        <v>76</v>
      </c>
      <c r="G704" s="34">
        <v>74</v>
      </c>
      <c r="H704" s="56">
        <v>0</v>
      </c>
      <c r="I704" s="398">
        <f t="shared" si="30"/>
        <v>0</v>
      </c>
      <c r="J704" s="59"/>
      <c r="K704" s="392"/>
      <c r="L704" s="61"/>
      <c r="M704" s="63"/>
    </row>
    <row r="705" spans="1:13" ht="22.5">
      <c r="A705" s="30"/>
      <c r="B705" s="72"/>
      <c r="C705" s="30" t="s">
        <v>688</v>
      </c>
      <c r="D705" s="31" t="s">
        <v>17</v>
      </c>
      <c r="E705" s="78" t="s">
        <v>714</v>
      </c>
      <c r="F705" s="32" t="s">
        <v>76</v>
      </c>
      <c r="G705" s="34">
        <v>74</v>
      </c>
      <c r="H705" s="56">
        <v>0</v>
      </c>
      <c r="I705" s="398">
        <f t="shared" si="30"/>
        <v>0</v>
      </c>
      <c r="J705" s="59"/>
      <c r="K705" s="392"/>
      <c r="L705" s="61"/>
      <c r="M705" s="63"/>
    </row>
    <row r="706" spans="1:13" ht="22.5">
      <c r="A706" s="30"/>
      <c r="B706" s="72"/>
      <c r="C706" s="30" t="s">
        <v>689</v>
      </c>
      <c r="D706" s="31" t="s">
        <v>179</v>
      </c>
      <c r="E706" s="78" t="s">
        <v>715</v>
      </c>
      <c r="F706" s="32" t="s">
        <v>76</v>
      </c>
      <c r="G706" s="34">
        <v>74</v>
      </c>
      <c r="H706" s="56">
        <v>0</v>
      </c>
      <c r="I706" s="398">
        <f t="shared" si="30"/>
        <v>0</v>
      </c>
      <c r="J706" s="59"/>
      <c r="K706" s="392"/>
      <c r="L706" s="61"/>
      <c r="M706" s="63"/>
    </row>
    <row r="707" spans="1:13" ht="22.5">
      <c r="A707" s="30"/>
      <c r="B707" s="72"/>
      <c r="C707" s="30" t="s">
        <v>589</v>
      </c>
      <c r="D707" s="31" t="s">
        <v>198</v>
      </c>
      <c r="E707" s="78" t="s">
        <v>590</v>
      </c>
      <c r="F707" s="32" t="s">
        <v>58</v>
      </c>
      <c r="G707" s="34">
        <v>24.5</v>
      </c>
      <c r="H707" s="56">
        <v>0</v>
      </c>
      <c r="I707" s="398">
        <f t="shared" si="30"/>
        <v>0</v>
      </c>
      <c r="J707" s="59"/>
      <c r="K707" s="392"/>
      <c r="L707" s="61"/>
      <c r="M707" s="63"/>
    </row>
    <row r="708" spans="1:13" ht="15">
      <c r="A708" s="416">
        <v>5</v>
      </c>
      <c r="B708" s="416"/>
      <c r="C708" s="416"/>
      <c r="D708" s="417"/>
      <c r="E708" s="418" t="s">
        <v>643</v>
      </c>
      <c r="F708" s="418"/>
      <c r="G708" s="418"/>
      <c r="H708" s="419"/>
      <c r="I708" s="420"/>
      <c r="J708" s="59"/>
      <c r="K708" s="392"/>
      <c r="L708" s="61"/>
      <c r="M708" s="63"/>
    </row>
    <row r="709" spans="1:13" ht="45">
      <c r="A709" s="30"/>
      <c r="B709" s="72"/>
      <c r="C709" s="30" t="s">
        <v>591</v>
      </c>
      <c r="D709" s="31" t="s">
        <v>14</v>
      </c>
      <c r="E709" s="78" t="s">
        <v>716</v>
      </c>
      <c r="F709" s="32" t="s">
        <v>58</v>
      </c>
      <c r="G709" s="34">
        <v>65</v>
      </c>
      <c r="H709" s="56">
        <v>0</v>
      </c>
      <c r="I709" s="398">
        <f t="shared" si="30"/>
        <v>0</v>
      </c>
      <c r="J709" s="59"/>
      <c r="K709" s="392"/>
      <c r="L709" s="61"/>
      <c r="M709" s="63"/>
    </row>
    <row r="710" spans="1:13" ht="33.75">
      <c r="A710" s="30"/>
      <c r="B710" s="72"/>
      <c r="C710" s="30" t="s">
        <v>593</v>
      </c>
      <c r="D710" s="31" t="s">
        <v>15</v>
      </c>
      <c r="E710" s="78" t="s">
        <v>594</v>
      </c>
      <c r="F710" s="32" t="s">
        <v>76</v>
      </c>
      <c r="G710" s="34">
        <v>2.6</v>
      </c>
      <c r="H710" s="56">
        <v>0</v>
      </c>
      <c r="I710" s="398">
        <f t="shared" si="30"/>
        <v>0</v>
      </c>
      <c r="J710" s="59"/>
      <c r="K710" s="392"/>
      <c r="L710" s="61"/>
      <c r="M710" s="63"/>
    </row>
    <row r="711" spans="1:13" ht="15">
      <c r="A711" s="30"/>
      <c r="B711" s="72"/>
      <c r="C711" s="30" t="s">
        <v>595</v>
      </c>
      <c r="D711" s="31" t="s">
        <v>16</v>
      </c>
      <c r="E711" s="78" t="s">
        <v>717</v>
      </c>
      <c r="F711" s="32" t="s">
        <v>56</v>
      </c>
      <c r="G711" s="34">
        <v>5</v>
      </c>
      <c r="H711" s="56">
        <v>0</v>
      </c>
      <c r="I711" s="398">
        <f t="shared" si="30"/>
        <v>0</v>
      </c>
      <c r="J711" s="59"/>
      <c r="K711" s="392"/>
      <c r="L711" s="61"/>
      <c r="M711" s="63"/>
    </row>
    <row r="712" spans="1:13" ht="15">
      <c r="A712" s="416">
        <v>5</v>
      </c>
      <c r="B712" s="416"/>
      <c r="C712" s="416"/>
      <c r="D712" s="417"/>
      <c r="E712" s="421" t="s">
        <v>618</v>
      </c>
      <c r="F712" s="418"/>
      <c r="G712" s="418"/>
      <c r="H712" s="419"/>
      <c r="I712" s="420"/>
      <c r="J712" s="59"/>
      <c r="K712" s="392"/>
      <c r="L712" s="61"/>
      <c r="M712" s="63"/>
    </row>
    <row r="713" spans="1:13" ht="56.25">
      <c r="A713" s="30"/>
      <c r="B713" s="72"/>
      <c r="C713" s="30" t="s">
        <v>650</v>
      </c>
      <c r="D713" s="31" t="s">
        <v>14</v>
      </c>
      <c r="E713" s="78" t="s">
        <v>718</v>
      </c>
      <c r="F713" s="32" t="s">
        <v>58</v>
      </c>
      <c r="G713" s="34">
        <v>141</v>
      </c>
      <c r="H713" s="56">
        <v>0</v>
      </c>
      <c r="I713" s="398">
        <f t="shared" si="30"/>
        <v>0</v>
      </c>
      <c r="J713" s="59"/>
      <c r="K713" s="392"/>
      <c r="L713" s="61"/>
      <c r="M713" s="63"/>
    </row>
    <row r="714" spans="1:13" ht="56.25">
      <c r="A714" s="30"/>
      <c r="B714" s="72"/>
      <c r="C714" s="30" t="s">
        <v>597</v>
      </c>
      <c r="D714" s="31" t="s">
        <v>15</v>
      </c>
      <c r="E714" s="78" t="s">
        <v>719</v>
      </c>
      <c r="F714" s="32" t="s">
        <v>58</v>
      </c>
      <c r="G714" s="34">
        <v>71</v>
      </c>
      <c r="H714" s="56">
        <v>0</v>
      </c>
      <c r="I714" s="398">
        <f t="shared" si="30"/>
        <v>0</v>
      </c>
      <c r="J714" s="59"/>
      <c r="K714" s="392"/>
      <c r="L714" s="61"/>
      <c r="M714" s="63"/>
    </row>
    <row r="715" spans="1:13" ht="22.5">
      <c r="A715" s="30"/>
      <c r="B715" s="72"/>
      <c r="C715" s="30" t="s">
        <v>651</v>
      </c>
      <c r="D715" s="31" t="s">
        <v>16</v>
      </c>
      <c r="E715" s="78" t="s">
        <v>720</v>
      </c>
      <c r="F715" s="32" t="s">
        <v>56</v>
      </c>
      <c r="G715" s="34">
        <v>47</v>
      </c>
      <c r="H715" s="56">
        <v>0</v>
      </c>
      <c r="I715" s="398">
        <f t="shared" si="30"/>
        <v>0</v>
      </c>
      <c r="J715" s="59"/>
      <c r="K715" s="392"/>
      <c r="L715" s="61"/>
      <c r="M715" s="63"/>
    </row>
    <row r="716" spans="1:13" ht="33.75">
      <c r="A716" s="30"/>
      <c r="B716" s="72"/>
      <c r="C716" s="30" t="s">
        <v>652</v>
      </c>
      <c r="D716" s="31" t="s">
        <v>17</v>
      </c>
      <c r="E716" s="78" t="s">
        <v>721</v>
      </c>
      <c r="F716" s="32" t="s">
        <v>56</v>
      </c>
      <c r="G716" s="34">
        <v>47</v>
      </c>
      <c r="H716" s="56">
        <v>0</v>
      </c>
      <c r="I716" s="398">
        <f t="shared" si="30"/>
        <v>0</v>
      </c>
      <c r="J716" s="59"/>
      <c r="K716" s="392"/>
      <c r="L716" s="61"/>
      <c r="M716" s="63"/>
    </row>
    <row r="717" spans="1:13" ht="45">
      <c r="A717" s="30"/>
      <c r="B717" s="72"/>
      <c r="C717" s="30" t="s">
        <v>653</v>
      </c>
      <c r="D717" s="31" t="s">
        <v>179</v>
      </c>
      <c r="E717" s="78" t="s">
        <v>722</v>
      </c>
      <c r="F717" s="32" t="s">
        <v>56</v>
      </c>
      <c r="G717" s="34">
        <v>141</v>
      </c>
      <c r="H717" s="56">
        <v>0</v>
      </c>
      <c r="I717" s="398">
        <f t="shared" si="30"/>
        <v>0</v>
      </c>
      <c r="J717" s="59"/>
      <c r="K717" s="392"/>
      <c r="L717" s="61"/>
      <c r="M717" s="63"/>
    </row>
    <row r="718" spans="1:13" ht="45">
      <c r="A718" s="30"/>
      <c r="B718" s="72"/>
      <c r="C718" s="30" t="s">
        <v>654</v>
      </c>
      <c r="D718" s="31" t="s">
        <v>198</v>
      </c>
      <c r="E718" s="78" t="s">
        <v>675</v>
      </c>
      <c r="F718" s="32" t="s">
        <v>56</v>
      </c>
      <c r="G718" s="34">
        <v>14</v>
      </c>
      <c r="H718" s="56">
        <v>0</v>
      </c>
      <c r="I718" s="398">
        <f t="shared" si="30"/>
        <v>0</v>
      </c>
      <c r="J718" s="59"/>
      <c r="K718" s="392"/>
      <c r="L718" s="61"/>
      <c r="M718" s="63"/>
    </row>
    <row r="719" spans="1:13" ht="15">
      <c r="A719" s="416">
        <v>5</v>
      </c>
      <c r="B719" s="416"/>
      <c r="C719" s="416"/>
      <c r="D719" s="417"/>
      <c r="E719" s="418" t="s">
        <v>727</v>
      </c>
      <c r="F719" s="418"/>
      <c r="G719" s="418"/>
      <c r="H719" s="419"/>
      <c r="I719" s="420"/>
      <c r="J719" s="59"/>
      <c r="K719" s="392"/>
      <c r="L719" s="61"/>
      <c r="M719" s="63"/>
    </row>
    <row r="720" spans="1:13" ht="33.75">
      <c r="A720" s="30"/>
      <c r="B720" s="72"/>
      <c r="C720" s="30" t="s">
        <v>690</v>
      </c>
      <c r="D720" s="31" t="s">
        <v>14</v>
      </c>
      <c r="E720" s="78" t="s">
        <v>723</v>
      </c>
      <c r="F720" s="32" t="s">
        <v>7</v>
      </c>
      <c r="G720" s="34">
        <v>42</v>
      </c>
      <c r="H720" s="56">
        <v>0</v>
      </c>
      <c r="I720" s="398">
        <f t="shared" si="30"/>
        <v>0</v>
      </c>
      <c r="J720" s="59"/>
      <c r="K720" s="392"/>
      <c r="L720" s="61"/>
      <c r="M720" s="63"/>
    </row>
    <row r="721" spans="1:13" ht="22.5">
      <c r="A721" s="30"/>
      <c r="B721" s="72"/>
      <c r="C721" s="30" t="s">
        <v>691</v>
      </c>
      <c r="D721" s="31" t="s">
        <v>15</v>
      </c>
      <c r="E721" s="78" t="s">
        <v>724</v>
      </c>
      <c r="F721" s="32" t="s">
        <v>7</v>
      </c>
      <c r="G721" s="34">
        <v>42</v>
      </c>
      <c r="H721" s="56">
        <v>0</v>
      </c>
      <c r="I721" s="398">
        <f t="shared" si="30"/>
        <v>0</v>
      </c>
      <c r="J721" s="59"/>
      <c r="K721" s="392"/>
      <c r="L721" s="61"/>
      <c r="M721" s="63"/>
    </row>
    <row r="722" spans="1:13" ht="15">
      <c r="A722" s="416">
        <v>5</v>
      </c>
      <c r="B722" s="416"/>
      <c r="C722" s="416"/>
      <c r="D722" s="417"/>
      <c r="E722" s="418" t="s">
        <v>620</v>
      </c>
      <c r="F722" s="418"/>
      <c r="G722" s="418"/>
      <c r="H722" s="419"/>
      <c r="I722" s="420"/>
      <c r="J722" s="59"/>
      <c r="K722" s="392"/>
      <c r="L722" s="61"/>
      <c r="M722" s="63"/>
    </row>
    <row r="723" spans="1:13" ht="22.5">
      <c r="A723" s="30"/>
      <c r="B723" s="72"/>
      <c r="C723" s="30" t="s">
        <v>599</v>
      </c>
      <c r="D723" s="31" t="s">
        <v>14</v>
      </c>
      <c r="E723" s="78" t="s">
        <v>600</v>
      </c>
      <c r="F723" s="32" t="s">
        <v>58</v>
      </c>
      <c r="G723" s="34">
        <v>25.3</v>
      </c>
      <c r="H723" s="56">
        <v>0</v>
      </c>
      <c r="I723" s="398">
        <f t="shared" si="30"/>
        <v>0</v>
      </c>
      <c r="J723" s="59"/>
      <c r="K723" s="392"/>
      <c r="L723" s="61"/>
      <c r="M723" s="63"/>
    </row>
    <row r="724" spans="1:13" ht="22.5">
      <c r="A724" s="30"/>
      <c r="B724" s="72"/>
      <c r="C724" s="30" t="s">
        <v>601</v>
      </c>
      <c r="D724" s="31" t="s">
        <v>15</v>
      </c>
      <c r="E724" s="78" t="s">
        <v>477</v>
      </c>
      <c r="F724" s="32" t="s">
        <v>7</v>
      </c>
      <c r="G724" s="34">
        <v>8</v>
      </c>
      <c r="H724" s="56">
        <v>0</v>
      </c>
      <c r="I724" s="398">
        <f t="shared" si="30"/>
        <v>0</v>
      </c>
      <c r="J724" s="59"/>
      <c r="K724" s="392"/>
      <c r="L724" s="61"/>
      <c r="M724" s="63"/>
    </row>
    <row r="725" spans="1:13" ht="15">
      <c r="A725" s="416">
        <v>5</v>
      </c>
      <c r="B725" s="416"/>
      <c r="C725" s="416"/>
      <c r="D725" s="417"/>
      <c r="E725" s="418" t="s">
        <v>621</v>
      </c>
      <c r="F725" s="418"/>
      <c r="G725" s="418"/>
      <c r="H725" s="419"/>
      <c r="I725" s="420"/>
      <c r="J725" s="59"/>
      <c r="K725" s="392"/>
      <c r="L725" s="61"/>
      <c r="M725" s="63"/>
    </row>
    <row r="726" spans="1:13" ht="22.5">
      <c r="A726" s="30"/>
      <c r="B726" s="72"/>
      <c r="C726" s="30" t="s">
        <v>655</v>
      </c>
      <c r="D726" s="31" t="s">
        <v>14</v>
      </c>
      <c r="E726" s="78" t="s">
        <v>676</v>
      </c>
      <c r="F726" s="32" t="s">
        <v>56</v>
      </c>
      <c r="G726" s="34">
        <v>114</v>
      </c>
      <c r="H726" s="56">
        <v>0</v>
      </c>
      <c r="I726" s="398">
        <f t="shared" si="30"/>
        <v>0</v>
      </c>
      <c r="J726" s="59"/>
      <c r="K726" s="392"/>
      <c r="L726" s="61"/>
      <c r="M726" s="63"/>
    </row>
    <row r="727" spans="1:13" ht="22.5">
      <c r="A727" s="30"/>
      <c r="B727" s="72"/>
      <c r="C727" s="30" t="s">
        <v>656</v>
      </c>
      <c r="D727" s="31" t="s">
        <v>15</v>
      </c>
      <c r="E727" s="78" t="s">
        <v>677</v>
      </c>
      <c r="F727" s="32" t="s">
        <v>56</v>
      </c>
      <c r="G727" s="34">
        <v>114</v>
      </c>
      <c r="H727" s="56">
        <v>0</v>
      </c>
      <c r="I727" s="398">
        <f t="shared" si="30"/>
        <v>0</v>
      </c>
      <c r="J727" s="59"/>
      <c r="K727" s="392"/>
      <c r="L727" s="61"/>
      <c r="M727" s="63"/>
    </row>
    <row r="728" spans="1:13" ht="22.5">
      <c r="A728" s="30"/>
      <c r="B728" s="72"/>
      <c r="C728" s="30" t="s">
        <v>657</v>
      </c>
      <c r="D728" s="31" t="s">
        <v>16</v>
      </c>
      <c r="E728" s="78" t="s">
        <v>678</v>
      </c>
      <c r="F728" s="32" t="s">
        <v>56</v>
      </c>
      <c r="G728" s="34">
        <v>114</v>
      </c>
      <c r="H728" s="56">
        <v>0</v>
      </c>
      <c r="I728" s="398">
        <f t="shared" si="30"/>
        <v>0</v>
      </c>
      <c r="J728" s="59"/>
      <c r="K728" s="392"/>
      <c r="L728" s="61"/>
      <c r="M728" s="63"/>
    </row>
    <row r="729" spans="1:13" ht="33.75">
      <c r="A729" s="30"/>
      <c r="B729" s="72"/>
      <c r="C729" s="30" t="s">
        <v>658</v>
      </c>
      <c r="D729" s="31" t="s">
        <v>17</v>
      </c>
      <c r="E729" s="78" t="s">
        <v>679</v>
      </c>
      <c r="F729" s="32" t="s">
        <v>56</v>
      </c>
      <c r="G729" s="34">
        <v>114</v>
      </c>
      <c r="H729" s="56">
        <v>0</v>
      </c>
      <c r="I729" s="398">
        <f t="shared" ref="I729:I766" si="31">IF(ISNUMBER(G729),ROUND(G729*H729,2),"")</f>
        <v>0</v>
      </c>
      <c r="J729" s="59"/>
      <c r="K729" s="392"/>
      <c r="L729" s="61"/>
      <c r="M729" s="63"/>
    </row>
    <row r="730" spans="1:13" ht="22.5">
      <c r="A730" s="30"/>
      <c r="B730" s="72"/>
      <c r="C730" s="30" t="s">
        <v>642</v>
      </c>
      <c r="D730" s="31" t="s">
        <v>179</v>
      </c>
      <c r="E730" s="78" t="s">
        <v>603</v>
      </c>
      <c r="F730" s="32" t="s">
        <v>56</v>
      </c>
      <c r="G730" s="34">
        <v>114</v>
      </c>
      <c r="H730" s="56">
        <v>0</v>
      </c>
      <c r="I730" s="398">
        <f t="shared" si="31"/>
        <v>0</v>
      </c>
      <c r="J730" s="59"/>
      <c r="K730" s="392"/>
      <c r="L730" s="61"/>
      <c r="M730" s="63"/>
    </row>
    <row r="731" spans="1:13" ht="15">
      <c r="A731" s="22">
        <v>2</v>
      </c>
      <c r="B731" s="70"/>
      <c r="C731" s="22"/>
      <c r="D731" s="23"/>
      <c r="E731" s="24" t="s">
        <v>728</v>
      </c>
      <c r="F731" s="114"/>
      <c r="G731" s="115"/>
      <c r="H731" s="26"/>
      <c r="I731" s="26">
        <f>I732+I747+I761</f>
        <v>0</v>
      </c>
      <c r="J731" s="59"/>
      <c r="K731" s="392"/>
      <c r="L731" s="61"/>
      <c r="M731" s="63"/>
    </row>
    <row r="732" spans="1:13" ht="15">
      <c r="A732" s="402">
        <v>4</v>
      </c>
      <c r="B732" s="402"/>
      <c r="C732" s="402"/>
      <c r="D732" s="403"/>
      <c r="E732" s="404" t="s">
        <v>501</v>
      </c>
      <c r="F732" s="404"/>
      <c r="G732" s="404"/>
      <c r="H732" s="408"/>
      <c r="I732" s="409">
        <f>SUM(I733:I746)</f>
        <v>0</v>
      </c>
      <c r="J732" s="59"/>
      <c r="K732" s="392"/>
      <c r="L732" s="61"/>
      <c r="M732" s="63"/>
    </row>
    <row r="733" spans="1:13" ht="15">
      <c r="A733" s="416">
        <v>5</v>
      </c>
      <c r="B733" s="416"/>
      <c r="C733" s="416"/>
      <c r="D733" s="417"/>
      <c r="E733" s="418" t="s">
        <v>606</v>
      </c>
      <c r="F733" s="418"/>
      <c r="G733" s="418"/>
      <c r="H733" s="419"/>
      <c r="I733" s="420"/>
      <c r="J733" s="59"/>
      <c r="K733" s="392"/>
      <c r="L733" s="61"/>
      <c r="M733" s="63"/>
    </row>
    <row r="734" spans="1:13" ht="22.5">
      <c r="A734" s="30"/>
      <c r="B734" s="72"/>
      <c r="C734" s="30" t="s">
        <v>520</v>
      </c>
      <c r="D734" s="31" t="s">
        <v>14</v>
      </c>
      <c r="E734" s="78" t="s">
        <v>692</v>
      </c>
      <c r="F734" s="32" t="s">
        <v>7</v>
      </c>
      <c r="G734" s="34">
        <v>1</v>
      </c>
      <c r="H734" s="56">
        <v>0</v>
      </c>
      <c r="I734" s="398">
        <f t="shared" si="31"/>
        <v>0</v>
      </c>
      <c r="J734" s="59"/>
      <c r="K734" s="392"/>
      <c r="L734" s="61"/>
      <c r="M734" s="63"/>
    </row>
    <row r="735" spans="1:13" ht="22.5">
      <c r="A735" s="30"/>
      <c r="B735" s="72"/>
      <c r="C735" s="30" t="s">
        <v>522</v>
      </c>
      <c r="D735" s="31" t="s">
        <v>15</v>
      </c>
      <c r="E735" s="78" t="s">
        <v>693</v>
      </c>
      <c r="F735" s="32" t="s">
        <v>7</v>
      </c>
      <c r="G735" s="34">
        <v>1</v>
      </c>
      <c r="H735" s="56">
        <v>0</v>
      </c>
      <c r="I735" s="398">
        <f t="shared" si="31"/>
        <v>0</v>
      </c>
      <c r="J735" s="59"/>
      <c r="K735" s="392"/>
      <c r="L735" s="61"/>
      <c r="M735" s="63"/>
    </row>
    <row r="736" spans="1:13" ht="15">
      <c r="A736" s="416">
        <v>5</v>
      </c>
      <c r="B736" s="416"/>
      <c r="C736" s="416"/>
      <c r="D736" s="417"/>
      <c r="E736" s="418" t="s">
        <v>607</v>
      </c>
      <c r="F736" s="418"/>
      <c r="G736" s="418"/>
      <c r="H736" s="419"/>
      <c r="I736" s="420"/>
      <c r="J736" s="59"/>
      <c r="K736" s="392"/>
      <c r="L736" s="61"/>
      <c r="M736" s="63"/>
    </row>
    <row r="737" spans="1:13" ht="22.5">
      <c r="A737" s="30"/>
      <c r="B737" s="72"/>
      <c r="C737" s="30" t="s">
        <v>638</v>
      </c>
      <c r="D737" s="31" t="s">
        <v>14</v>
      </c>
      <c r="E737" s="78" t="s">
        <v>624</v>
      </c>
      <c r="F737" s="32" t="s">
        <v>56</v>
      </c>
      <c r="G737" s="34">
        <v>60</v>
      </c>
      <c r="H737" s="56">
        <v>0</v>
      </c>
      <c r="I737" s="398">
        <f t="shared" si="31"/>
        <v>0</v>
      </c>
      <c r="J737" s="59"/>
      <c r="K737" s="392"/>
      <c r="L737" s="61"/>
      <c r="M737" s="63"/>
    </row>
    <row r="738" spans="1:13" ht="15">
      <c r="A738" s="30"/>
      <c r="B738" s="72"/>
      <c r="C738" s="30" t="s">
        <v>528</v>
      </c>
      <c r="D738" s="31" t="s">
        <v>15</v>
      </c>
      <c r="E738" s="78" t="s">
        <v>529</v>
      </c>
      <c r="F738" s="32" t="s">
        <v>58</v>
      </c>
      <c r="G738" s="34">
        <v>33</v>
      </c>
      <c r="H738" s="56">
        <v>0</v>
      </c>
      <c r="I738" s="398">
        <f t="shared" si="31"/>
        <v>0</v>
      </c>
      <c r="J738" s="59"/>
      <c r="K738" s="392"/>
      <c r="L738" s="61"/>
      <c r="M738" s="63"/>
    </row>
    <row r="739" spans="1:13" ht="22.5">
      <c r="A739" s="30"/>
      <c r="B739" s="72"/>
      <c r="C739" s="30" t="s">
        <v>530</v>
      </c>
      <c r="D739" s="31" t="s">
        <v>16</v>
      </c>
      <c r="E739" s="78" t="s">
        <v>695</v>
      </c>
      <c r="F739" s="32" t="s">
        <v>56</v>
      </c>
      <c r="G739" s="34">
        <v>105</v>
      </c>
      <c r="H739" s="56">
        <v>0</v>
      </c>
      <c r="I739" s="398">
        <f t="shared" si="31"/>
        <v>0</v>
      </c>
      <c r="J739" s="59"/>
      <c r="K739" s="392"/>
      <c r="L739" s="61"/>
      <c r="M739" s="63"/>
    </row>
    <row r="740" spans="1:13" ht="22.5">
      <c r="A740" s="30"/>
      <c r="B740" s="72"/>
      <c r="C740" s="30" t="s">
        <v>682</v>
      </c>
      <c r="D740" s="31" t="s">
        <v>17</v>
      </c>
      <c r="E740" s="78" t="s">
        <v>730</v>
      </c>
      <c r="F740" s="32" t="s">
        <v>76</v>
      </c>
      <c r="G740" s="34">
        <v>11</v>
      </c>
      <c r="H740" s="56">
        <v>0</v>
      </c>
      <c r="I740" s="398">
        <f t="shared" si="31"/>
        <v>0</v>
      </c>
      <c r="J740" s="59"/>
      <c r="K740" s="392"/>
      <c r="L740" s="61"/>
      <c r="M740" s="63"/>
    </row>
    <row r="741" spans="1:13" ht="15">
      <c r="A741" s="416">
        <v>5</v>
      </c>
      <c r="B741" s="416"/>
      <c r="C741" s="416"/>
      <c r="D741" s="417"/>
      <c r="E741" s="418" t="s">
        <v>608</v>
      </c>
      <c r="F741" s="418"/>
      <c r="G741" s="418"/>
      <c r="H741" s="419"/>
      <c r="I741" s="420"/>
      <c r="J741" s="59"/>
      <c r="K741" s="392"/>
      <c r="L741" s="61"/>
      <c r="M741" s="63"/>
    </row>
    <row r="742" spans="1:13" ht="33.75">
      <c r="A742" s="30"/>
      <c r="B742" s="72"/>
      <c r="C742" s="30" t="s">
        <v>534</v>
      </c>
      <c r="D742" s="31" t="s">
        <v>14</v>
      </c>
      <c r="E742" s="78" t="s">
        <v>535</v>
      </c>
      <c r="F742" s="32" t="s">
        <v>58</v>
      </c>
      <c r="G742" s="34">
        <v>56</v>
      </c>
      <c r="H742" s="56">
        <v>0</v>
      </c>
      <c r="I742" s="398">
        <f t="shared" si="31"/>
        <v>0</v>
      </c>
      <c r="J742" s="59"/>
      <c r="K742" s="392"/>
      <c r="L742" s="61"/>
      <c r="M742" s="63"/>
    </row>
    <row r="743" spans="1:13" ht="22.5">
      <c r="A743" s="30"/>
      <c r="B743" s="72"/>
      <c r="C743" s="30" t="s">
        <v>536</v>
      </c>
      <c r="D743" s="31" t="s">
        <v>15</v>
      </c>
      <c r="E743" s="78" t="s">
        <v>537</v>
      </c>
      <c r="F743" s="32" t="s">
        <v>58</v>
      </c>
      <c r="G743" s="34">
        <v>56</v>
      </c>
      <c r="H743" s="56">
        <v>0</v>
      </c>
      <c r="I743" s="398">
        <f t="shared" si="31"/>
        <v>0</v>
      </c>
      <c r="J743" s="59"/>
      <c r="K743" s="392"/>
      <c r="L743" s="61"/>
      <c r="M743" s="63"/>
    </row>
    <row r="744" spans="1:13" ht="15">
      <c r="A744" s="416">
        <v>5</v>
      </c>
      <c r="B744" s="416"/>
      <c r="C744" s="416"/>
      <c r="D744" s="417"/>
      <c r="E744" s="418" t="s">
        <v>609</v>
      </c>
      <c r="F744" s="418"/>
      <c r="G744" s="418"/>
      <c r="H744" s="419"/>
      <c r="I744" s="420"/>
      <c r="J744" s="59"/>
      <c r="K744" s="392"/>
      <c r="L744" s="61"/>
      <c r="M744" s="63"/>
    </row>
    <row r="745" spans="1:13" ht="56.25">
      <c r="A745" s="30"/>
      <c r="B745" s="72"/>
      <c r="C745" s="30" t="s">
        <v>648</v>
      </c>
      <c r="D745" s="31" t="s">
        <v>14</v>
      </c>
      <c r="E745" s="78" t="s">
        <v>699</v>
      </c>
      <c r="F745" s="32" t="s">
        <v>56</v>
      </c>
      <c r="G745" s="34">
        <v>18</v>
      </c>
      <c r="H745" s="56">
        <v>0</v>
      </c>
      <c r="I745" s="398">
        <f t="shared" si="31"/>
        <v>0</v>
      </c>
      <c r="J745" s="59"/>
      <c r="K745" s="392"/>
      <c r="L745" s="61"/>
      <c r="M745" s="63"/>
    </row>
    <row r="746" spans="1:13" ht="56.25">
      <c r="A746" s="30"/>
      <c r="B746" s="72"/>
      <c r="C746" s="30" t="s">
        <v>649</v>
      </c>
      <c r="D746" s="31" t="s">
        <v>15</v>
      </c>
      <c r="E746" s="78" t="s">
        <v>731</v>
      </c>
      <c r="F746" s="32" t="s">
        <v>56</v>
      </c>
      <c r="G746" s="34">
        <v>176</v>
      </c>
      <c r="H746" s="56">
        <v>0</v>
      </c>
      <c r="I746" s="398">
        <f t="shared" si="31"/>
        <v>0</v>
      </c>
      <c r="J746" s="59"/>
      <c r="K746" s="392"/>
      <c r="L746" s="61"/>
      <c r="M746" s="63"/>
    </row>
    <row r="747" spans="1:13" ht="15">
      <c r="A747" s="402">
        <v>4</v>
      </c>
      <c r="B747" s="402"/>
      <c r="C747" s="402"/>
      <c r="D747" s="403"/>
      <c r="E747" s="404" t="s">
        <v>232</v>
      </c>
      <c r="F747" s="404"/>
      <c r="G747" s="404"/>
      <c r="H747" s="408"/>
      <c r="I747" s="409">
        <f>SUM(I748:I760)</f>
        <v>0</v>
      </c>
      <c r="J747" s="59"/>
      <c r="K747" s="392"/>
      <c r="L747" s="61"/>
      <c r="M747" s="63"/>
    </row>
    <row r="748" spans="1:13" ht="15">
      <c r="A748" s="416">
        <v>5</v>
      </c>
      <c r="B748" s="416"/>
      <c r="C748" s="416"/>
      <c r="D748" s="417"/>
      <c r="E748" s="418" t="s">
        <v>610</v>
      </c>
      <c r="F748" s="418"/>
      <c r="G748" s="418"/>
      <c r="H748" s="419"/>
      <c r="I748" s="420"/>
      <c r="J748" s="59"/>
      <c r="K748" s="392"/>
      <c r="L748" s="61"/>
      <c r="M748" s="63"/>
    </row>
    <row r="749" spans="1:13" ht="33.75">
      <c r="A749" s="30"/>
      <c r="B749" s="72"/>
      <c r="C749" s="30" t="s">
        <v>544</v>
      </c>
      <c r="D749" s="31" t="s">
        <v>14</v>
      </c>
      <c r="E749" s="78" t="s">
        <v>545</v>
      </c>
      <c r="F749" s="32" t="s">
        <v>76</v>
      </c>
      <c r="G749" s="34">
        <v>11</v>
      </c>
      <c r="H749" s="56">
        <v>0</v>
      </c>
      <c r="I749" s="398">
        <f t="shared" si="31"/>
        <v>0</v>
      </c>
      <c r="J749" s="59"/>
      <c r="K749" s="392"/>
      <c r="L749" s="61"/>
      <c r="M749" s="63"/>
    </row>
    <row r="750" spans="1:13" ht="56.25">
      <c r="A750" s="30"/>
      <c r="B750" s="72"/>
      <c r="C750" s="30" t="s">
        <v>546</v>
      </c>
      <c r="D750" s="31" t="s">
        <v>15</v>
      </c>
      <c r="E750" s="78" t="s">
        <v>663</v>
      </c>
      <c r="F750" s="32" t="s">
        <v>76</v>
      </c>
      <c r="G750" s="34">
        <v>18</v>
      </c>
      <c r="H750" s="56">
        <v>0</v>
      </c>
      <c r="I750" s="398">
        <f t="shared" si="31"/>
        <v>0</v>
      </c>
      <c r="J750" s="59"/>
      <c r="K750" s="392"/>
      <c r="L750" s="61"/>
      <c r="M750" s="63"/>
    </row>
    <row r="751" spans="1:13" ht="15">
      <c r="A751" s="416">
        <v>5</v>
      </c>
      <c r="B751" s="416"/>
      <c r="C751" s="416"/>
      <c r="D751" s="417"/>
      <c r="E751" s="418" t="s">
        <v>725</v>
      </c>
      <c r="F751" s="418"/>
      <c r="G751" s="418"/>
      <c r="H751" s="419"/>
      <c r="I751" s="420"/>
      <c r="J751" s="59"/>
      <c r="K751" s="392"/>
      <c r="L751" s="61"/>
      <c r="M751" s="63"/>
    </row>
    <row r="752" spans="1:13" ht="22.5">
      <c r="A752" s="30"/>
      <c r="B752" s="72"/>
      <c r="C752" s="30" t="s">
        <v>683</v>
      </c>
      <c r="D752" s="31" t="s">
        <v>14</v>
      </c>
      <c r="E752" s="78" t="s">
        <v>732</v>
      </c>
      <c r="F752" s="32" t="s">
        <v>56</v>
      </c>
      <c r="G752" s="34">
        <v>12.5</v>
      </c>
      <c r="H752" s="56">
        <v>0</v>
      </c>
      <c r="I752" s="398">
        <f t="shared" si="31"/>
        <v>0</v>
      </c>
      <c r="J752" s="59"/>
      <c r="K752" s="392"/>
      <c r="L752" s="61"/>
      <c r="M752" s="63"/>
    </row>
    <row r="753" spans="1:13" ht="15">
      <c r="A753" s="416">
        <v>5</v>
      </c>
      <c r="B753" s="416"/>
      <c r="C753" s="416"/>
      <c r="D753" s="417"/>
      <c r="E753" s="418" t="s">
        <v>611</v>
      </c>
      <c r="F753" s="418"/>
      <c r="G753" s="418"/>
      <c r="H753" s="419"/>
      <c r="I753" s="420"/>
      <c r="J753" s="59"/>
      <c r="K753" s="392"/>
      <c r="L753" s="61"/>
      <c r="M753" s="63"/>
    </row>
    <row r="754" spans="1:13" ht="22.5">
      <c r="A754" s="30"/>
      <c r="B754" s="72"/>
      <c r="C754" s="30" t="s">
        <v>550</v>
      </c>
      <c r="D754" s="31" t="s">
        <v>14</v>
      </c>
      <c r="E754" s="78" t="s">
        <v>733</v>
      </c>
      <c r="F754" s="32" t="s">
        <v>56</v>
      </c>
      <c r="G754" s="34">
        <v>16</v>
      </c>
      <c r="H754" s="56">
        <v>0</v>
      </c>
      <c r="I754" s="398">
        <f t="shared" si="31"/>
        <v>0</v>
      </c>
      <c r="J754" s="59"/>
      <c r="K754" s="392"/>
      <c r="L754" s="61"/>
      <c r="M754" s="63"/>
    </row>
    <row r="755" spans="1:13" ht="15">
      <c r="A755" s="30"/>
      <c r="B755" s="72"/>
      <c r="C755" s="30" t="s">
        <v>552</v>
      </c>
      <c r="D755" s="31" t="s">
        <v>15</v>
      </c>
      <c r="E755" s="78" t="s">
        <v>553</v>
      </c>
      <c r="F755" s="32" t="s">
        <v>56</v>
      </c>
      <c r="G755" s="34">
        <v>95</v>
      </c>
      <c r="H755" s="56">
        <v>0</v>
      </c>
      <c r="I755" s="398">
        <f t="shared" si="31"/>
        <v>0</v>
      </c>
      <c r="J755" s="59"/>
      <c r="K755" s="392"/>
      <c r="L755" s="61"/>
      <c r="M755" s="63"/>
    </row>
    <row r="756" spans="1:13" ht="15">
      <c r="A756" s="416">
        <v>5</v>
      </c>
      <c r="B756" s="416"/>
      <c r="C756" s="416"/>
      <c r="D756" s="417"/>
      <c r="E756" s="418" t="s">
        <v>612</v>
      </c>
      <c r="F756" s="418"/>
      <c r="G756" s="418"/>
      <c r="H756" s="419"/>
      <c r="I756" s="420"/>
      <c r="J756" s="59"/>
      <c r="K756" s="392"/>
      <c r="L756" s="61"/>
      <c r="M756" s="63"/>
    </row>
    <row r="757" spans="1:13" ht="45">
      <c r="A757" s="30"/>
      <c r="B757" s="72"/>
      <c r="C757" s="30" t="s">
        <v>554</v>
      </c>
      <c r="D757" s="31" t="s">
        <v>14</v>
      </c>
      <c r="E757" s="78" t="s">
        <v>702</v>
      </c>
      <c r="F757" s="32" t="s">
        <v>76</v>
      </c>
      <c r="G757" s="34">
        <v>30</v>
      </c>
      <c r="H757" s="56">
        <v>0</v>
      </c>
      <c r="I757" s="398">
        <f t="shared" si="31"/>
        <v>0</v>
      </c>
      <c r="J757" s="59"/>
      <c r="K757" s="392"/>
      <c r="L757" s="61"/>
      <c r="M757" s="63"/>
    </row>
    <row r="758" spans="1:13" ht="15">
      <c r="A758" s="416">
        <v>5</v>
      </c>
      <c r="B758" s="416"/>
      <c r="C758" s="416"/>
      <c r="D758" s="417"/>
      <c r="E758" s="418" t="s">
        <v>613</v>
      </c>
      <c r="F758" s="418"/>
      <c r="G758" s="418"/>
      <c r="H758" s="419"/>
      <c r="I758" s="420"/>
      <c r="J758" s="59"/>
      <c r="K758" s="392"/>
      <c r="L758" s="61"/>
      <c r="M758" s="63"/>
    </row>
    <row r="759" spans="1:13" ht="22.5">
      <c r="A759" s="30"/>
      <c r="B759" s="72"/>
      <c r="C759" s="30" t="s">
        <v>556</v>
      </c>
      <c r="D759" s="31" t="s">
        <v>14</v>
      </c>
      <c r="E759" s="78" t="s">
        <v>703</v>
      </c>
      <c r="F759" s="32" t="s">
        <v>56</v>
      </c>
      <c r="G759" s="34">
        <v>40</v>
      </c>
      <c r="H759" s="56">
        <v>0</v>
      </c>
      <c r="I759" s="398">
        <f t="shared" si="31"/>
        <v>0</v>
      </c>
      <c r="J759" s="59"/>
      <c r="K759" s="392"/>
      <c r="L759" s="61"/>
      <c r="M759" s="63"/>
    </row>
    <row r="760" spans="1:13" ht="15">
      <c r="A760" s="30"/>
      <c r="B760" s="72"/>
      <c r="C760" s="30" t="s">
        <v>558</v>
      </c>
      <c r="D760" s="31" t="s">
        <v>15</v>
      </c>
      <c r="E760" s="78" t="s">
        <v>559</v>
      </c>
      <c r="F760" s="32" t="s">
        <v>56</v>
      </c>
      <c r="G760" s="34">
        <v>40</v>
      </c>
      <c r="H760" s="56">
        <v>0</v>
      </c>
      <c r="I760" s="398">
        <f t="shared" si="31"/>
        <v>0</v>
      </c>
      <c r="J760" s="59"/>
      <c r="K760" s="392"/>
      <c r="L760" s="61"/>
      <c r="M760" s="63"/>
    </row>
    <row r="761" spans="1:13" ht="15">
      <c r="A761" s="402">
        <v>4</v>
      </c>
      <c r="B761" s="402"/>
      <c r="C761" s="402"/>
      <c r="D761" s="403"/>
      <c r="E761" s="404" t="s">
        <v>236</v>
      </c>
      <c r="F761" s="404"/>
      <c r="G761" s="404"/>
      <c r="H761" s="408"/>
      <c r="I761" s="409">
        <f>SUM(I762:I795)</f>
        <v>0</v>
      </c>
      <c r="J761" s="59"/>
      <c r="K761" s="392"/>
      <c r="L761" s="61"/>
      <c r="M761" s="63"/>
    </row>
    <row r="762" spans="1:13" ht="15">
      <c r="A762" s="416">
        <v>5</v>
      </c>
      <c r="B762" s="416"/>
      <c r="C762" s="416"/>
      <c r="D762" s="417"/>
      <c r="E762" s="418" t="s">
        <v>506</v>
      </c>
      <c r="F762" s="418"/>
      <c r="G762" s="418"/>
      <c r="H762" s="419"/>
      <c r="I762" s="420"/>
      <c r="J762" s="59"/>
      <c r="K762" s="392"/>
      <c r="L762" s="61"/>
      <c r="M762" s="63"/>
    </row>
    <row r="763" spans="1:13" ht="33.75">
      <c r="A763" s="30"/>
      <c r="B763" s="72"/>
      <c r="C763" s="30" t="s">
        <v>570</v>
      </c>
      <c r="D763" s="31" t="s">
        <v>14</v>
      </c>
      <c r="E763" s="78" t="s">
        <v>669</v>
      </c>
      <c r="F763" s="32" t="s">
        <v>7</v>
      </c>
      <c r="G763" s="34">
        <v>1</v>
      </c>
      <c r="H763" s="56">
        <v>0</v>
      </c>
      <c r="I763" s="398">
        <f t="shared" si="31"/>
        <v>0</v>
      </c>
      <c r="J763" s="59"/>
      <c r="K763" s="392"/>
      <c r="L763" s="61"/>
      <c r="M763" s="63"/>
    </row>
    <row r="764" spans="1:13" ht="22.5">
      <c r="A764" s="30"/>
      <c r="B764" s="72"/>
      <c r="C764" s="30" t="s">
        <v>572</v>
      </c>
      <c r="D764" s="31" t="s">
        <v>15</v>
      </c>
      <c r="E764" s="78" t="s">
        <v>734</v>
      </c>
      <c r="F764" s="32" t="s">
        <v>56</v>
      </c>
      <c r="G764" s="34">
        <v>30</v>
      </c>
      <c r="H764" s="56">
        <v>0</v>
      </c>
      <c r="I764" s="398">
        <f t="shared" si="31"/>
        <v>0</v>
      </c>
      <c r="J764" s="59"/>
      <c r="K764" s="392"/>
      <c r="L764" s="61"/>
      <c r="M764" s="63"/>
    </row>
    <row r="765" spans="1:13" ht="22.5">
      <c r="A765" s="30"/>
      <c r="B765" s="72"/>
      <c r="C765" s="30" t="s">
        <v>573</v>
      </c>
      <c r="D765" s="31" t="s">
        <v>16</v>
      </c>
      <c r="E765" s="78" t="s">
        <v>735</v>
      </c>
      <c r="F765" s="32" t="s">
        <v>56</v>
      </c>
      <c r="G765" s="34">
        <v>45</v>
      </c>
      <c r="H765" s="56">
        <v>0</v>
      </c>
      <c r="I765" s="398">
        <f t="shared" si="31"/>
        <v>0</v>
      </c>
      <c r="J765" s="59"/>
      <c r="K765" s="392"/>
      <c r="L765" s="61"/>
      <c r="M765" s="63"/>
    </row>
    <row r="766" spans="1:13" ht="22.5">
      <c r="A766" s="30"/>
      <c r="B766" s="72"/>
      <c r="C766" s="30" t="s">
        <v>575</v>
      </c>
      <c r="D766" s="31" t="s">
        <v>17</v>
      </c>
      <c r="E766" s="78" t="s">
        <v>736</v>
      </c>
      <c r="F766" s="32" t="s">
        <v>56</v>
      </c>
      <c r="G766" s="34">
        <v>21</v>
      </c>
      <c r="H766" s="56">
        <v>0</v>
      </c>
      <c r="I766" s="398">
        <f t="shared" si="31"/>
        <v>0</v>
      </c>
      <c r="J766" s="59"/>
      <c r="K766" s="392"/>
      <c r="L766" s="61"/>
      <c r="M766" s="63"/>
    </row>
    <row r="767" spans="1:13" ht="15">
      <c r="A767" s="416">
        <v>5</v>
      </c>
      <c r="B767" s="416"/>
      <c r="C767" s="416"/>
      <c r="D767" s="417"/>
      <c r="E767" s="418" t="s">
        <v>507</v>
      </c>
      <c r="F767" s="418"/>
      <c r="G767" s="418"/>
      <c r="H767" s="419"/>
      <c r="I767" s="420"/>
      <c r="J767" s="59"/>
      <c r="K767" s="392"/>
      <c r="L767" s="61"/>
      <c r="M767" s="63"/>
    </row>
    <row r="768" spans="1:13" ht="22.5">
      <c r="A768" s="30"/>
      <c r="B768" s="72"/>
      <c r="C768" s="30" t="s">
        <v>577</v>
      </c>
      <c r="D768" s="31" t="s">
        <v>14</v>
      </c>
      <c r="E768" s="78" t="s">
        <v>710</v>
      </c>
      <c r="F768" s="32" t="s">
        <v>78</v>
      </c>
      <c r="G768" s="34">
        <v>3156</v>
      </c>
      <c r="H768" s="56">
        <v>0</v>
      </c>
      <c r="I768" s="398">
        <f t="shared" ref="I768:I813" si="32">IF(ISNUMBER(G768),ROUND(G768*H768,2),"")</f>
        <v>0</v>
      </c>
      <c r="J768" s="59"/>
      <c r="K768" s="392"/>
      <c r="L768" s="61"/>
      <c r="M768" s="63"/>
    </row>
    <row r="769" spans="1:13" ht="22.5">
      <c r="A769" s="30"/>
      <c r="B769" s="72"/>
      <c r="C769" s="30" t="s">
        <v>579</v>
      </c>
      <c r="D769" s="31" t="s">
        <v>15</v>
      </c>
      <c r="E769" s="78" t="s">
        <v>580</v>
      </c>
      <c r="F769" s="32" t="s">
        <v>7</v>
      </c>
      <c r="G769" s="34">
        <v>1</v>
      </c>
      <c r="H769" s="56">
        <v>0</v>
      </c>
      <c r="I769" s="398">
        <f t="shared" si="32"/>
        <v>0</v>
      </c>
      <c r="J769" s="59"/>
      <c r="K769" s="392"/>
      <c r="L769" s="61"/>
      <c r="M769" s="63"/>
    </row>
    <row r="770" spans="1:13" ht="15">
      <c r="A770" s="416">
        <v>5</v>
      </c>
      <c r="B770" s="416"/>
      <c r="C770" s="416"/>
      <c r="D770" s="417"/>
      <c r="E770" s="418" t="s">
        <v>508</v>
      </c>
      <c r="F770" s="418"/>
      <c r="G770" s="418"/>
      <c r="H770" s="419"/>
      <c r="I770" s="420"/>
      <c r="J770" s="59"/>
      <c r="K770" s="392"/>
      <c r="L770" s="61"/>
      <c r="M770" s="63"/>
    </row>
    <row r="771" spans="1:13" ht="22.5">
      <c r="A771" s="30"/>
      <c r="B771" s="72"/>
      <c r="C771" s="30" t="s">
        <v>581</v>
      </c>
      <c r="D771" s="31" t="s">
        <v>14</v>
      </c>
      <c r="E771" s="78" t="s">
        <v>737</v>
      </c>
      <c r="F771" s="32" t="s">
        <v>76</v>
      </c>
      <c r="G771" s="34">
        <v>1.3</v>
      </c>
      <c r="H771" s="56">
        <v>0</v>
      </c>
      <c r="I771" s="398">
        <f t="shared" si="32"/>
        <v>0</v>
      </c>
      <c r="J771" s="59"/>
      <c r="K771" s="392"/>
      <c r="L771" s="61"/>
      <c r="M771" s="63"/>
    </row>
    <row r="772" spans="1:13" ht="22.5">
      <c r="A772" s="30"/>
      <c r="B772" s="72"/>
      <c r="C772" s="30" t="s">
        <v>729</v>
      </c>
      <c r="D772" s="31" t="s">
        <v>15</v>
      </c>
      <c r="E772" s="78" t="s">
        <v>738</v>
      </c>
      <c r="F772" s="32" t="s">
        <v>76</v>
      </c>
      <c r="G772" s="34">
        <v>36.5</v>
      </c>
      <c r="H772" s="56">
        <v>0</v>
      </c>
      <c r="I772" s="398">
        <f t="shared" si="32"/>
        <v>0</v>
      </c>
      <c r="J772" s="59"/>
      <c r="K772" s="392"/>
      <c r="L772" s="61"/>
      <c r="M772" s="63"/>
    </row>
    <row r="773" spans="1:13" ht="22.5">
      <c r="A773" s="30"/>
      <c r="B773" s="72"/>
      <c r="C773" s="30" t="s">
        <v>688</v>
      </c>
      <c r="D773" s="31" t="s">
        <v>16</v>
      </c>
      <c r="E773" s="78" t="s">
        <v>714</v>
      </c>
      <c r="F773" s="32" t="s">
        <v>76</v>
      </c>
      <c r="G773" s="34">
        <v>36.5</v>
      </c>
      <c r="H773" s="56">
        <v>0</v>
      </c>
      <c r="I773" s="398">
        <f t="shared" si="32"/>
        <v>0</v>
      </c>
      <c r="J773" s="59"/>
      <c r="K773" s="392"/>
      <c r="L773" s="61"/>
      <c r="M773" s="63"/>
    </row>
    <row r="774" spans="1:13" ht="22.5">
      <c r="A774" s="30"/>
      <c r="B774" s="72"/>
      <c r="C774" s="30" t="s">
        <v>689</v>
      </c>
      <c r="D774" s="31" t="s">
        <v>17</v>
      </c>
      <c r="E774" s="78" t="s">
        <v>715</v>
      </c>
      <c r="F774" s="32" t="s">
        <v>76</v>
      </c>
      <c r="G774" s="34">
        <v>36.5</v>
      </c>
      <c r="H774" s="56">
        <v>0</v>
      </c>
      <c r="I774" s="398">
        <f t="shared" si="32"/>
        <v>0</v>
      </c>
      <c r="J774" s="59"/>
      <c r="K774" s="392"/>
      <c r="L774" s="61"/>
      <c r="M774" s="63"/>
    </row>
    <row r="775" spans="1:13" ht="22.5">
      <c r="A775" s="30"/>
      <c r="B775" s="72"/>
      <c r="C775" s="30" t="s">
        <v>589</v>
      </c>
      <c r="D775" s="31" t="s">
        <v>179</v>
      </c>
      <c r="E775" s="78" t="s">
        <v>590</v>
      </c>
      <c r="F775" s="32" t="s">
        <v>58</v>
      </c>
      <c r="G775" s="34">
        <v>30.2</v>
      </c>
      <c r="H775" s="56">
        <v>0</v>
      </c>
      <c r="I775" s="398">
        <f t="shared" si="32"/>
        <v>0</v>
      </c>
      <c r="J775" s="59"/>
      <c r="K775" s="392"/>
      <c r="L775" s="61"/>
      <c r="M775" s="63"/>
    </row>
    <row r="776" spans="1:13" ht="15">
      <c r="A776" s="416">
        <v>5</v>
      </c>
      <c r="B776" s="416"/>
      <c r="C776" s="416"/>
      <c r="D776" s="417"/>
      <c r="E776" s="418" t="s">
        <v>643</v>
      </c>
      <c r="F776" s="418"/>
      <c r="G776" s="418"/>
      <c r="H776" s="419"/>
      <c r="I776" s="420"/>
      <c r="J776" s="59"/>
      <c r="K776" s="392"/>
      <c r="L776" s="61"/>
      <c r="M776" s="63"/>
    </row>
    <row r="777" spans="1:13" ht="15">
      <c r="A777" s="30"/>
      <c r="B777" s="72"/>
      <c r="C777" s="30" t="s">
        <v>595</v>
      </c>
      <c r="D777" s="31" t="s">
        <v>14</v>
      </c>
      <c r="E777" s="78" t="s">
        <v>739</v>
      </c>
      <c r="F777" s="32" t="s">
        <v>56</v>
      </c>
      <c r="G777" s="34">
        <v>6.5</v>
      </c>
      <c r="H777" s="56">
        <v>0</v>
      </c>
      <c r="I777" s="398">
        <f t="shared" si="32"/>
        <v>0</v>
      </c>
      <c r="J777" s="59"/>
      <c r="K777" s="392"/>
      <c r="L777" s="61"/>
      <c r="M777" s="63"/>
    </row>
    <row r="778" spans="1:13" ht="15">
      <c r="A778" s="416">
        <v>5</v>
      </c>
      <c r="B778" s="416"/>
      <c r="C778" s="416"/>
      <c r="D778" s="417"/>
      <c r="E778" s="421" t="s">
        <v>618</v>
      </c>
      <c r="F778" s="418"/>
      <c r="G778" s="418"/>
      <c r="H778" s="419"/>
      <c r="I778" s="420"/>
      <c r="J778" s="59"/>
      <c r="K778" s="392"/>
      <c r="L778" s="61"/>
      <c r="M778" s="63"/>
    </row>
    <row r="779" spans="1:13" ht="56.25">
      <c r="A779" s="30"/>
      <c r="B779" s="72"/>
      <c r="C779" s="30" t="s">
        <v>650</v>
      </c>
      <c r="D779" s="31" t="s">
        <v>14</v>
      </c>
      <c r="E779" s="78" t="s">
        <v>718</v>
      </c>
      <c r="F779" s="32" t="s">
        <v>58</v>
      </c>
      <c r="G779" s="34">
        <v>176</v>
      </c>
      <c r="H779" s="56">
        <v>0</v>
      </c>
      <c r="I779" s="398">
        <f t="shared" si="32"/>
        <v>0</v>
      </c>
      <c r="J779" s="59"/>
      <c r="K779" s="392"/>
      <c r="L779" s="61"/>
      <c r="M779" s="63"/>
    </row>
    <row r="780" spans="1:13" ht="22.5">
      <c r="A780" s="30"/>
      <c r="B780" s="72"/>
      <c r="C780" s="30" t="s">
        <v>651</v>
      </c>
      <c r="D780" s="31" t="s">
        <v>15</v>
      </c>
      <c r="E780" s="78" t="s">
        <v>720</v>
      </c>
      <c r="F780" s="32" t="s">
        <v>56</v>
      </c>
      <c r="G780" s="34">
        <v>50</v>
      </c>
      <c r="H780" s="56">
        <v>0</v>
      </c>
      <c r="I780" s="398">
        <f t="shared" si="32"/>
        <v>0</v>
      </c>
      <c r="J780" s="59"/>
      <c r="K780" s="392"/>
      <c r="L780" s="61"/>
      <c r="M780" s="63"/>
    </row>
    <row r="781" spans="1:13" ht="33.75">
      <c r="A781" s="30"/>
      <c r="B781" s="72"/>
      <c r="C781" s="30" t="s">
        <v>652</v>
      </c>
      <c r="D781" s="31" t="s">
        <v>16</v>
      </c>
      <c r="E781" s="78" t="s">
        <v>721</v>
      </c>
      <c r="F781" s="32" t="s">
        <v>56</v>
      </c>
      <c r="G781" s="34">
        <v>50</v>
      </c>
      <c r="H781" s="56">
        <v>0</v>
      </c>
      <c r="I781" s="398">
        <f t="shared" si="32"/>
        <v>0</v>
      </c>
      <c r="J781" s="59"/>
      <c r="K781" s="392"/>
      <c r="L781" s="61"/>
      <c r="M781" s="63"/>
    </row>
    <row r="782" spans="1:13" ht="56.25">
      <c r="A782" s="30"/>
      <c r="B782" s="72"/>
      <c r="C782" s="30" t="s">
        <v>653</v>
      </c>
      <c r="D782" s="31" t="s">
        <v>17</v>
      </c>
      <c r="E782" s="78" t="s">
        <v>740</v>
      </c>
      <c r="F782" s="32" t="s">
        <v>56</v>
      </c>
      <c r="G782" s="34">
        <v>176</v>
      </c>
      <c r="H782" s="56">
        <v>0</v>
      </c>
      <c r="I782" s="398">
        <f t="shared" si="32"/>
        <v>0</v>
      </c>
      <c r="J782" s="59"/>
      <c r="K782" s="392"/>
      <c r="L782" s="61"/>
      <c r="M782" s="63"/>
    </row>
    <row r="783" spans="1:13" ht="45">
      <c r="A783" s="30"/>
      <c r="B783" s="72"/>
      <c r="C783" s="30" t="s">
        <v>654</v>
      </c>
      <c r="D783" s="31" t="s">
        <v>179</v>
      </c>
      <c r="E783" s="78" t="s">
        <v>675</v>
      </c>
      <c r="F783" s="32" t="s">
        <v>56</v>
      </c>
      <c r="G783" s="34">
        <v>18</v>
      </c>
      <c r="H783" s="56">
        <v>0</v>
      </c>
      <c r="I783" s="398">
        <f t="shared" si="32"/>
        <v>0</v>
      </c>
      <c r="J783" s="59"/>
      <c r="K783" s="392"/>
      <c r="L783" s="61"/>
      <c r="M783" s="63"/>
    </row>
    <row r="784" spans="1:13" ht="15">
      <c r="A784" s="416">
        <v>5</v>
      </c>
      <c r="B784" s="416"/>
      <c r="C784" s="416"/>
      <c r="D784" s="417"/>
      <c r="E784" s="418" t="s">
        <v>727</v>
      </c>
      <c r="F784" s="418"/>
      <c r="G784" s="418"/>
      <c r="H784" s="419"/>
      <c r="I784" s="420"/>
      <c r="J784" s="59"/>
      <c r="K784" s="392"/>
      <c r="L784" s="61"/>
      <c r="M784" s="63"/>
    </row>
    <row r="785" spans="1:13" ht="33.75">
      <c r="A785" s="30"/>
      <c r="B785" s="72"/>
      <c r="C785" s="30" t="s">
        <v>690</v>
      </c>
      <c r="D785" s="31" t="s">
        <v>14</v>
      </c>
      <c r="E785" s="78" t="s">
        <v>723</v>
      </c>
      <c r="F785" s="32" t="s">
        <v>7</v>
      </c>
      <c r="G785" s="34">
        <v>36</v>
      </c>
      <c r="H785" s="56">
        <v>0</v>
      </c>
      <c r="I785" s="398">
        <f t="shared" si="32"/>
        <v>0</v>
      </c>
      <c r="J785" s="59"/>
      <c r="K785" s="392"/>
      <c r="L785" s="61"/>
      <c r="M785" s="63"/>
    </row>
    <row r="786" spans="1:13" ht="22.5">
      <c r="A786" s="30"/>
      <c r="B786" s="72"/>
      <c r="C786" s="30" t="s">
        <v>691</v>
      </c>
      <c r="D786" s="31" t="s">
        <v>15</v>
      </c>
      <c r="E786" s="78" t="s">
        <v>724</v>
      </c>
      <c r="F786" s="32" t="s">
        <v>7</v>
      </c>
      <c r="G786" s="34">
        <v>36</v>
      </c>
      <c r="H786" s="56">
        <v>0</v>
      </c>
      <c r="I786" s="398">
        <f t="shared" si="32"/>
        <v>0</v>
      </c>
      <c r="J786" s="59"/>
      <c r="K786" s="392"/>
      <c r="L786" s="61"/>
      <c r="M786" s="63"/>
    </row>
    <row r="787" spans="1:13" ht="15">
      <c r="A787" s="416">
        <v>5</v>
      </c>
      <c r="B787" s="416"/>
      <c r="C787" s="416"/>
      <c r="D787" s="417"/>
      <c r="E787" s="418" t="s">
        <v>620</v>
      </c>
      <c r="F787" s="418"/>
      <c r="G787" s="418"/>
      <c r="H787" s="419"/>
      <c r="I787" s="420"/>
      <c r="J787" s="59"/>
      <c r="K787" s="392"/>
      <c r="L787" s="61"/>
      <c r="M787" s="63"/>
    </row>
    <row r="788" spans="1:13" ht="22.5">
      <c r="A788" s="30"/>
      <c r="B788" s="72"/>
      <c r="C788" s="30" t="s">
        <v>599</v>
      </c>
      <c r="D788" s="31" t="s">
        <v>14</v>
      </c>
      <c r="E788" s="78" t="s">
        <v>600</v>
      </c>
      <c r="F788" s="32" t="s">
        <v>58</v>
      </c>
      <c r="G788" s="34">
        <v>31</v>
      </c>
      <c r="H788" s="56">
        <v>0</v>
      </c>
      <c r="I788" s="398">
        <f t="shared" si="32"/>
        <v>0</v>
      </c>
      <c r="J788" s="59"/>
      <c r="K788" s="392"/>
      <c r="L788" s="61"/>
      <c r="M788" s="63"/>
    </row>
    <row r="789" spans="1:13" ht="22.5">
      <c r="A789" s="30"/>
      <c r="B789" s="72"/>
      <c r="C789" s="30" t="s">
        <v>601</v>
      </c>
      <c r="D789" s="31" t="s">
        <v>15</v>
      </c>
      <c r="E789" s="78" t="s">
        <v>477</v>
      </c>
      <c r="F789" s="32" t="s">
        <v>7</v>
      </c>
      <c r="G789" s="34">
        <v>8</v>
      </c>
      <c r="H789" s="56">
        <v>0</v>
      </c>
      <c r="I789" s="398">
        <f t="shared" si="32"/>
        <v>0</v>
      </c>
      <c r="J789" s="59"/>
      <c r="K789" s="392"/>
      <c r="L789" s="61"/>
      <c r="M789" s="63"/>
    </row>
    <row r="790" spans="1:13" ht="15">
      <c r="A790" s="416">
        <v>5</v>
      </c>
      <c r="B790" s="416"/>
      <c r="C790" s="416"/>
      <c r="D790" s="417"/>
      <c r="E790" s="418" t="s">
        <v>621</v>
      </c>
      <c r="F790" s="418"/>
      <c r="G790" s="418"/>
      <c r="H790" s="419"/>
      <c r="I790" s="420"/>
      <c r="J790" s="59"/>
      <c r="K790" s="392"/>
      <c r="L790" s="61"/>
      <c r="M790" s="63"/>
    </row>
    <row r="791" spans="1:13" ht="22.5">
      <c r="A791" s="30"/>
      <c r="B791" s="72"/>
      <c r="C791" s="30" t="s">
        <v>655</v>
      </c>
      <c r="D791" s="31" t="s">
        <v>14</v>
      </c>
      <c r="E791" s="78" t="s">
        <v>676</v>
      </c>
      <c r="F791" s="32" t="s">
        <v>56</v>
      </c>
      <c r="G791" s="34">
        <v>47</v>
      </c>
      <c r="H791" s="56">
        <v>0</v>
      </c>
      <c r="I791" s="398">
        <f t="shared" si="32"/>
        <v>0</v>
      </c>
      <c r="J791" s="59"/>
      <c r="K791" s="392"/>
      <c r="L791" s="61"/>
      <c r="M791" s="63"/>
    </row>
    <row r="792" spans="1:13" ht="22.5">
      <c r="A792" s="30"/>
      <c r="B792" s="72"/>
      <c r="C792" s="30" t="s">
        <v>656</v>
      </c>
      <c r="D792" s="31" t="s">
        <v>15</v>
      </c>
      <c r="E792" s="78" t="s">
        <v>677</v>
      </c>
      <c r="F792" s="32" t="s">
        <v>56</v>
      </c>
      <c r="G792" s="34">
        <v>47</v>
      </c>
      <c r="H792" s="56">
        <v>0</v>
      </c>
      <c r="I792" s="398">
        <f t="shared" si="32"/>
        <v>0</v>
      </c>
      <c r="J792" s="59"/>
      <c r="K792" s="392"/>
      <c r="L792" s="61"/>
      <c r="M792" s="63"/>
    </row>
    <row r="793" spans="1:13" ht="22.5">
      <c r="A793" s="30"/>
      <c r="B793" s="72"/>
      <c r="C793" s="30" t="s">
        <v>657</v>
      </c>
      <c r="D793" s="31" t="s">
        <v>16</v>
      </c>
      <c r="E793" s="78" t="s">
        <v>678</v>
      </c>
      <c r="F793" s="32" t="s">
        <v>56</v>
      </c>
      <c r="G793" s="34">
        <v>47</v>
      </c>
      <c r="H793" s="56">
        <v>0</v>
      </c>
      <c r="I793" s="398">
        <f t="shared" si="32"/>
        <v>0</v>
      </c>
      <c r="J793" s="59"/>
      <c r="K793" s="392"/>
      <c r="L793" s="61"/>
      <c r="M793" s="63"/>
    </row>
    <row r="794" spans="1:13" ht="33.75">
      <c r="A794" s="30"/>
      <c r="B794" s="72"/>
      <c r="C794" s="30" t="s">
        <v>658</v>
      </c>
      <c r="D794" s="31" t="s">
        <v>17</v>
      </c>
      <c r="E794" s="78" t="s">
        <v>679</v>
      </c>
      <c r="F794" s="32" t="s">
        <v>56</v>
      </c>
      <c r="G794" s="34">
        <v>47</v>
      </c>
      <c r="H794" s="56">
        <v>0</v>
      </c>
      <c r="I794" s="398">
        <f t="shared" si="32"/>
        <v>0</v>
      </c>
      <c r="J794" s="59"/>
      <c r="K794" s="392"/>
      <c r="L794" s="61"/>
      <c r="M794" s="63"/>
    </row>
    <row r="795" spans="1:13" ht="22.5">
      <c r="A795" s="30"/>
      <c r="B795" s="72"/>
      <c r="C795" s="30" t="s">
        <v>642</v>
      </c>
      <c r="D795" s="31" t="s">
        <v>179</v>
      </c>
      <c r="E795" s="78" t="s">
        <v>741</v>
      </c>
      <c r="F795" s="32" t="s">
        <v>56</v>
      </c>
      <c r="G795" s="34">
        <v>46</v>
      </c>
      <c r="H795" s="56">
        <v>0</v>
      </c>
      <c r="I795" s="398">
        <f t="shared" si="32"/>
        <v>0</v>
      </c>
      <c r="J795" s="59"/>
      <c r="K795" s="392"/>
      <c r="L795" s="61"/>
      <c r="M795" s="63"/>
    </row>
    <row r="796" spans="1:13" ht="22.5">
      <c r="A796" s="22">
        <v>2</v>
      </c>
      <c r="B796" s="70"/>
      <c r="C796" s="22"/>
      <c r="D796" s="23"/>
      <c r="E796" s="24" t="s">
        <v>742</v>
      </c>
      <c r="F796" s="114"/>
      <c r="G796" s="115"/>
      <c r="H796" s="26"/>
      <c r="I796" s="26">
        <f>I797+I814+I829+I832</f>
        <v>0</v>
      </c>
      <c r="J796" s="59"/>
      <c r="K796" s="392"/>
      <c r="L796" s="61"/>
      <c r="M796" s="63"/>
    </row>
    <row r="797" spans="1:13" ht="15">
      <c r="A797" s="402">
        <v>4</v>
      </c>
      <c r="B797" s="402"/>
      <c r="C797" s="402"/>
      <c r="D797" s="403"/>
      <c r="E797" s="404" t="s">
        <v>501</v>
      </c>
      <c r="F797" s="404"/>
      <c r="G797" s="404"/>
      <c r="H797" s="408"/>
      <c r="I797" s="409">
        <f>SUM(I798:I813)</f>
        <v>0</v>
      </c>
      <c r="J797" s="59"/>
      <c r="K797" s="392"/>
      <c r="L797" s="61"/>
      <c r="M797" s="63"/>
    </row>
    <row r="798" spans="1:13" ht="15">
      <c r="A798" s="416">
        <v>5</v>
      </c>
      <c r="B798" s="416"/>
      <c r="C798" s="416"/>
      <c r="D798" s="417"/>
      <c r="E798" s="418" t="s">
        <v>606</v>
      </c>
      <c r="F798" s="418"/>
      <c r="G798" s="418"/>
      <c r="H798" s="419"/>
      <c r="I798" s="420"/>
      <c r="J798" s="59"/>
      <c r="K798" s="392"/>
      <c r="L798" s="61"/>
      <c r="M798" s="63"/>
    </row>
    <row r="799" spans="1:13" ht="22.5">
      <c r="A799" s="30"/>
      <c r="B799" s="72"/>
      <c r="C799" s="30" t="s">
        <v>520</v>
      </c>
      <c r="D799" s="31" t="s">
        <v>14</v>
      </c>
      <c r="E799" s="78" t="s">
        <v>749</v>
      </c>
      <c r="F799" s="32" t="s">
        <v>7</v>
      </c>
      <c r="G799" s="34">
        <v>1</v>
      </c>
      <c r="H799" s="56">
        <v>0</v>
      </c>
      <c r="I799" s="398">
        <f t="shared" si="32"/>
        <v>0</v>
      </c>
      <c r="J799" s="59"/>
      <c r="K799" s="392"/>
      <c r="L799" s="61"/>
      <c r="M799" s="63"/>
    </row>
    <row r="800" spans="1:13" ht="22.5">
      <c r="A800" s="30"/>
      <c r="B800" s="72"/>
      <c r="C800" s="30" t="s">
        <v>522</v>
      </c>
      <c r="D800" s="31" t="s">
        <v>15</v>
      </c>
      <c r="E800" s="78" t="s">
        <v>523</v>
      </c>
      <c r="F800" s="32" t="s">
        <v>7</v>
      </c>
      <c r="G800" s="34">
        <v>1</v>
      </c>
      <c r="H800" s="56">
        <v>0</v>
      </c>
      <c r="I800" s="398">
        <f t="shared" si="32"/>
        <v>0</v>
      </c>
      <c r="J800" s="59"/>
      <c r="K800" s="392"/>
      <c r="L800" s="61"/>
      <c r="M800" s="63"/>
    </row>
    <row r="801" spans="1:13" ht="15">
      <c r="A801" s="416">
        <v>5</v>
      </c>
      <c r="B801" s="416"/>
      <c r="C801" s="416"/>
      <c r="D801" s="417"/>
      <c r="E801" s="418" t="s">
        <v>607</v>
      </c>
      <c r="F801" s="418"/>
      <c r="G801" s="418"/>
      <c r="H801" s="419"/>
      <c r="I801" s="420"/>
      <c r="J801" s="59"/>
      <c r="K801" s="392"/>
      <c r="L801" s="61"/>
      <c r="M801" s="63"/>
    </row>
    <row r="802" spans="1:13" ht="15">
      <c r="A802" s="30"/>
      <c r="B802" s="72"/>
      <c r="C802" s="30" t="s">
        <v>638</v>
      </c>
      <c r="D802" s="31" t="s">
        <v>14</v>
      </c>
      <c r="E802" s="78" t="s">
        <v>750</v>
      </c>
      <c r="F802" s="32" t="s">
        <v>56</v>
      </c>
      <c r="G802" s="34">
        <v>58</v>
      </c>
      <c r="H802" s="56">
        <v>0</v>
      </c>
      <c r="I802" s="398">
        <f t="shared" si="32"/>
        <v>0</v>
      </c>
      <c r="J802" s="59"/>
      <c r="K802" s="392"/>
      <c r="L802" s="61"/>
      <c r="M802" s="63"/>
    </row>
    <row r="803" spans="1:13" ht="15">
      <c r="A803" s="30"/>
      <c r="B803" s="72"/>
      <c r="C803" s="30" t="s">
        <v>526</v>
      </c>
      <c r="D803" s="31" t="s">
        <v>15</v>
      </c>
      <c r="E803" s="78" t="s">
        <v>527</v>
      </c>
      <c r="F803" s="32" t="s">
        <v>605</v>
      </c>
      <c r="G803" s="34">
        <v>2</v>
      </c>
      <c r="H803" s="56">
        <v>0</v>
      </c>
      <c r="I803" s="398">
        <f t="shared" si="32"/>
        <v>0</v>
      </c>
      <c r="J803" s="59"/>
      <c r="K803" s="392"/>
      <c r="L803" s="61"/>
      <c r="M803" s="63"/>
    </row>
    <row r="804" spans="1:13" ht="33.75">
      <c r="A804" s="30"/>
      <c r="B804" s="72"/>
      <c r="C804" s="30" t="s">
        <v>530</v>
      </c>
      <c r="D804" s="31" t="s">
        <v>16</v>
      </c>
      <c r="E804" s="78" t="s">
        <v>625</v>
      </c>
      <c r="F804" s="32" t="s">
        <v>56</v>
      </c>
      <c r="G804" s="34">
        <v>15</v>
      </c>
      <c r="H804" s="56">
        <v>0</v>
      </c>
      <c r="I804" s="398">
        <f t="shared" si="32"/>
        <v>0</v>
      </c>
      <c r="J804" s="59"/>
      <c r="K804" s="392"/>
      <c r="L804" s="61"/>
      <c r="M804" s="63"/>
    </row>
    <row r="805" spans="1:13" ht="15">
      <c r="A805" s="30"/>
      <c r="B805" s="72"/>
      <c r="C805" s="30" t="s">
        <v>528</v>
      </c>
      <c r="D805" s="31" t="s">
        <v>17</v>
      </c>
      <c r="E805" s="78" t="s">
        <v>529</v>
      </c>
      <c r="F805" s="32" t="s">
        <v>58</v>
      </c>
      <c r="G805" s="34">
        <v>29</v>
      </c>
      <c r="H805" s="56">
        <v>0</v>
      </c>
      <c r="I805" s="398">
        <f t="shared" si="32"/>
        <v>0</v>
      </c>
      <c r="J805" s="59"/>
      <c r="K805" s="392"/>
      <c r="L805" s="61"/>
      <c r="M805" s="63"/>
    </row>
    <row r="806" spans="1:13" ht="15">
      <c r="A806" s="30"/>
      <c r="B806" s="72"/>
      <c r="C806" s="30" t="s">
        <v>682</v>
      </c>
      <c r="D806" s="31" t="s">
        <v>179</v>
      </c>
      <c r="E806" s="78" t="s">
        <v>751</v>
      </c>
      <c r="F806" s="32" t="s">
        <v>76</v>
      </c>
      <c r="G806" s="34">
        <v>7.3</v>
      </c>
      <c r="H806" s="56">
        <v>0</v>
      </c>
      <c r="I806" s="398">
        <f t="shared" si="32"/>
        <v>0</v>
      </c>
      <c r="J806" s="59"/>
      <c r="K806" s="392"/>
      <c r="L806" s="61"/>
      <c r="M806" s="63"/>
    </row>
    <row r="807" spans="1:13" ht="15">
      <c r="A807" s="416">
        <v>5</v>
      </c>
      <c r="B807" s="416"/>
      <c r="C807" s="416"/>
      <c r="D807" s="417"/>
      <c r="E807" s="418" t="s">
        <v>608</v>
      </c>
      <c r="F807" s="418"/>
      <c r="G807" s="418"/>
      <c r="H807" s="419"/>
      <c r="I807" s="420"/>
      <c r="J807" s="59"/>
      <c r="K807" s="392"/>
      <c r="L807" s="61"/>
      <c r="M807" s="63"/>
    </row>
    <row r="808" spans="1:13" ht="33.75">
      <c r="A808" s="30"/>
      <c r="B808" s="72"/>
      <c r="C808" s="30" t="s">
        <v>534</v>
      </c>
      <c r="D808" s="31" t="s">
        <v>14</v>
      </c>
      <c r="E808" s="78" t="s">
        <v>535</v>
      </c>
      <c r="F808" s="32" t="s">
        <v>58</v>
      </c>
      <c r="G808" s="34">
        <v>27</v>
      </c>
      <c r="H808" s="56">
        <v>0</v>
      </c>
      <c r="I808" s="398">
        <f t="shared" si="32"/>
        <v>0</v>
      </c>
      <c r="J808" s="59"/>
      <c r="K808" s="392"/>
      <c r="L808" s="61"/>
      <c r="M808" s="63"/>
    </row>
    <row r="809" spans="1:13" ht="22.5">
      <c r="A809" s="30"/>
      <c r="B809" s="72"/>
      <c r="C809" s="30" t="s">
        <v>536</v>
      </c>
      <c r="D809" s="31" t="s">
        <v>15</v>
      </c>
      <c r="E809" s="78" t="s">
        <v>537</v>
      </c>
      <c r="F809" s="32" t="s">
        <v>58</v>
      </c>
      <c r="G809" s="34">
        <v>27</v>
      </c>
      <c r="H809" s="56">
        <v>0</v>
      </c>
      <c r="I809" s="398">
        <f t="shared" si="32"/>
        <v>0</v>
      </c>
      <c r="J809" s="59"/>
      <c r="K809" s="392"/>
      <c r="L809" s="61"/>
      <c r="M809" s="63"/>
    </row>
    <row r="810" spans="1:13" ht="15">
      <c r="A810" s="416">
        <v>5</v>
      </c>
      <c r="B810" s="416"/>
      <c r="C810" s="416"/>
      <c r="D810" s="417"/>
      <c r="E810" s="418" t="s">
        <v>609</v>
      </c>
      <c r="F810" s="418"/>
      <c r="G810" s="418"/>
      <c r="H810" s="419"/>
      <c r="I810" s="420"/>
      <c r="J810" s="59"/>
      <c r="K810" s="392"/>
      <c r="L810" s="61"/>
      <c r="M810" s="63"/>
    </row>
    <row r="811" spans="1:13" ht="45">
      <c r="A811" s="30"/>
      <c r="B811" s="72"/>
      <c r="C811" s="30" t="s">
        <v>649</v>
      </c>
      <c r="D811" s="31" t="s">
        <v>14</v>
      </c>
      <c r="E811" s="78" t="s">
        <v>752</v>
      </c>
      <c r="F811" s="32" t="s">
        <v>56</v>
      </c>
      <c r="G811" s="34">
        <v>30</v>
      </c>
      <c r="H811" s="56">
        <v>0</v>
      </c>
      <c r="I811" s="398">
        <f t="shared" si="32"/>
        <v>0</v>
      </c>
      <c r="J811" s="59"/>
      <c r="K811" s="392"/>
      <c r="L811" s="61"/>
      <c r="M811" s="63"/>
    </row>
    <row r="812" spans="1:13" ht="45">
      <c r="A812" s="30"/>
      <c r="B812" s="72"/>
      <c r="C812" s="30" t="s">
        <v>743</v>
      </c>
      <c r="D812" s="31" t="s">
        <v>15</v>
      </c>
      <c r="E812" s="78" t="s">
        <v>753</v>
      </c>
      <c r="F812" s="32" t="s">
        <v>56</v>
      </c>
      <c r="G812" s="34">
        <v>14</v>
      </c>
      <c r="H812" s="56">
        <v>0</v>
      </c>
      <c r="I812" s="398">
        <f t="shared" si="32"/>
        <v>0</v>
      </c>
      <c r="J812" s="59"/>
      <c r="K812" s="392"/>
      <c r="L812" s="61"/>
      <c r="M812" s="63"/>
    </row>
    <row r="813" spans="1:13" ht="45">
      <c r="A813" s="30"/>
      <c r="B813" s="72"/>
      <c r="C813" s="30" t="s">
        <v>648</v>
      </c>
      <c r="D813" s="31" t="s">
        <v>16</v>
      </c>
      <c r="E813" s="78" t="s">
        <v>754</v>
      </c>
      <c r="F813" s="32" t="s">
        <v>56</v>
      </c>
      <c r="G813" s="34">
        <v>3</v>
      </c>
      <c r="H813" s="56">
        <v>0</v>
      </c>
      <c r="I813" s="398">
        <f t="shared" si="32"/>
        <v>0</v>
      </c>
      <c r="J813" s="59"/>
      <c r="K813" s="392"/>
      <c r="L813" s="61"/>
      <c r="M813" s="63"/>
    </row>
    <row r="814" spans="1:13" ht="15">
      <c r="A814" s="402">
        <v>4</v>
      </c>
      <c r="B814" s="402"/>
      <c r="C814" s="402"/>
      <c r="D814" s="403"/>
      <c r="E814" s="404" t="s">
        <v>232</v>
      </c>
      <c r="F814" s="404"/>
      <c r="G814" s="404"/>
      <c r="H814" s="408"/>
      <c r="I814" s="409">
        <f>SUM(I815:I828)</f>
        <v>0</v>
      </c>
      <c r="J814" s="59"/>
      <c r="K814" s="392"/>
      <c r="L814" s="61"/>
      <c r="M814" s="63"/>
    </row>
    <row r="815" spans="1:13" ht="15">
      <c r="A815" s="416">
        <v>5</v>
      </c>
      <c r="B815" s="416"/>
      <c r="C815" s="416"/>
      <c r="D815" s="417"/>
      <c r="E815" s="418" t="s">
        <v>610</v>
      </c>
      <c r="F815" s="418"/>
      <c r="G815" s="418"/>
      <c r="H815" s="419"/>
      <c r="I815" s="420"/>
      <c r="J815" s="59"/>
      <c r="K815" s="392"/>
      <c r="L815" s="61"/>
      <c r="M815" s="63"/>
    </row>
    <row r="816" spans="1:13" ht="33.75">
      <c r="A816" s="30"/>
      <c r="B816" s="72"/>
      <c r="C816" s="30" t="s">
        <v>544</v>
      </c>
      <c r="D816" s="31" t="s">
        <v>14</v>
      </c>
      <c r="E816" s="78" t="s">
        <v>545</v>
      </c>
      <c r="F816" s="32" t="s">
        <v>76</v>
      </c>
      <c r="G816" s="34">
        <v>9</v>
      </c>
      <c r="H816" s="56">
        <v>0</v>
      </c>
      <c r="I816" s="398">
        <f t="shared" ref="I816:I855" si="33">IF(ISNUMBER(G816),ROUND(G816*H816,2),"")</f>
        <v>0</v>
      </c>
      <c r="J816" s="59"/>
      <c r="K816" s="392"/>
      <c r="L816" s="61"/>
      <c r="M816" s="63"/>
    </row>
    <row r="817" spans="1:13" ht="45">
      <c r="A817" s="30"/>
      <c r="B817" s="72"/>
      <c r="C817" s="30" t="s">
        <v>546</v>
      </c>
      <c r="D817" s="31" t="s">
        <v>15</v>
      </c>
      <c r="E817" s="78" t="s">
        <v>755</v>
      </c>
      <c r="F817" s="32" t="s">
        <v>76</v>
      </c>
      <c r="G817" s="34">
        <v>14</v>
      </c>
      <c r="H817" s="56">
        <v>0</v>
      </c>
      <c r="I817" s="398">
        <f t="shared" si="33"/>
        <v>0</v>
      </c>
      <c r="J817" s="59"/>
      <c r="K817" s="392"/>
      <c r="L817" s="61"/>
      <c r="M817" s="63"/>
    </row>
    <row r="818" spans="1:13" ht="22.5">
      <c r="A818" s="30"/>
      <c r="B818" s="72"/>
      <c r="C818" s="30" t="s">
        <v>548</v>
      </c>
      <c r="D818" s="31" t="s">
        <v>16</v>
      </c>
      <c r="E818" s="78" t="s">
        <v>549</v>
      </c>
      <c r="F818" s="32" t="s">
        <v>76</v>
      </c>
      <c r="G818" s="34">
        <v>13</v>
      </c>
      <c r="H818" s="56">
        <v>0</v>
      </c>
      <c r="I818" s="398">
        <f t="shared" si="33"/>
        <v>0</v>
      </c>
      <c r="J818" s="59"/>
      <c r="K818" s="392"/>
      <c r="L818" s="61"/>
      <c r="M818" s="63"/>
    </row>
    <row r="819" spans="1:13" ht="15">
      <c r="A819" s="416">
        <v>5</v>
      </c>
      <c r="B819" s="416"/>
      <c r="C819" s="416"/>
      <c r="D819" s="417"/>
      <c r="E819" s="418" t="s">
        <v>725</v>
      </c>
      <c r="F819" s="418"/>
      <c r="G819" s="418"/>
      <c r="H819" s="419"/>
      <c r="I819" s="420"/>
      <c r="J819" s="59"/>
      <c r="K819" s="392"/>
      <c r="L819" s="61"/>
      <c r="M819" s="63"/>
    </row>
    <row r="820" spans="1:13" ht="22.5">
      <c r="A820" s="30"/>
      <c r="B820" s="72"/>
      <c r="C820" s="30" t="s">
        <v>683</v>
      </c>
      <c r="D820" s="31" t="s">
        <v>14</v>
      </c>
      <c r="E820" s="78" t="s">
        <v>732</v>
      </c>
      <c r="F820" s="32" t="s">
        <v>56</v>
      </c>
      <c r="G820" s="34">
        <v>30</v>
      </c>
      <c r="H820" s="56">
        <v>0</v>
      </c>
      <c r="I820" s="398">
        <f t="shared" si="33"/>
        <v>0</v>
      </c>
      <c r="J820" s="59"/>
      <c r="K820" s="392"/>
      <c r="L820" s="61"/>
      <c r="M820" s="63"/>
    </row>
    <row r="821" spans="1:13" ht="15">
      <c r="A821" s="416">
        <v>5</v>
      </c>
      <c r="B821" s="416"/>
      <c r="C821" s="416"/>
      <c r="D821" s="417"/>
      <c r="E821" s="418" t="s">
        <v>611</v>
      </c>
      <c r="F821" s="418"/>
      <c r="G821" s="418"/>
      <c r="H821" s="419"/>
      <c r="I821" s="420"/>
      <c r="J821" s="59"/>
      <c r="K821" s="392"/>
      <c r="L821" s="61"/>
      <c r="M821" s="63"/>
    </row>
    <row r="822" spans="1:13" ht="22.5">
      <c r="A822" s="30"/>
      <c r="B822" s="72"/>
      <c r="C822" s="30" t="s">
        <v>550</v>
      </c>
      <c r="D822" s="31" t="s">
        <v>14</v>
      </c>
      <c r="E822" s="78" t="s">
        <v>664</v>
      </c>
      <c r="F822" s="32" t="s">
        <v>56</v>
      </c>
      <c r="G822" s="34">
        <v>43</v>
      </c>
      <c r="H822" s="56">
        <v>0</v>
      </c>
      <c r="I822" s="398">
        <f t="shared" si="33"/>
        <v>0</v>
      </c>
      <c r="J822" s="59"/>
      <c r="K822" s="392"/>
      <c r="L822" s="61"/>
      <c r="M822" s="63"/>
    </row>
    <row r="823" spans="1:13" ht="15">
      <c r="A823" s="30"/>
      <c r="B823" s="72"/>
      <c r="C823" s="30" t="s">
        <v>552</v>
      </c>
      <c r="D823" s="31" t="s">
        <v>15</v>
      </c>
      <c r="E823" s="78" t="s">
        <v>553</v>
      </c>
      <c r="F823" s="32" t="s">
        <v>56</v>
      </c>
      <c r="G823" s="34">
        <v>134</v>
      </c>
      <c r="H823" s="56">
        <v>0</v>
      </c>
      <c r="I823" s="398">
        <f t="shared" si="33"/>
        <v>0</v>
      </c>
      <c r="J823" s="59"/>
      <c r="K823" s="392"/>
      <c r="L823" s="61"/>
      <c r="M823" s="63"/>
    </row>
    <row r="824" spans="1:13" ht="15">
      <c r="A824" s="416">
        <v>5</v>
      </c>
      <c r="B824" s="416"/>
      <c r="C824" s="416"/>
      <c r="D824" s="417"/>
      <c r="E824" s="418" t="s">
        <v>612</v>
      </c>
      <c r="F824" s="418"/>
      <c r="G824" s="418"/>
      <c r="H824" s="419"/>
      <c r="I824" s="420"/>
      <c r="J824" s="59"/>
      <c r="K824" s="392"/>
      <c r="L824" s="61"/>
      <c r="M824" s="63"/>
    </row>
    <row r="825" spans="1:13" ht="22.5">
      <c r="A825" s="30"/>
      <c r="B825" s="72"/>
      <c r="C825" s="30" t="s">
        <v>554</v>
      </c>
      <c r="D825" s="31" t="s">
        <v>14</v>
      </c>
      <c r="E825" s="78" t="s">
        <v>627</v>
      </c>
      <c r="F825" s="32" t="s">
        <v>76</v>
      </c>
      <c r="G825" s="34">
        <v>23</v>
      </c>
      <c r="H825" s="56">
        <v>0</v>
      </c>
      <c r="I825" s="398">
        <f t="shared" si="33"/>
        <v>0</v>
      </c>
      <c r="J825" s="59"/>
      <c r="K825" s="392"/>
      <c r="L825" s="61"/>
      <c r="M825" s="63"/>
    </row>
    <row r="826" spans="1:13" ht="15">
      <c r="A826" s="416">
        <v>5</v>
      </c>
      <c r="B826" s="416"/>
      <c r="C826" s="416"/>
      <c r="D826" s="417"/>
      <c r="E826" s="418" t="s">
        <v>613</v>
      </c>
      <c r="F826" s="418"/>
      <c r="G826" s="418"/>
      <c r="H826" s="419"/>
      <c r="I826" s="420"/>
      <c r="J826" s="59"/>
      <c r="K826" s="392"/>
      <c r="L826" s="61"/>
      <c r="M826" s="63"/>
    </row>
    <row r="827" spans="1:13" ht="15">
      <c r="A827" s="30"/>
      <c r="B827" s="72"/>
      <c r="C827" s="30" t="s">
        <v>556</v>
      </c>
      <c r="D827" s="31" t="s">
        <v>14</v>
      </c>
      <c r="E827" s="78" t="s">
        <v>557</v>
      </c>
      <c r="F827" s="32" t="s">
        <v>56</v>
      </c>
      <c r="G827" s="34">
        <v>25</v>
      </c>
      <c r="H827" s="56">
        <v>0</v>
      </c>
      <c r="I827" s="398">
        <f t="shared" si="33"/>
        <v>0</v>
      </c>
      <c r="J827" s="59"/>
      <c r="K827" s="392"/>
      <c r="L827" s="61"/>
      <c r="M827" s="63"/>
    </row>
    <row r="828" spans="1:13" ht="15">
      <c r="A828" s="30"/>
      <c r="B828" s="72"/>
      <c r="C828" s="30" t="s">
        <v>558</v>
      </c>
      <c r="D828" s="31" t="s">
        <v>15</v>
      </c>
      <c r="E828" s="78" t="s">
        <v>559</v>
      </c>
      <c r="F828" s="32" t="s">
        <v>56</v>
      </c>
      <c r="G828" s="34">
        <v>25</v>
      </c>
      <c r="H828" s="56">
        <v>0</v>
      </c>
      <c r="I828" s="398">
        <f t="shared" si="33"/>
        <v>0</v>
      </c>
      <c r="J828" s="59"/>
      <c r="K828" s="392"/>
      <c r="L828" s="61"/>
      <c r="M828" s="63"/>
    </row>
    <row r="829" spans="1:13" ht="15">
      <c r="A829" s="402">
        <v>4</v>
      </c>
      <c r="B829" s="402"/>
      <c r="C829" s="402"/>
      <c r="D829" s="403"/>
      <c r="E829" s="404" t="s">
        <v>234</v>
      </c>
      <c r="F829" s="404"/>
      <c r="G829" s="404"/>
      <c r="H829" s="408"/>
      <c r="I829" s="409">
        <f>SUM(I830:I831)</f>
        <v>0</v>
      </c>
      <c r="J829" s="59"/>
      <c r="K829" s="392"/>
      <c r="L829" s="61"/>
      <c r="M829" s="63"/>
    </row>
    <row r="830" spans="1:13" ht="15">
      <c r="A830" s="416">
        <v>5</v>
      </c>
      <c r="B830" s="416"/>
      <c r="C830" s="416"/>
      <c r="D830" s="417"/>
      <c r="E830" s="418" t="s">
        <v>614</v>
      </c>
      <c r="F830" s="418"/>
      <c r="G830" s="418"/>
      <c r="H830" s="419"/>
      <c r="I830" s="420"/>
      <c r="J830" s="59"/>
      <c r="K830" s="392"/>
      <c r="L830" s="61"/>
      <c r="M830" s="63"/>
    </row>
    <row r="831" spans="1:13" ht="33.75">
      <c r="A831" s="30"/>
      <c r="B831" s="72"/>
      <c r="C831" s="30" t="s">
        <v>562</v>
      </c>
      <c r="D831" s="31" t="s">
        <v>14</v>
      </c>
      <c r="E831" s="78" t="s">
        <v>756</v>
      </c>
      <c r="F831" s="32" t="s">
        <v>56</v>
      </c>
      <c r="G831" s="34">
        <v>50</v>
      </c>
      <c r="H831" s="56">
        <v>0</v>
      </c>
      <c r="I831" s="398">
        <f t="shared" si="33"/>
        <v>0</v>
      </c>
      <c r="J831" s="59"/>
      <c r="K831" s="392"/>
      <c r="L831" s="61"/>
      <c r="M831" s="63"/>
    </row>
    <row r="832" spans="1:13" ht="15">
      <c r="A832" s="402">
        <v>4</v>
      </c>
      <c r="B832" s="402"/>
      <c r="C832" s="402"/>
      <c r="D832" s="403"/>
      <c r="E832" s="404" t="s">
        <v>236</v>
      </c>
      <c r="F832" s="404"/>
      <c r="G832" s="404"/>
      <c r="H832" s="408"/>
      <c r="I832" s="409">
        <f>SUM(I833:I855)</f>
        <v>0</v>
      </c>
      <c r="J832" s="59"/>
      <c r="K832" s="392"/>
      <c r="L832" s="61"/>
      <c r="M832" s="63"/>
    </row>
    <row r="833" spans="1:13" ht="15">
      <c r="A833" s="416">
        <v>5</v>
      </c>
      <c r="B833" s="416"/>
      <c r="C833" s="416"/>
      <c r="D833" s="417"/>
      <c r="E833" s="418" t="s">
        <v>506</v>
      </c>
      <c r="F833" s="418"/>
      <c r="G833" s="418"/>
      <c r="H833" s="419"/>
      <c r="I833" s="420"/>
      <c r="J833" s="59"/>
      <c r="K833" s="392"/>
      <c r="L833" s="61"/>
      <c r="M833" s="63"/>
    </row>
    <row r="834" spans="1:13" ht="22.5">
      <c r="A834" s="30"/>
      <c r="B834" s="72"/>
      <c r="C834" s="30" t="s">
        <v>744</v>
      </c>
      <c r="D834" s="31" t="s">
        <v>14</v>
      </c>
      <c r="E834" s="78" t="s">
        <v>757</v>
      </c>
      <c r="F834" s="32" t="s">
        <v>56</v>
      </c>
      <c r="G834" s="34">
        <v>97</v>
      </c>
      <c r="H834" s="56">
        <v>0</v>
      </c>
      <c r="I834" s="398">
        <f t="shared" si="33"/>
        <v>0</v>
      </c>
      <c r="J834" s="59"/>
      <c r="K834" s="392"/>
      <c r="L834" s="61"/>
      <c r="M834" s="63"/>
    </row>
    <row r="835" spans="1:13" ht="15">
      <c r="A835" s="416">
        <v>5</v>
      </c>
      <c r="B835" s="416"/>
      <c r="C835" s="416"/>
      <c r="D835" s="417"/>
      <c r="E835" s="418" t="s">
        <v>507</v>
      </c>
      <c r="F835" s="418"/>
      <c r="G835" s="418"/>
      <c r="H835" s="419"/>
      <c r="I835" s="420"/>
      <c r="J835" s="59"/>
      <c r="K835" s="392"/>
      <c r="L835" s="61"/>
      <c r="M835" s="63"/>
    </row>
    <row r="836" spans="1:13" ht="22.5">
      <c r="A836" s="30"/>
      <c r="B836" s="72"/>
      <c r="C836" s="30" t="s">
        <v>639</v>
      </c>
      <c r="D836" s="31" t="s">
        <v>14</v>
      </c>
      <c r="E836" s="78" t="s">
        <v>633</v>
      </c>
      <c r="F836" s="32" t="s">
        <v>78</v>
      </c>
      <c r="G836" s="34">
        <v>3850</v>
      </c>
      <c r="H836" s="56">
        <v>0</v>
      </c>
      <c r="I836" s="398">
        <f t="shared" si="33"/>
        <v>0</v>
      </c>
      <c r="J836" s="59"/>
      <c r="K836" s="392"/>
      <c r="L836" s="61"/>
      <c r="M836" s="63"/>
    </row>
    <row r="837" spans="1:13" ht="22.5">
      <c r="A837" s="30"/>
      <c r="B837" s="72"/>
      <c r="C837" s="30" t="s">
        <v>579</v>
      </c>
      <c r="D837" s="31" t="s">
        <v>15</v>
      </c>
      <c r="E837" s="78" t="s">
        <v>580</v>
      </c>
      <c r="F837" s="32" t="s">
        <v>7</v>
      </c>
      <c r="G837" s="34">
        <v>1</v>
      </c>
      <c r="H837" s="56">
        <v>0</v>
      </c>
      <c r="I837" s="398">
        <f t="shared" si="33"/>
        <v>0</v>
      </c>
      <c r="J837" s="59"/>
      <c r="K837" s="392"/>
      <c r="L837" s="61"/>
      <c r="M837" s="63"/>
    </row>
    <row r="838" spans="1:13" ht="15">
      <c r="A838" s="416">
        <v>5</v>
      </c>
      <c r="B838" s="416"/>
      <c r="C838" s="416"/>
      <c r="D838" s="417"/>
      <c r="E838" s="418" t="s">
        <v>508</v>
      </c>
      <c r="F838" s="418"/>
      <c r="G838" s="418"/>
      <c r="H838" s="419"/>
      <c r="I838" s="420"/>
      <c r="J838" s="59"/>
      <c r="K838" s="392"/>
      <c r="L838" s="61"/>
      <c r="M838" s="63"/>
    </row>
    <row r="839" spans="1:13" ht="22.5">
      <c r="A839" s="30"/>
      <c r="B839" s="72"/>
      <c r="C839" s="30" t="s">
        <v>581</v>
      </c>
      <c r="D839" s="31" t="s">
        <v>14</v>
      </c>
      <c r="E839" s="78" t="s">
        <v>634</v>
      </c>
      <c r="F839" s="32" t="s">
        <v>76</v>
      </c>
      <c r="G839" s="34">
        <v>4</v>
      </c>
      <c r="H839" s="56">
        <v>0</v>
      </c>
      <c r="I839" s="398">
        <f t="shared" si="33"/>
        <v>0</v>
      </c>
      <c r="J839" s="59"/>
      <c r="K839" s="392"/>
      <c r="L839" s="61"/>
      <c r="M839" s="63"/>
    </row>
    <row r="840" spans="1:13" ht="22.5">
      <c r="A840" s="30"/>
      <c r="B840" s="72"/>
      <c r="C840" s="30" t="s">
        <v>745</v>
      </c>
      <c r="D840" s="31" t="s">
        <v>15</v>
      </c>
      <c r="E840" s="78" t="s">
        <v>758</v>
      </c>
      <c r="F840" s="32" t="s">
        <v>76</v>
      </c>
      <c r="G840" s="34">
        <v>20</v>
      </c>
      <c r="H840" s="56">
        <v>0</v>
      </c>
      <c r="I840" s="398">
        <f t="shared" si="33"/>
        <v>0</v>
      </c>
      <c r="J840" s="59"/>
      <c r="K840" s="392"/>
      <c r="L840" s="61"/>
      <c r="M840" s="63"/>
    </row>
    <row r="841" spans="1:13" ht="22.5">
      <c r="A841" s="30"/>
      <c r="B841" s="72"/>
      <c r="C841" s="30" t="s">
        <v>746</v>
      </c>
      <c r="D841" s="31" t="s">
        <v>16</v>
      </c>
      <c r="E841" s="78" t="s">
        <v>759</v>
      </c>
      <c r="F841" s="32" t="s">
        <v>76</v>
      </c>
      <c r="G841" s="34">
        <v>13.5</v>
      </c>
      <c r="H841" s="56">
        <v>0</v>
      </c>
      <c r="I841" s="398">
        <f t="shared" si="33"/>
        <v>0</v>
      </c>
      <c r="J841" s="59"/>
      <c r="K841" s="392"/>
      <c r="L841" s="61"/>
      <c r="M841" s="63"/>
    </row>
    <row r="842" spans="1:13" ht="22.5">
      <c r="A842" s="30"/>
      <c r="B842" s="72"/>
      <c r="C842" s="30" t="s">
        <v>688</v>
      </c>
      <c r="D842" s="31" t="s">
        <v>17</v>
      </c>
      <c r="E842" s="78" t="s">
        <v>714</v>
      </c>
      <c r="F842" s="32" t="s">
        <v>76</v>
      </c>
      <c r="G842" s="34">
        <v>20</v>
      </c>
      <c r="H842" s="56">
        <v>0</v>
      </c>
      <c r="I842" s="398">
        <f t="shared" si="33"/>
        <v>0</v>
      </c>
      <c r="J842" s="59"/>
      <c r="K842" s="392"/>
      <c r="L842" s="61"/>
      <c r="M842" s="63"/>
    </row>
    <row r="843" spans="1:13" ht="22.5">
      <c r="A843" s="30"/>
      <c r="B843" s="72"/>
      <c r="C843" s="30" t="s">
        <v>689</v>
      </c>
      <c r="D843" s="31" t="s">
        <v>179</v>
      </c>
      <c r="E843" s="78" t="s">
        <v>715</v>
      </c>
      <c r="F843" s="32" t="s">
        <v>76</v>
      </c>
      <c r="G843" s="34">
        <v>13.5</v>
      </c>
      <c r="H843" s="56">
        <v>0</v>
      </c>
      <c r="I843" s="398">
        <f t="shared" si="33"/>
        <v>0</v>
      </c>
      <c r="J843" s="59"/>
      <c r="K843" s="392"/>
      <c r="L843" s="61"/>
      <c r="M843" s="63"/>
    </row>
    <row r="844" spans="1:13" ht="22.5">
      <c r="A844" s="30"/>
      <c r="B844" s="72"/>
      <c r="C844" s="30" t="s">
        <v>589</v>
      </c>
      <c r="D844" s="31" t="s">
        <v>198</v>
      </c>
      <c r="E844" s="78" t="s">
        <v>590</v>
      </c>
      <c r="F844" s="32" t="s">
        <v>58</v>
      </c>
      <c r="G844" s="34">
        <v>29</v>
      </c>
      <c r="H844" s="56">
        <v>0</v>
      </c>
      <c r="I844" s="398">
        <f t="shared" si="33"/>
        <v>0</v>
      </c>
      <c r="J844" s="59"/>
      <c r="K844" s="392"/>
      <c r="L844" s="61"/>
      <c r="M844" s="63"/>
    </row>
    <row r="845" spans="1:13" ht="15">
      <c r="A845" s="416">
        <v>5</v>
      </c>
      <c r="B845" s="416"/>
      <c r="C845" s="416"/>
      <c r="D845" s="417"/>
      <c r="E845" s="418" t="s">
        <v>643</v>
      </c>
      <c r="F845" s="418"/>
      <c r="G845" s="418"/>
      <c r="H845" s="419"/>
      <c r="I845" s="420"/>
      <c r="J845" s="59"/>
      <c r="K845" s="392"/>
      <c r="L845" s="61"/>
      <c r="M845" s="63"/>
    </row>
    <row r="846" spans="1:13" ht="15">
      <c r="A846" s="30"/>
      <c r="B846" s="72"/>
      <c r="C846" s="30" t="s">
        <v>595</v>
      </c>
      <c r="D846" s="31" t="s">
        <v>14</v>
      </c>
      <c r="E846" s="78" t="s">
        <v>739</v>
      </c>
      <c r="F846" s="32" t="s">
        <v>56</v>
      </c>
      <c r="G846" s="34">
        <v>8</v>
      </c>
      <c r="H846" s="56">
        <v>0</v>
      </c>
      <c r="I846" s="398">
        <f t="shared" si="33"/>
        <v>0</v>
      </c>
      <c r="J846" s="59"/>
      <c r="K846" s="392"/>
      <c r="L846" s="61"/>
      <c r="M846" s="63"/>
    </row>
    <row r="847" spans="1:13" ht="15">
      <c r="A847" s="416">
        <v>5</v>
      </c>
      <c r="B847" s="416"/>
      <c r="C847" s="416"/>
      <c r="D847" s="417"/>
      <c r="E847" s="421" t="s">
        <v>618</v>
      </c>
      <c r="F847" s="418"/>
      <c r="G847" s="418"/>
      <c r="H847" s="419"/>
      <c r="I847" s="420"/>
      <c r="J847" s="59"/>
      <c r="K847" s="392"/>
      <c r="L847" s="61"/>
      <c r="M847" s="63"/>
    </row>
    <row r="848" spans="1:13" ht="33.75">
      <c r="A848" s="30"/>
      <c r="B848" s="72"/>
      <c r="C848" s="30" t="s">
        <v>747</v>
      </c>
      <c r="D848" s="31" t="s">
        <v>14</v>
      </c>
      <c r="E848" s="78" t="s">
        <v>760</v>
      </c>
      <c r="F848" s="32" t="s">
        <v>56</v>
      </c>
      <c r="G848" s="34">
        <v>12</v>
      </c>
      <c r="H848" s="56">
        <v>0</v>
      </c>
      <c r="I848" s="398">
        <f t="shared" si="33"/>
        <v>0</v>
      </c>
      <c r="J848" s="59"/>
      <c r="K848" s="392"/>
      <c r="L848" s="61"/>
      <c r="M848" s="63"/>
    </row>
    <row r="849" spans="1:13" ht="45">
      <c r="A849" s="30"/>
      <c r="B849" s="72"/>
      <c r="C849" s="30" t="s">
        <v>748</v>
      </c>
      <c r="D849" s="31" t="s">
        <v>15</v>
      </c>
      <c r="E849" s="78" t="s">
        <v>761</v>
      </c>
      <c r="F849" s="32" t="s">
        <v>58</v>
      </c>
      <c r="G849" s="34">
        <v>14</v>
      </c>
      <c r="H849" s="56">
        <v>0</v>
      </c>
      <c r="I849" s="398">
        <f t="shared" si="33"/>
        <v>0</v>
      </c>
      <c r="J849" s="59"/>
      <c r="K849" s="392"/>
      <c r="L849" s="61"/>
      <c r="M849" s="63"/>
    </row>
    <row r="850" spans="1:13" ht="33.75">
      <c r="A850" s="30"/>
      <c r="B850" s="72"/>
      <c r="C850" s="30" t="s">
        <v>653</v>
      </c>
      <c r="D850" s="31" t="s">
        <v>16</v>
      </c>
      <c r="E850" s="78" t="s">
        <v>762</v>
      </c>
      <c r="F850" s="32" t="s">
        <v>56</v>
      </c>
      <c r="G850" s="34">
        <v>30</v>
      </c>
      <c r="H850" s="56">
        <v>0</v>
      </c>
      <c r="I850" s="398">
        <f t="shared" si="33"/>
        <v>0</v>
      </c>
      <c r="J850" s="59"/>
      <c r="K850" s="392"/>
      <c r="L850" s="61"/>
      <c r="M850" s="63"/>
    </row>
    <row r="851" spans="1:13" ht="15">
      <c r="A851" s="416">
        <v>5</v>
      </c>
      <c r="B851" s="416"/>
      <c r="C851" s="416"/>
      <c r="D851" s="417"/>
      <c r="E851" s="418" t="s">
        <v>620</v>
      </c>
      <c r="F851" s="418"/>
      <c r="G851" s="418"/>
      <c r="H851" s="419"/>
      <c r="I851" s="420"/>
      <c r="J851" s="59"/>
      <c r="K851" s="392"/>
      <c r="L851" s="61"/>
      <c r="M851" s="63"/>
    </row>
    <row r="852" spans="1:13" ht="22.5">
      <c r="A852" s="30"/>
      <c r="B852" s="72"/>
      <c r="C852" s="30" t="s">
        <v>599</v>
      </c>
      <c r="D852" s="31" t="s">
        <v>14</v>
      </c>
      <c r="E852" s="78" t="s">
        <v>600</v>
      </c>
      <c r="F852" s="32" t="s">
        <v>58</v>
      </c>
      <c r="G852" s="34">
        <v>29.8</v>
      </c>
      <c r="H852" s="56">
        <v>0</v>
      </c>
      <c r="I852" s="398">
        <f t="shared" si="33"/>
        <v>0</v>
      </c>
      <c r="J852" s="59"/>
      <c r="K852" s="392"/>
      <c r="L852" s="61"/>
      <c r="M852" s="63"/>
    </row>
    <row r="853" spans="1:13" ht="22.5">
      <c r="A853" s="30"/>
      <c r="B853" s="72"/>
      <c r="C853" s="30" t="s">
        <v>601</v>
      </c>
      <c r="D853" s="31" t="s">
        <v>15</v>
      </c>
      <c r="E853" s="78" t="s">
        <v>477</v>
      </c>
      <c r="F853" s="32" t="s">
        <v>7</v>
      </c>
      <c r="G853" s="34">
        <v>4</v>
      </c>
      <c r="H853" s="56">
        <v>0</v>
      </c>
      <c r="I853" s="398">
        <f t="shared" si="33"/>
        <v>0</v>
      </c>
      <c r="J853" s="59"/>
      <c r="K853" s="392"/>
      <c r="L853" s="61"/>
      <c r="M853" s="63"/>
    </row>
    <row r="854" spans="1:13" ht="15">
      <c r="A854" s="416">
        <v>5</v>
      </c>
      <c r="B854" s="416"/>
      <c r="C854" s="416"/>
      <c r="D854" s="417"/>
      <c r="E854" s="418" t="s">
        <v>621</v>
      </c>
      <c r="F854" s="418"/>
      <c r="G854" s="418"/>
      <c r="H854" s="419"/>
      <c r="I854" s="420"/>
      <c r="J854" s="59"/>
      <c r="K854" s="392"/>
      <c r="L854" s="61"/>
      <c r="M854" s="63"/>
    </row>
    <row r="855" spans="1:13" ht="22.5">
      <c r="A855" s="30"/>
      <c r="B855" s="72"/>
      <c r="C855" s="30" t="s">
        <v>642</v>
      </c>
      <c r="D855" s="31" t="s">
        <v>14</v>
      </c>
      <c r="E855" s="78" t="s">
        <v>603</v>
      </c>
      <c r="F855" s="32" t="s">
        <v>56</v>
      </c>
      <c r="G855" s="34">
        <v>131</v>
      </c>
      <c r="H855" s="56">
        <v>0</v>
      </c>
      <c r="I855" s="398">
        <f t="shared" si="33"/>
        <v>0</v>
      </c>
      <c r="J855" s="59"/>
      <c r="K855" s="392"/>
      <c r="L855" s="61"/>
      <c r="M855" s="63"/>
    </row>
    <row r="856" spans="1:13" ht="22.5">
      <c r="A856" s="22">
        <v>2</v>
      </c>
      <c r="B856" s="70"/>
      <c r="C856" s="22"/>
      <c r="D856" s="23"/>
      <c r="E856" s="24" t="s">
        <v>763</v>
      </c>
      <c r="F856" s="114"/>
      <c r="G856" s="115"/>
      <c r="H856" s="26"/>
      <c r="I856" s="26">
        <f>I857+I890+I895+I898</f>
        <v>0</v>
      </c>
      <c r="J856" s="59"/>
      <c r="K856" s="392"/>
      <c r="L856" s="61"/>
      <c r="M856" s="63"/>
    </row>
    <row r="857" spans="1:13" ht="15">
      <c r="A857" s="121">
        <v>3</v>
      </c>
      <c r="B857" s="121"/>
      <c r="C857" s="122"/>
      <c r="D857" s="123"/>
      <c r="E857" s="123" t="s">
        <v>820</v>
      </c>
      <c r="F857" s="422"/>
      <c r="G857" s="422"/>
      <c r="H857" s="422"/>
      <c r="I857" s="423">
        <f>I858+I863+I871+I887</f>
        <v>0</v>
      </c>
      <c r="J857" s="59"/>
      <c r="K857" s="392"/>
      <c r="L857" s="61"/>
      <c r="M857" s="63"/>
    </row>
    <row r="858" spans="1:13" ht="15">
      <c r="A858" s="402">
        <v>4</v>
      </c>
      <c r="B858" s="402"/>
      <c r="C858" s="403"/>
      <c r="D858" s="404"/>
      <c r="E858" s="404" t="s">
        <v>501</v>
      </c>
      <c r="F858" s="424"/>
      <c r="G858" s="424"/>
      <c r="H858" s="424"/>
      <c r="I858" s="409">
        <f>SUM(I859:I862)</f>
        <v>0</v>
      </c>
      <c r="J858" s="59"/>
      <c r="K858" s="392"/>
      <c r="L858" s="61"/>
      <c r="M858" s="63"/>
    </row>
    <row r="859" spans="1:13" ht="15">
      <c r="A859" s="416">
        <v>5</v>
      </c>
      <c r="B859" s="416"/>
      <c r="C859" s="417"/>
      <c r="D859" s="418"/>
      <c r="E859" s="418" t="s">
        <v>606</v>
      </c>
      <c r="F859" s="425"/>
      <c r="G859" s="425"/>
      <c r="H859" s="425"/>
      <c r="I859" s="426"/>
      <c r="J859" s="59"/>
      <c r="K859" s="392"/>
      <c r="L859" s="61"/>
      <c r="M859" s="63"/>
    </row>
    <row r="860" spans="1:13" ht="33.75">
      <c r="A860" s="30"/>
      <c r="B860" s="72"/>
      <c r="C860" s="30" t="s">
        <v>522</v>
      </c>
      <c r="D860" s="31" t="s">
        <v>14</v>
      </c>
      <c r="E860" s="78" t="s">
        <v>786</v>
      </c>
      <c r="F860" s="32" t="s">
        <v>7</v>
      </c>
      <c r="G860" s="34">
        <v>1</v>
      </c>
      <c r="H860" s="56">
        <v>0</v>
      </c>
      <c r="I860" s="398">
        <f t="shared" ref="I860:I884" si="34">IF(ISNUMBER(G860),ROUND(G860*H860,2),"")</f>
        <v>0</v>
      </c>
      <c r="J860" s="59"/>
      <c r="K860" s="392"/>
      <c r="L860" s="61"/>
      <c r="M860" s="63"/>
    </row>
    <row r="861" spans="1:13" ht="15">
      <c r="A861" s="416">
        <v>5</v>
      </c>
      <c r="B861" s="416"/>
      <c r="C861" s="417"/>
      <c r="D861" s="418"/>
      <c r="E861" s="418" t="s">
        <v>608</v>
      </c>
      <c r="F861" s="425"/>
      <c r="G861" s="425"/>
      <c r="H861" s="425"/>
      <c r="I861" s="426"/>
      <c r="J861" s="59"/>
      <c r="K861" s="392"/>
      <c r="L861" s="61"/>
      <c r="M861" s="63"/>
    </row>
    <row r="862" spans="1:13" ht="22.5">
      <c r="A862" s="30"/>
      <c r="B862" s="72"/>
      <c r="C862" s="30" t="s">
        <v>536</v>
      </c>
      <c r="D862" s="31" t="s">
        <v>14</v>
      </c>
      <c r="E862" s="78" t="s">
        <v>788</v>
      </c>
      <c r="F862" s="32" t="s">
        <v>58</v>
      </c>
      <c r="G862" s="34">
        <v>45</v>
      </c>
      <c r="H862" s="56">
        <v>0</v>
      </c>
      <c r="I862" s="398">
        <f t="shared" si="34"/>
        <v>0</v>
      </c>
      <c r="J862" s="59"/>
      <c r="K862" s="392"/>
      <c r="L862" s="61"/>
      <c r="M862" s="63"/>
    </row>
    <row r="863" spans="1:13" ht="15">
      <c r="A863" s="402">
        <v>4</v>
      </c>
      <c r="B863" s="402"/>
      <c r="C863" s="403"/>
      <c r="D863" s="404"/>
      <c r="E863" s="404" t="s">
        <v>821</v>
      </c>
      <c r="F863" s="424"/>
      <c r="G863" s="424"/>
      <c r="H863" s="424"/>
      <c r="I863" s="409">
        <f>SUM(I864:I870)</f>
        <v>0</v>
      </c>
      <c r="J863" s="59"/>
      <c r="K863" s="392"/>
      <c r="L863" s="61"/>
      <c r="M863" s="63"/>
    </row>
    <row r="864" spans="1:13" ht="15">
      <c r="A864" s="416">
        <v>5</v>
      </c>
      <c r="B864" s="416"/>
      <c r="C864" s="417"/>
      <c r="D864" s="418"/>
      <c r="E864" s="418" t="s">
        <v>610</v>
      </c>
      <c r="F864" s="425"/>
      <c r="G864" s="425"/>
      <c r="H864" s="425"/>
      <c r="I864" s="426"/>
      <c r="J864" s="59"/>
      <c r="K864" s="392"/>
      <c r="L864" s="61"/>
      <c r="M864" s="63"/>
    </row>
    <row r="865" spans="1:13" ht="33.75">
      <c r="A865" s="30"/>
      <c r="B865" s="72"/>
      <c r="C865" s="30" t="s">
        <v>544</v>
      </c>
      <c r="D865" s="31" t="s">
        <v>14</v>
      </c>
      <c r="E865" s="78" t="s">
        <v>789</v>
      </c>
      <c r="F865" s="32" t="s">
        <v>76</v>
      </c>
      <c r="G865" s="34">
        <v>4</v>
      </c>
      <c r="H865" s="56">
        <v>0</v>
      </c>
      <c r="I865" s="398">
        <f t="shared" si="34"/>
        <v>0</v>
      </c>
      <c r="J865" s="59"/>
      <c r="K865" s="392"/>
      <c r="L865" s="61"/>
      <c r="M865" s="63"/>
    </row>
    <row r="866" spans="1:13" ht="15">
      <c r="A866" s="416">
        <v>5</v>
      </c>
      <c r="B866" s="416"/>
      <c r="C866" s="417"/>
      <c r="D866" s="418"/>
      <c r="E866" s="418" t="s">
        <v>612</v>
      </c>
      <c r="F866" s="425"/>
      <c r="G866" s="425"/>
      <c r="H866" s="425"/>
      <c r="I866" s="426"/>
      <c r="J866" s="59"/>
      <c r="K866" s="392"/>
      <c r="L866" s="61"/>
      <c r="M866" s="63"/>
    </row>
    <row r="867" spans="1:13" ht="15">
      <c r="A867" s="30"/>
      <c r="B867" s="72"/>
      <c r="C867" s="30" t="s">
        <v>765</v>
      </c>
      <c r="D867" s="31" t="s">
        <v>14</v>
      </c>
      <c r="E867" s="78" t="s">
        <v>792</v>
      </c>
      <c r="F867" s="32" t="s">
        <v>76</v>
      </c>
      <c r="G867" s="34">
        <v>7</v>
      </c>
      <c r="H867" s="56">
        <v>0</v>
      </c>
      <c r="I867" s="398">
        <f t="shared" si="34"/>
        <v>0</v>
      </c>
      <c r="J867" s="59"/>
      <c r="K867" s="392"/>
      <c r="L867" s="61"/>
      <c r="M867" s="63"/>
    </row>
    <row r="868" spans="1:13" ht="15">
      <c r="A868" s="416">
        <v>5</v>
      </c>
      <c r="B868" s="416"/>
      <c r="C868" s="417"/>
      <c r="D868" s="418"/>
      <c r="E868" s="418" t="s">
        <v>613</v>
      </c>
      <c r="F868" s="425"/>
      <c r="G868" s="425"/>
      <c r="H868" s="425"/>
      <c r="I868" s="426"/>
      <c r="J868" s="59"/>
      <c r="K868" s="392"/>
      <c r="L868" s="61"/>
      <c r="M868" s="63"/>
    </row>
    <row r="869" spans="1:13" ht="15">
      <c r="A869" s="30"/>
      <c r="B869" s="72"/>
      <c r="C869" s="30" t="s">
        <v>556</v>
      </c>
      <c r="D869" s="31" t="s">
        <v>14</v>
      </c>
      <c r="E869" s="78" t="s">
        <v>557</v>
      </c>
      <c r="F869" s="32" t="s">
        <v>56</v>
      </c>
      <c r="G869" s="34">
        <v>20</v>
      </c>
      <c r="H869" s="56">
        <v>0</v>
      </c>
      <c r="I869" s="398">
        <f t="shared" si="34"/>
        <v>0</v>
      </c>
      <c r="J869" s="59"/>
      <c r="K869" s="392"/>
      <c r="L869" s="61"/>
      <c r="M869" s="63"/>
    </row>
    <row r="870" spans="1:13" ht="15">
      <c r="A870" s="30"/>
      <c r="B870" s="72"/>
      <c r="C870" s="30" t="s">
        <v>766</v>
      </c>
      <c r="D870" s="31" t="s">
        <v>15</v>
      </c>
      <c r="E870" s="78" t="s">
        <v>559</v>
      </c>
      <c r="F870" s="32" t="s">
        <v>56</v>
      </c>
      <c r="G870" s="34">
        <v>20</v>
      </c>
      <c r="H870" s="56">
        <v>0</v>
      </c>
      <c r="I870" s="398">
        <f t="shared" si="34"/>
        <v>0</v>
      </c>
      <c r="J870" s="59"/>
      <c r="K870" s="392"/>
      <c r="L870" s="61"/>
      <c r="M870" s="63"/>
    </row>
    <row r="871" spans="1:13" ht="15">
      <c r="A871" s="402">
        <v>4</v>
      </c>
      <c r="B871" s="402"/>
      <c r="C871" s="403"/>
      <c r="D871" s="404"/>
      <c r="E871" s="404" t="s">
        <v>236</v>
      </c>
      <c r="F871" s="424"/>
      <c r="G871" s="424"/>
      <c r="H871" s="424"/>
      <c r="I871" s="409">
        <f>SUM(I872:I886)</f>
        <v>0</v>
      </c>
      <c r="J871" s="59"/>
      <c r="K871" s="392"/>
      <c r="L871" s="61"/>
      <c r="M871" s="63"/>
    </row>
    <row r="872" spans="1:13" ht="15">
      <c r="A872" s="416">
        <v>5</v>
      </c>
      <c r="B872" s="416"/>
      <c r="C872" s="417"/>
      <c r="D872" s="418"/>
      <c r="E872" s="418" t="s">
        <v>506</v>
      </c>
      <c r="F872" s="425"/>
      <c r="G872" s="425"/>
      <c r="H872" s="425"/>
      <c r="I872" s="426"/>
      <c r="J872" s="59"/>
      <c r="K872" s="392"/>
      <c r="L872" s="61"/>
      <c r="M872" s="63"/>
    </row>
    <row r="873" spans="1:13" ht="22.5">
      <c r="A873" s="30"/>
      <c r="B873" s="72"/>
      <c r="C873" s="30" t="s">
        <v>768</v>
      </c>
      <c r="D873" s="31" t="s">
        <v>14</v>
      </c>
      <c r="E873" s="78" t="s">
        <v>794</v>
      </c>
      <c r="F873" s="32" t="s">
        <v>819</v>
      </c>
      <c r="G873" s="34">
        <v>64</v>
      </c>
      <c r="H873" s="56">
        <v>0</v>
      </c>
      <c r="I873" s="398">
        <f t="shared" si="34"/>
        <v>0</v>
      </c>
      <c r="J873" s="59"/>
      <c r="K873" s="392"/>
      <c r="L873" s="61"/>
      <c r="M873" s="63"/>
    </row>
    <row r="874" spans="1:13" ht="33.75">
      <c r="A874" s="30"/>
      <c r="B874" s="72"/>
      <c r="C874" s="30" t="s">
        <v>770</v>
      </c>
      <c r="D874" s="31" t="s">
        <v>16</v>
      </c>
      <c r="E874" s="78" t="s">
        <v>796</v>
      </c>
      <c r="F874" s="32" t="s">
        <v>56</v>
      </c>
      <c r="G874" s="34">
        <v>26</v>
      </c>
      <c r="H874" s="56">
        <v>0</v>
      </c>
      <c r="I874" s="398">
        <f t="shared" si="34"/>
        <v>0</v>
      </c>
      <c r="J874" s="59"/>
      <c r="K874" s="392"/>
      <c r="L874" s="61"/>
      <c r="M874" s="63"/>
    </row>
    <row r="875" spans="1:13" ht="15">
      <c r="A875" s="30"/>
      <c r="B875" s="72"/>
      <c r="C875" s="30" t="s">
        <v>771</v>
      </c>
      <c r="D875" s="31" t="s">
        <v>17</v>
      </c>
      <c r="E875" s="78" t="s">
        <v>797</v>
      </c>
      <c r="F875" s="32" t="s">
        <v>255</v>
      </c>
      <c r="G875" s="34">
        <v>1.2</v>
      </c>
      <c r="H875" s="56">
        <v>0</v>
      </c>
      <c r="I875" s="398">
        <f t="shared" si="34"/>
        <v>0</v>
      </c>
      <c r="J875" s="59"/>
      <c r="K875" s="392"/>
      <c r="L875" s="61"/>
      <c r="M875" s="63"/>
    </row>
    <row r="876" spans="1:13" ht="15">
      <c r="A876" s="416">
        <v>5</v>
      </c>
      <c r="B876" s="416"/>
      <c r="C876" s="417"/>
      <c r="D876" s="418"/>
      <c r="E876" s="418" t="s">
        <v>507</v>
      </c>
      <c r="F876" s="425"/>
      <c r="G876" s="425"/>
      <c r="H876" s="425"/>
      <c r="I876" s="426"/>
      <c r="J876" s="59"/>
      <c r="K876" s="392"/>
      <c r="L876" s="61"/>
      <c r="M876" s="63"/>
    </row>
    <row r="877" spans="1:13" ht="33.75">
      <c r="A877" s="30"/>
      <c r="B877" s="72"/>
      <c r="C877" s="30" t="s">
        <v>639</v>
      </c>
      <c r="D877" s="31" t="s">
        <v>14</v>
      </c>
      <c r="E877" s="78" t="s">
        <v>798</v>
      </c>
      <c r="F877" s="32" t="s">
        <v>78</v>
      </c>
      <c r="G877" s="34">
        <v>410</v>
      </c>
      <c r="H877" s="56">
        <v>0</v>
      </c>
      <c r="I877" s="398">
        <f t="shared" si="34"/>
        <v>0</v>
      </c>
      <c r="J877" s="59"/>
      <c r="K877" s="392"/>
      <c r="L877" s="61"/>
      <c r="M877" s="63"/>
    </row>
    <row r="878" spans="1:13" ht="15">
      <c r="A878" s="416">
        <v>5</v>
      </c>
      <c r="B878" s="416"/>
      <c r="C878" s="417"/>
      <c r="D878" s="418"/>
      <c r="E878" s="418" t="s">
        <v>508</v>
      </c>
      <c r="F878" s="425"/>
      <c r="G878" s="425"/>
      <c r="H878" s="425"/>
      <c r="I878" s="426"/>
      <c r="J878" s="59"/>
      <c r="K878" s="392"/>
      <c r="L878" s="61"/>
      <c r="M878" s="63"/>
    </row>
    <row r="879" spans="1:13" ht="22.5">
      <c r="A879" s="30"/>
      <c r="B879" s="72"/>
      <c r="C879" s="30" t="s">
        <v>772</v>
      </c>
      <c r="D879" s="31" t="s">
        <v>14</v>
      </c>
      <c r="E879" s="78" t="s">
        <v>799</v>
      </c>
      <c r="F879" s="32" t="s">
        <v>76</v>
      </c>
      <c r="G879" s="34">
        <v>3</v>
      </c>
      <c r="H879" s="56">
        <v>0</v>
      </c>
      <c r="I879" s="398">
        <f t="shared" si="34"/>
        <v>0</v>
      </c>
      <c r="J879" s="59"/>
      <c r="K879" s="392"/>
      <c r="L879" s="61"/>
      <c r="M879" s="63"/>
    </row>
    <row r="880" spans="1:13" ht="33.75">
      <c r="A880" s="30"/>
      <c r="B880" s="72"/>
      <c r="C880" s="30" t="s">
        <v>773</v>
      </c>
      <c r="D880" s="31" t="s">
        <v>15</v>
      </c>
      <c r="E880" s="78" t="s">
        <v>800</v>
      </c>
      <c r="F880" s="32" t="s">
        <v>76</v>
      </c>
      <c r="G880" s="34">
        <v>3</v>
      </c>
      <c r="H880" s="56">
        <v>0</v>
      </c>
      <c r="I880" s="398">
        <f t="shared" si="34"/>
        <v>0</v>
      </c>
      <c r="J880" s="59"/>
      <c r="K880" s="392"/>
      <c r="L880" s="61"/>
      <c r="M880" s="63"/>
    </row>
    <row r="881" spans="1:13" ht="22.5">
      <c r="A881" s="30"/>
      <c r="B881" s="72"/>
      <c r="C881" s="30" t="s">
        <v>775</v>
      </c>
      <c r="D881" s="31" t="s">
        <v>17</v>
      </c>
      <c r="E881" s="78" t="s">
        <v>802</v>
      </c>
      <c r="F881" s="32" t="s">
        <v>76</v>
      </c>
      <c r="G881" s="34">
        <v>3</v>
      </c>
      <c r="H881" s="56">
        <v>0</v>
      </c>
      <c r="I881" s="398">
        <f t="shared" si="34"/>
        <v>0</v>
      </c>
      <c r="J881" s="59"/>
      <c r="K881" s="392"/>
      <c r="L881" s="61"/>
      <c r="M881" s="63"/>
    </row>
    <row r="882" spans="1:13" ht="15">
      <c r="A882" s="416">
        <v>5</v>
      </c>
      <c r="B882" s="416"/>
      <c r="C882" s="417"/>
      <c r="D882" s="418"/>
      <c r="E882" s="418" t="s">
        <v>619</v>
      </c>
      <c r="F882" s="425"/>
      <c r="G882" s="425"/>
      <c r="H882" s="425"/>
      <c r="I882" s="426"/>
      <c r="J882" s="59"/>
      <c r="K882" s="392"/>
      <c r="L882" s="61"/>
      <c r="M882" s="63"/>
    </row>
    <row r="883" spans="1:13" ht="22.5">
      <c r="A883" s="30"/>
      <c r="B883" s="72"/>
      <c r="C883" s="30" t="s">
        <v>777</v>
      </c>
      <c r="D883" s="31" t="s">
        <v>14</v>
      </c>
      <c r="E883" s="78" t="s">
        <v>804</v>
      </c>
      <c r="F883" s="32" t="s">
        <v>58</v>
      </c>
      <c r="G883" s="34">
        <v>32</v>
      </c>
      <c r="H883" s="56">
        <v>0</v>
      </c>
      <c r="I883" s="398">
        <f t="shared" si="34"/>
        <v>0</v>
      </c>
      <c r="J883" s="59"/>
      <c r="K883" s="392"/>
      <c r="L883" s="61"/>
      <c r="M883" s="63"/>
    </row>
    <row r="884" spans="1:13" ht="22.5">
      <c r="A884" s="30"/>
      <c r="B884" s="72"/>
      <c r="C884" s="30" t="s">
        <v>601</v>
      </c>
      <c r="D884" s="31" t="s">
        <v>15</v>
      </c>
      <c r="E884" s="78" t="s">
        <v>805</v>
      </c>
      <c r="F884" s="32" t="s">
        <v>7</v>
      </c>
      <c r="G884" s="34">
        <v>2</v>
      </c>
      <c r="H884" s="56">
        <v>0</v>
      </c>
      <c r="I884" s="398">
        <f t="shared" si="34"/>
        <v>0</v>
      </c>
      <c r="J884" s="59"/>
      <c r="K884" s="392"/>
      <c r="L884" s="61"/>
      <c r="M884" s="63"/>
    </row>
    <row r="885" spans="1:13" ht="15">
      <c r="A885" s="416">
        <v>5</v>
      </c>
      <c r="B885" s="416"/>
      <c r="C885" s="417"/>
      <c r="D885" s="418"/>
      <c r="E885" s="418" t="s">
        <v>621</v>
      </c>
      <c r="F885" s="425"/>
      <c r="G885" s="425"/>
      <c r="H885" s="425"/>
      <c r="I885" s="426"/>
      <c r="J885" s="59"/>
      <c r="K885" s="392"/>
      <c r="L885" s="61"/>
      <c r="M885" s="63"/>
    </row>
    <row r="886" spans="1:13" ht="22.5">
      <c r="A886" s="30"/>
      <c r="B886" s="72"/>
      <c r="C886" s="30" t="s">
        <v>778</v>
      </c>
      <c r="D886" s="31" t="s">
        <v>14</v>
      </c>
      <c r="E886" s="78" t="s">
        <v>806</v>
      </c>
      <c r="F886" s="32" t="s">
        <v>58</v>
      </c>
      <c r="G886" s="34">
        <v>1.2</v>
      </c>
      <c r="H886" s="56">
        <v>0</v>
      </c>
      <c r="I886" s="398">
        <f t="shared" ref="I886:I900" si="35">IF(ISNUMBER(G886),ROUND(G886*H886,2),"")</f>
        <v>0</v>
      </c>
      <c r="J886" s="59"/>
      <c r="K886" s="392"/>
      <c r="L886" s="61"/>
      <c r="M886" s="63"/>
    </row>
    <row r="887" spans="1:13" ht="15">
      <c r="A887" s="402">
        <v>4</v>
      </c>
      <c r="B887" s="402"/>
      <c r="C887" s="403"/>
      <c r="D887" s="404"/>
      <c r="E887" s="404" t="s">
        <v>622</v>
      </c>
      <c r="F887" s="424"/>
      <c r="G887" s="424"/>
      <c r="H887" s="424"/>
      <c r="I887" s="409">
        <f>SUM(I888:I889)</f>
        <v>0</v>
      </c>
      <c r="J887" s="59"/>
      <c r="K887" s="392"/>
      <c r="L887" s="61"/>
      <c r="M887" s="63"/>
    </row>
    <row r="888" spans="1:13" ht="15">
      <c r="A888" s="416">
        <v>5</v>
      </c>
      <c r="B888" s="416"/>
      <c r="C888" s="417"/>
      <c r="D888" s="418"/>
      <c r="E888" s="418" t="s">
        <v>623</v>
      </c>
      <c r="F888" s="425"/>
      <c r="G888" s="425"/>
      <c r="H888" s="425"/>
      <c r="I888" s="426"/>
      <c r="J888" s="59"/>
      <c r="K888" s="392"/>
      <c r="L888" s="61"/>
      <c r="M888" s="63"/>
    </row>
    <row r="889" spans="1:13" ht="33.75">
      <c r="A889" s="30"/>
      <c r="B889" s="72"/>
      <c r="C889" s="30" t="s">
        <v>604</v>
      </c>
      <c r="D889" s="31" t="s">
        <v>14</v>
      </c>
      <c r="E889" s="78" t="s">
        <v>807</v>
      </c>
      <c r="F889" s="32" t="s">
        <v>7</v>
      </c>
      <c r="G889" s="34">
        <v>1</v>
      </c>
      <c r="H889" s="56">
        <v>0</v>
      </c>
      <c r="I889" s="398">
        <f t="shared" si="35"/>
        <v>0</v>
      </c>
      <c r="J889" s="59"/>
      <c r="K889" s="392"/>
      <c r="L889" s="61"/>
      <c r="M889" s="63"/>
    </row>
    <row r="890" spans="1:13" ht="15">
      <c r="A890" s="121">
        <v>3</v>
      </c>
      <c r="B890" s="121"/>
      <c r="C890" s="122"/>
      <c r="D890" s="123"/>
      <c r="E890" s="123" t="s">
        <v>823</v>
      </c>
      <c r="F890" s="422"/>
      <c r="G890" s="422"/>
      <c r="H890" s="422"/>
      <c r="I890" s="423">
        <f>SUM(I891:I894)</f>
        <v>0</v>
      </c>
      <c r="J890" s="59"/>
      <c r="K890" s="392"/>
      <c r="L890" s="61"/>
      <c r="M890" s="63"/>
    </row>
    <row r="891" spans="1:13" ht="15">
      <c r="A891" s="416">
        <v>5</v>
      </c>
      <c r="B891" s="416"/>
      <c r="C891" s="417"/>
      <c r="D891" s="418"/>
      <c r="E891" s="418" t="s">
        <v>824</v>
      </c>
      <c r="F891" s="425"/>
      <c r="G891" s="425"/>
      <c r="H891" s="425"/>
      <c r="I891" s="426"/>
      <c r="J891" s="59"/>
      <c r="K891" s="392"/>
      <c r="L891" s="61"/>
      <c r="M891" s="63"/>
    </row>
    <row r="892" spans="1:13" ht="33.75">
      <c r="A892" s="30"/>
      <c r="B892" s="72"/>
      <c r="C892" s="30" t="s">
        <v>779</v>
      </c>
      <c r="D892" s="31" t="s">
        <v>14</v>
      </c>
      <c r="E892" s="78" t="s">
        <v>808</v>
      </c>
      <c r="F892" s="32" t="s">
        <v>56</v>
      </c>
      <c r="G892" s="34">
        <v>50</v>
      </c>
      <c r="H892" s="56">
        <v>0</v>
      </c>
      <c r="I892" s="398">
        <f t="shared" si="35"/>
        <v>0</v>
      </c>
      <c r="J892" s="59"/>
      <c r="K892" s="392"/>
      <c r="L892" s="61"/>
      <c r="M892" s="63"/>
    </row>
    <row r="893" spans="1:13" ht="15">
      <c r="A893" s="416">
        <v>5</v>
      </c>
      <c r="B893" s="416"/>
      <c r="C893" s="417"/>
      <c r="D893" s="418"/>
      <c r="E893" s="418" t="s">
        <v>825</v>
      </c>
      <c r="F893" s="425"/>
      <c r="G893" s="425"/>
      <c r="H893" s="425"/>
      <c r="I893" s="426"/>
      <c r="J893" s="59"/>
      <c r="K893" s="392"/>
      <c r="L893" s="61"/>
      <c r="M893" s="63"/>
    </row>
    <row r="894" spans="1:13" ht="33.75">
      <c r="A894" s="30"/>
      <c r="B894" s="72"/>
      <c r="C894" s="30" t="s">
        <v>780</v>
      </c>
      <c r="D894" s="31" t="s">
        <v>14</v>
      </c>
      <c r="E894" s="78" t="s">
        <v>809</v>
      </c>
      <c r="F894" s="32" t="s">
        <v>56</v>
      </c>
      <c r="G894" s="34">
        <v>12</v>
      </c>
      <c r="H894" s="56">
        <v>0</v>
      </c>
      <c r="I894" s="398">
        <f t="shared" si="35"/>
        <v>0</v>
      </c>
      <c r="J894" s="59"/>
      <c r="K894" s="392"/>
      <c r="L894" s="61"/>
      <c r="M894" s="63"/>
    </row>
    <row r="895" spans="1:13" ht="15">
      <c r="A895" s="121">
        <v>3</v>
      </c>
      <c r="B895" s="121"/>
      <c r="C895" s="122"/>
      <c r="D895" s="123"/>
      <c r="E895" s="123" t="s">
        <v>826</v>
      </c>
      <c r="F895" s="422"/>
      <c r="G895" s="422"/>
      <c r="H895" s="422"/>
      <c r="I895" s="423">
        <f>SUM(I896:I897)</f>
        <v>0</v>
      </c>
      <c r="J895" s="59"/>
      <c r="K895" s="392"/>
      <c r="L895" s="61"/>
      <c r="M895" s="63"/>
    </row>
    <row r="896" spans="1:13" ht="15">
      <c r="A896" s="427">
        <v>5</v>
      </c>
      <c r="B896" s="427"/>
      <c r="C896" s="428"/>
      <c r="D896" s="418"/>
      <c r="E896" s="418" t="s">
        <v>827</v>
      </c>
      <c r="F896" s="425"/>
      <c r="G896" s="425"/>
      <c r="H896" s="425"/>
      <c r="I896" s="426"/>
      <c r="J896" s="59"/>
      <c r="K896" s="392"/>
      <c r="L896" s="61"/>
      <c r="M896" s="63"/>
    </row>
    <row r="897" spans="1:13" ht="33.75">
      <c r="A897" s="30"/>
      <c r="B897" s="72"/>
      <c r="C897" s="30" t="s">
        <v>781</v>
      </c>
      <c r="D897" s="31" t="s">
        <v>14</v>
      </c>
      <c r="E897" s="78" t="s">
        <v>811</v>
      </c>
      <c r="F897" s="32" t="s">
        <v>76</v>
      </c>
      <c r="G897" s="34">
        <v>8</v>
      </c>
      <c r="H897" s="56">
        <v>0</v>
      </c>
      <c r="I897" s="398">
        <f t="shared" si="35"/>
        <v>0</v>
      </c>
      <c r="J897" s="59"/>
      <c r="K897" s="392"/>
      <c r="L897" s="61"/>
      <c r="M897" s="63"/>
    </row>
    <row r="898" spans="1:13" ht="15">
      <c r="A898" s="121">
        <v>3</v>
      </c>
      <c r="B898" s="121"/>
      <c r="C898" s="122"/>
      <c r="D898" s="123"/>
      <c r="E898" s="123" t="s">
        <v>830</v>
      </c>
      <c r="F898" s="422"/>
      <c r="G898" s="422"/>
      <c r="H898" s="422"/>
      <c r="I898" s="423">
        <f>SUM(I899:I900)</f>
        <v>0</v>
      </c>
      <c r="J898" s="59"/>
      <c r="K898" s="392"/>
      <c r="L898" s="61"/>
      <c r="M898" s="63"/>
    </row>
    <row r="899" spans="1:13" ht="15">
      <c r="A899" s="124">
        <v>5</v>
      </c>
      <c r="B899" s="124"/>
      <c r="C899" s="125"/>
      <c r="D899" s="126"/>
      <c r="E899" s="126" t="s">
        <v>831</v>
      </c>
      <c r="F899" s="425"/>
      <c r="G899" s="425"/>
      <c r="H899" s="425"/>
      <c r="I899" s="426"/>
      <c r="J899" s="59"/>
      <c r="K899" s="392"/>
      <c r="L899" s="61"/>
      <c r="M899" s="63"/>
    </row>
    <row r="900" spans="1:13" ht="22.5">
      <c r="A900" s="30"/>
      <c r="B900" s="72"/>
      <c r="C900" s="30" t="s">
        <v>785</v>
      </c>
      <c r="D900" s="31" t="s">
        <v>14</v>
      </c>
      <c r="E900" s="78" t="s">
        <v>818</v>
      </c>
      <c r="F900" s="32" t="s">
        <v>56</v>
      </c>
      <c r="G900" s="34">
        <v>24</v>
      </c>
      <c r="H900" s="56">
        <v>0</v>
      </c>
      <c r="I900" s="398">
        <f t="shared" si="35"/>
        <v>0</v>
      </c>
      <c r="J900" s="59"/>
      <c r="K900" s="392"/>
      <c r="L900" s="61"/>
      <c r="M900" s="63"/>
    </row>
    <row r="901" spans="1:13" ht="15">
      <c r="A901" s="22">
        <v>2</v>
      </c>
      <c r="B901" s="70"/>
      <c r="C901" s="22"/>
      <c r="D901" s="23"/>
      <c r="E901" s="24" t="s">
        <v>832</v>
      </c>
      <c r="F901" s="114"/>
      <c r="G901" s="115"/>
      <c r="H901" s="26"/>
      <c r="I901" s="26">
        <f>I903+I910+I923+I929</f>
        <v>0</v>
      </c>
      <c r="J901" s="59"/>
      <c r="K901" s="392"/>
      <c r="L901" s="61"/>
      <c r="M901" s="63"/>
    </row>
    <row r="902" spans="1:13" ht="56.25">
      <c r="A902" s="30"/>
      <c r="B902" s="72"/>
      <c r="C902" s="30"/>
      <c r="D902" s="31"/>
      <c r="E902" s="78" t="s">
        <v>4497</v>
      </c>
      <c r="F902" s="32"/>
      <c r="G902" s="34"/>
      <c r="H902" s="395"/>
      <c r="I902" s="395"/>
      <c r="J902" s="59"/>
      <c r="K902" s="392"/>
      <c r="L902" s="61"/>
      <c r="M902" s="63"/>
    </row>
    <row r="903" spans="1:13" ht="15">
      <c r="A903" s="402">
        <v>4</v>
      </c>
      <c r="B903" s="402"/>
      <c r="C903" s="402"/>
      <c r="D903" s="403"/>
      <c r="E903" s="404" t="s">
        <v>501</v>
      </c>
      <c r="F903" s="404"/>
      <c r="G903" s="404"/>
      <c r="H903" s="408"/>
      <c r="I903" s="409">
        <f>SUM(I904:I909)</f>
        <v>0</v>
      </c>
      <c r="J903" s="59"/>
      <c r="K903" s="392"/>
      <c r="L903" s="61"/>
      <c r="M903" s="63"/>
    </row>
    <row r="904" spans="1:13" ht="15">
      <c r="A904" s="416">
        <v>5</v>
      </c>
      <c r="B904" s="416"/>
      <c r="C904" s="416"/>
      <c r="D904" s="417"/>
      <c r="E904" s="418" t="s">
        <v>606</v>
      </c>
      <c r="F904" s="418"/>
      <c r="G904" s="418"/>
      <c r="H904" s="419"/>
      <c r="I904" s="420"/>
      <c r="J904" s="59"/>
      <c r="K904" s="392"/>
      <c r="L904" s="61"/>
      <c r="M904" s="63"/>
    </row>
    <row r="905" spans="1:13" ht="22.5">
      <c r="A905" s="30"/>
      <c r="B905" s="72"/>
      <c r="C905" s="30" t="s">
        <v>833</v>
      </c>
      <c r="D905" s="31" t="s">
        <v>14</v>
      </c>
      <c r="E905" s="78" t="s">
        <v>839</v>
      </c>
      <c r="F905" s="32" t="s">
        <v>7</v>
      </c>
      <c r="G905" s="34">
        <v>1</v>
      </c>
      <c r="H905" s="56">
        <v>0</v>
      </c>
      <c r="I905" s="398">
        <f t="shared" ref="I905:I934" si="36">IF(ISNUMBER(G905),ROUND(G905*H905,2),"")</f>
        <v>0</v>
      </c>
      <c r="J905" s="59"/>
      <c r="K905" s="392"/>
      <c r="L905" s="61"/>
      <c r="M905" s="63"/>
    </row>
    <row r="906" spans="1:13" ht="15">
      <c r="A906" s="416">
        <v>5</v>
      </c>
      <c r="B906" s="416"/>
      <c r="C906" s="416"/>
      <c r="D906" s="417"/>
      <c r="E906" s="418" t="s">
        <v>607</v>
      </c>
      <c r="F906" s="418"/>
      <c r="G906" s="418"/>
      <c r="H906" s="419"/>
      <c r="I906" s="420"/>
      <c r="J906" s="59"/>
      <c r="K906" s="392"/>
      <c r="L906" s="61"/>
      <c r="M906" s="63"/>
    </row>
    <row r="907" spans="1:13" ht="22.5">
      <c r="A907" s="30"/>
      <c r="B907" s="72"/>
      <c r="C907" s="30" t="s">
        <v>524</v>
      </c>
      <c r="D907" s="31" t="s">
        <v>14</v>
      </c>
      <c r="E907" s="78" t="s">
        <v>787</v>
      </c>
      <c r="F907" s="32" t="s">
        <v>56</v>
      </c>
      <c r="G907" s="34">
        <v>2000</v>
      </c>
      <c r="H907" s="56">
        <v>0</v>
      </c>
      <c r="I907" s="398">
        <f t="shared" si="36"/>
        <v>0</v>
      </c>
      <c r="J907" s="59"/>
      <c r="K907" s="392"/>
      <c r="L907" s="61"/>
      <c r="M907" s="63"/>
    </row>
    <row r="908" spans="1:13" ht="15">
      <c r="A908" s="416">
        <v>5</v>
      </c>
      <c r="B908" s="416"/>
      <c r="C908" s="416"/>
      <c r="D908" s="417"/>
      <c r="E908" s="418" t="s">
        <v>608</v>
      </c>
      <c r="F908" s="418"/>
      <c r="G908" s="418"/>
      <c r="H908" s="419"/>
      <c r="I908" s="420"/>
      <c r="J908" s="59"/>
      <c r="K908" s="392"/>
      <c r="L908" s="61"/>
      <c r="M908" s="63"/>
    </row>
    <row r="909" spans="1:13" ht="22.5">
      <c r="A909" s="30"/>
      <c r="B909" s="72"/>
      <c r="C909" s="30" t="s">
        <v>536</v>
      </c>
      <c r="D909" s="31" t="s">
        <v>14</v>
      </c>
      <c r="E909" s="78" t="s">
        <v>788</v>
      </c>
      <c r="F909" s="32" t="s">
        <v>58</v>
      </c>
      <c r="G909" s="34">
        <v>250</v>
      </c>
      <c r="H909" s="56">
        <v>0</v>
      </c>
      <c r="I909" s="398">
        <f t="shared" si="36"/>
        <v>0</v>
      </c>
      <c r="J909" s="59"/>
      <c r="K909" s="392"/>
      <c r="L909" s="61"/>
      <c r="M909" s="63"/>
    </row>
    <row r="910" spans="1:13" ht="15">
      <c r="A910" s="402">
        <v>4</v>
      </c>
      <c r="B910" s="402"/>
      <c r="C910" s="402"/>
      <c r="D910" s="403"/>
      <c r="E910" s="404" t="s">
        <v>232</v>
      </c>
      <c r="F910" s="404"/>
      <c r="G910" s="404"/>
      <c r="H910" s="408"/>
      <c r="I910" s="409">
        <f>SUM(I911:I922)</f>
        <v>0</v>
      </c>
      <c r="J910" s="59"/>
      <c r="K910" s="392"/>
      <c r="L910" s="61"/>
      <c r="M910" s="63"/>
    </row>
    <row r="911" spans="1:13" ht="15">
      <c r="A911" s="416">
        <v>5</v>
      </c>
      <c r="B911" s="416"/>
      <c r="C911" s="416"/>
      <c r="D911" s="417"/>
      <c r="E911" s="418" t="s">
        <v>610</v>
      </c>
      <c r="F911" s="418"/>
      <c r="G911" s="418"/>
      <c r="H911" s="419"/>
      <c r="I911" s="420"/>
      <c r="J911" s="59"/>
      <c r="K911" s="392"/>
      <c r="L911" s="61"/>
      <c r="M911" s="63"/>
    </row>
    <row r="912" spans="1:13" ht="33.75">
      <c r="A912" s="30"/>
      <c r="B912" s="72"/>
      <c r="C912" s="30" t="s">
        <v>544</v>
      </c>
      <c r="D912" s="31" t="s">
        <v>14</v>
      </c>
      <c r="E912" s="78" t="s">
        <v>840</v>
      </c>
      <c r="F912" s="32" t="s">
        <v>76</v>
      </c>
      <c r="G912" s="34">
        <v>200</v>
      </c>
      <c r="H912" s="56">
        <v>0</v>
      </c>
      <c r="I912" s="398">
        <f t="shared" si="36"/>
        <v>0</v>
      </c>
      <c r="J912" s="59"/>
      <c r="K912" s="392"/>
      <c r="L912" s="61"/>
      <c r="M912" s="63"/>
    </row>
    <row r="913" spans="1:13" ht="45">
      <c r="A913" s="30"/>
      <c r="B913" s="72"/>
      <c r="C913" s="30" t="s">
        <v>764</v>
      </c>
      <c r="D913" s="31" t="s">
        <v>15</v>
      </c>
      <c r="E913" s="78" t="s">
        <v>841</v>
      </c>
      <c r="F913" s="32" t="s">
        <v>76</v>
      </c>
      <c r="G913" s="34">
        <v>260</v>
      </c>
      <c r="H913" s="56">
        <v>0</v>
      </c>
      <c r="I913" s="398">
        <f t="shared" si="36"/>
        <v>0</v>
      </c>
      <c r="J913" s="59"/>
      <c r="K913" s="392"/>
      <c r="L913" s="61"/>
      <c r="M913" s="63"/>
    </row>
    <row r="914" spans="1:13" ht="15">
      <c r="A914" s="416">
        <v>5</v>
      </c>
      <c r="B914" s="416"/>
      <c r="C914" s="416"/>
      <c r="D914" s="417"/>
      <c r="E914" s="418" t="s">
        <v>725</v>
      </c>
      <c r="F914" s="418"/>
      <c r="G914" s="418"/>
      <c r="H914" s="419"/>
      <c r="I914" s="420"/>
      <c r="J914" s="59"/>
      <c r="K914" s="392"/>
      <c r="L914" s="61"/>
      <c r="M914" s="63"/>
    </row>
    <row r="915" spans="1:13" ht="22.5">
      <c r="A915" s="30"/>
      <c r="B915" s="72"/>
      <c r="C915" s="30" t="s">
        <v>683</v>
      </c>
      <c r="D915" s="31" t="s">
        <v>14</v>
      </c>
      <c r="E915" s="78" t="s">
        <v>842</v>
      </c>
      <c r="F915" s="32" t="s">
        <v>56</v>
      </c>
      <c r="G915" s="34">
        <v>65</v>
      </c>
      <c r="H915" s="56">
        <v>0</v>
      </c>
      <c r="I915" s="398">
        <f t="shared" si="36"/>
        <v>0</v>
      </c>
      <c r="J915" s="59"/>
      <c r="K915" s="392"/>
      <c r="L915" s="61"/>
      <c r="M915" s="63"/>
    </row>
    <row r="916" spans="1:13" ht="15">
      <c r="A916" s="416">
        <v>5</v>
      </c>
      <c r="B916" s="416"/>
      <c r="C916" s="416"/>
      <c r="D916" s="417"/>
      <c r="E916" s="418" t="s">
        <v>611</v>
      </c>
      <c r="F916" s="418"/>
      <c r="G916" s="418"/>
      <c r="H916" s="419"/>
      <c r="I916" s="420"/>
      <c r="J916" s="59"/>
      <c r="K916" s="392"/>
      <c r="L916" s="61"/>
      <c r="M916" s="63"/>
    </row>
    <row r="917" spans="1:13" ht="22.5">
      <c r="A917" s="30"/>
      <c r="B917" s="72"/>
      <c r="C917" s="30" t="s">
        <v>550</v>
      </c>
      <c r="D917" s="31" t="s">
        <v>14</v>
      </c>
      <c r="E917" s="78" t="s">
        <v>843</v>
      </c>
      <c r="F917" s="32" t="s">
        <v>56</v>
      </c>
      <c r="G917" s="34">
        <v>610</v>
      </c>
      <c r="H917" s="56">
        <v>0</v>
      </c>
      <c r="I917" s="398">
        <f t="shared" si="36"/>
        <v>0</v>
      </c>
      <c r="J917" s="59"/>
      <c r="K917" s="392"/>
      <c r="L917" s="61"/>
      <c r="M917" s="63"/>
    </row>
    <row r="918" spans="1:13" ht="15">
      <c r="A918" s="416">
        <v>5</v>
      </c>
      <c r="B918" s="416"/>
      <c r="C918" s="416"/>
      <c r="D918" s="417"/>
      <c r="E918" s="418" t="s">
        <v>612</v>
      </c>
      <c r="F918" s="418"/>
      <c r="G918" s="418"/>
      <c r="H918" s="419"/>
      <c r="I918" s="420"/>
      <c r="J918" s="59"/>
      <c r="K918" s="392"/>
      <c r="L918" s="61"/>
      <c r="M918" s="63"/>
    </row>
    <row r="919" spans="1:13" ht="15">
      <c r="A919" s="30"/>
      <c r="B919" s="72"/>
      <c r="C919" s="30" t="s">
        <v>765</v>
      </c>
      <c r="D919" s="31" t="s">
        <v>14</v>
      </c>
      <c r="E919" s="78" t="s">
        <v>844</v>
      </c>
      <c r="F919" s="32" t="s">
        <v>76</v>
      </c>
      <c r="G919" s="34">
        <v>300</v>
      </c>
      <c r="H919" s="56">
        <v>0</v>
      </c>
      <c r="I919" s="398">
        <f t="shared" si="36"/>
        <v>0</v>
      </c>
      <c r="J919" s="59"/>
      <c r="K919" s="392"/>
      <c r="L919" s="61"/>
      <c r="M919" s="63"/>
    </row>
    <row r="920" spans="1:13" ht="15">
      <c r="A920" s="416">
        <v>5</v>
      </c>
      <c r="B920" s="416"/>
      <c r="C920" s="416"/>
      <c r="D920" s="417"/>
      <c r="E920" s="418" t="s">
        <v>613</v>
      </c>
      <c r="F920" s="418"/>
      <c r="G920" s="418"/>
      <c r="H920" s="419"/>
      <c r="I920" s="420"/>
      <c r="J920" s="59"/>
      <c r="K920" s="392"/>
      <c r="L920" s="61"/>
      <c r="M920" s="63"/>
    </row>
    <row r="921" spans="1:13" ht="15">
      <c r="A921" s="30"/>
      <c r="B921" s="72"/>
      <c r="C921" s="30" t="s">
        <v>556</v>
      </c>
      <c r="D921" s="31" t="s">
        <v>14</v>
      </c>
      <c r="E921" s="78" t="s">
        <v>557</v>
      </c>
      <c r="F921" s="32" t="s">
        <v>56</v>
      </c>
      <c r="G921" s="34">
        <v>1700</v>
      </c>
      <c r="H921" s="56">
        <v>0</v>
      </c>
      <c r="I921" s="398">
        <f t="shared" si="36"/>
        <v>0</v>
      </c>
      <c r="J921" s="59"/>
      <c r="K921" s="392"/>
      <c r="L921" s="61"/>
      <c r="M921" s="63"/>
    </row>
    <row r="922" spans="1:13" ht="15">
      <c r="A922" s="30"/>
      <c r="B922" s="72"/>
      <c r="C922" s="30" t="s">
        <v>766</v>
      </c>
      <c r="D922" s="31" t="s">
        <v>15</v>
      </c>
      <c r="E922" s="78" t="s">
        <v>559</v>
      </c>
      <c r="F922" s="32" t="s">
        <v>56</v>
      </c>
      <c r="G922" s="34">
        <v>1700</v>
      </c>
      <c r="H922" s="56">
        <v>0</v>
      </c>
      <c r="I922" s="398">
        <f t="shared" si="36"/>
        <v>0</v>
      </c>
      <c r="J922" s="59"/>
      <c r="K922" s="392"/>
      <c r="L922" s="61"/>
      <c r="M922" s="63"/>
    </row>
    <row r="923" spans="1:13" ht="15">
      <c r="A923" s="402">
        <v>4</v>
      </c>
      <c r="B923" s="402"/>
      <c r="C923" s="402"/>
      <c r="D923" s="403"/>
      <c r="E923" s="404" t="s">
        <v>234</v>
      </c>
      <c r="F923" s="404"/>
      <c r="G923" s="404"/>
      <c r="H923" s="408"/>
      <c r="I923" s="409">
        <f>SUM(I924:I928)</f>
        <v>0</v>
      </c>
      <c r="J923" s="59"/>
      <c r="K923" s="392"/>
      <c r="L923" s="61"/>
      <c r="M923" s="63"/>
    </row>
    <row r="924" spans="1:13" ht="15">
      <c r="A924" s="416">
        <v>5</v>
      </c>
      <c r="B924" s="416"/>
      <c r="C924" s="416"/>
      <c r="D924" s="417"/>
      <c r="E924" s="418" t="s">
        <v>614</v>
      </c>
      <c r="F924" s="418"/>
      <c r="G924" s="418"/>
      <c r="H924" s="419"/>
      <c r="I924" s="420"/>
      <c r="J924" s="59"/>
      <c r="K924" s="392"/>
      <c r="L924" s="61"/>
      <c r="M924" s="63"/>
    </row>
    <row r="925" spans="1:13" ht="33.75">
      <c r="A925" s="30"/>
      <c r="B925" s="72"/>
      <c r="C925" s="30" t="s">
        <v>767</v>
      </c>
      <c r="D925" s="31" t="s">
        <v>14</v>
      </c>
      <c r="E925" s="78" t="s">
        <v>845</v>
      </c>
      <c r="F925" s="32" t="s">
        <v>58</v>
      </c>
      <c r="G925" s="34">
        <v>250</v>
      </c>
      <c r="H925" s="56">
        <v>0</v>
      </c>
      <c r="I925" s="398">
        <f t="shared" si="36"/>
        <v>0</v>
      </c>
      <c r="J925" s="59"/>
      <c r="K925" s="392"/>
      <c r="L925" s="61"/>
      <c r="M925" s="63"/>
    </row>
    <row r="926" spans="1:13" ht="15">
      <c r="A926" s="416">
        <v>5</v>
      </c>
      <c r="B926" s="416"/>
      <c r="C926" s="416"/>
      <c r="D926" s="417"/>
      <c r="E926" s="418" t="s">
        <v>615</v>
      </c>
      <c r="F926" s="418"/>
      <c r="G926" s="418"/>
      <c r="H926" s="419"/>
      <c r="I926" s="420"/>
      <c r="J926" s="59"/>
      <c r="K926" s="392"/>
      <c r="L926" s="61"/>
      <c r="M926" s="63"/>
    </row>
    <row r="927" spans="1:13" ht="22.5">
      <c r="A927" s="30"/>
      <c r="B927" s="72"/>
      <c r="C927" s="30" t="s">
        <v>835</v>
      </c>
      <c r="D927" s="31" t="s">
        <v>14</v>
      </c>
      <c r="E927" s="78" t="s">
        <v>846</v>
      </c>
      <c r="F927" s="32" t="s">
        <v>7</v>
      </c>
      <c r="G927" s="34">
        <v>62</v>
      </c>
      <c r="H927" s="56">
        <v>0</v>
      </c>
      <c r="I927" s="398">
        <f t="shared" si="36"/>
        <v>0</v>
      </c>
      <c r="J927" s="59"/>
      <c r="K927" s="392"/>
      <c r="L927" s="61"/>
      <c r="M927" s="63"/>
    </row>
    <row r="928" spans="1:13" ht="22.5">
      <c r="A928" s="30"/>
      <c r="B928" s="72"/>
      <c r="C928" s="30" t="s">
        <v>835</v>
      </c>
      <c r="D928" s="31" t="s">
        <v>15</v>
      </c>
      <c r="E928" s="78" t="s">
        <v>847</v>
      </c>
      <c r="F928" s="32" t="s">
        <v>7</v>
      </c>
      <c r="G928" s="34">
        <v>62</v>
      </c>
      <c r="H928" s="56">
        <v>0</v>
      </c>
      <c r="I928" s="398">
        <f t="shared" si="36"/>
        <v>0</v>
      </c>
      <c r="J928" s="59"/>
      <c r="K928" s="392"/>
      <c r="L928" s="61"/>
      <c r="M928" s="63"/>
    </row>
    <row r="929" spans="1:13" ht="15">
      <c r="A929" s="402">
        <v>4</v>
      </c>
      <c r="B929" s="402"/>
      <c r="C929" s="402"/>
      <c r="D929" s="403"/>
      <c r="E929" s="404" t="s">
        <v>236</v>
      </c>
      <c r="F929" s="404"/>
      <c r="G929" s="404"/>
      <c r="H929" s="408"/>
      <c r="I929" s="409">
        <f>SUM(I930:I951)</f>
        <v>0</v>
      </c>
      <c r="J929" s="59"/>
      <c r="K929" s="392"/>
      <c r="L929" s="61"/>
      <c r="M929" s="63"/>
    </row>
    <row r="930" spans="1:13" ht="15">
      <c r="A930" s="416">
        <v>5</v>
      </c>
      <c r="B930" s="416"/>
      <c r="C930" s="416"/>
      <c r="D930" s="417"/>
      <c r="E930" s="418" t="s">
        <v>506</v>
      </c>
      <c r="F930" s="418"/>
      <c r="G930" s="418"/>
      <c r="H930" s="419"/>
      <c r="I930" s="420"/>
      <c r="J930" s="59"/>
      <c r="K930" s="392"/>
      <c r="L930" s="61"/>
      <c r="M930" s="63"/>
    </row>
    <row r="931" spans="1:13" ht="22.5">
      <c r="A931" s="30"/>
      <c r="B931" s="72"/>
      <c r="C931" s="30" t="s">
        <v>572</v>
      </c>
      <c r="D931" s="31" t="s">
        <v>14</v>
      </c>
      <c r="E931" s="78" t="s">
        <v>848</v>
      </c>
      <c r="F931" s="32" t="s">
        <v>56</v>
      </c>
      <c r="G931" s="34">
        <v>250</v>
      </c>
      <c r="H931" s="56">
        <v>0</v>
      </c>
      <c r="I931" s="398">
        <f t="shared" si="36"/>
        <v>0</v>
      </c>
      <c r="J931" s="59"/>
      <c r="K931" s="392"/>
      <c r="L931" s="61"/>
      <c r="M931" s="63"/>
    </row>
    <row r="932" spans="1:13" ht="22.5">
      <c r="A932" s="30"/>
      <c r="B932" s="72"/>
      <c r="C932" s="30" t="s">
        <v>769</v>
      </c>
      <c r="D932" s="31" t="s">
        <v>15</v>
      </c>
      <c r="E932" s="78" t="s">
        <v>849</v>
      </c>
      <c r="F932" s="32" t="s">
        <v>56</v>
      </c>
      <c r="G932" s="34">
        <v>505</v>
      </c>
      <c r="H932" s="56">
        <v>0</v>
      </c>
      <c r="I932" s="398">
        <f t="shared" si="36"/>
        <v>0</v>
      </c>
      <c r="J932" s="59"/>
      <c r="K932" s="392"/>
      <c r="L932" s="61"/>
      <c r="M932" s="63"/>
    </row>
    <row r="933" spans="1:13" ht="22.5">
      <c r="A933" s="30"/>
      <c r="B933" s="72"/>
      <c r="C933" s="30" t="s">
        <v>770</v>
      </c>
      <c r="D933" s="31" t="s">
        <v>16</v>
      </c>
      <c r="E933" s="78" t="s">
        <v>850</v>
      </c>
      <c r="F933" s="32" t="s">
        <v>56</v>
      </c>
      <c r="G933" s="34">
        <v>350</v>
      </c>
      <c r="H933" s="56">
        <v>0</v>
      </c>
      <c r="I933" s="398">
        <f t="shared" si="36"/>
        <v>0</v>
      </c>
      <c r="J933" s="59"/>
      <c r="K933" s="392"/>
      <c r="L933" s="61"/>
      <c r="M933" s="63"/>
    </row>
    <row r="934" spans="1:13" ht="15">
      <c r="A934" s="30"/>
      <c r="B934" s="72"/>
      <c r="C934" s="30" t="s">
        <v>771</v>
      </c>
      <c r="D934" s="31" t="s">
        <v>17</v>
      </c>
      <c r="E934" s="78" t="s">
        <v>851</v>
      </c>
      <c r="F934" s="32" t="s">
        <v>255</v>
      </c>
      <c r="G934" s="34">
        <v>55</v>
      </c>
      <c r="H934" s="56">
        <v>0</v>
      </c>
      <c r="I934" s="398">
        <f t="shared" si="36"/>
        <v>0</v>
      </c>
      <c r="J934" s="59"/>
      <c r="K934" s="392"/>
      <c r="L934" s="61"/>
      <c r="M934" s="63"/>
    </row>
    <row r="935" spans="1:13" ht="15">
      <c r="A935" s="416">
        <v>5</v>
      </c>
      <c r="B935" s="416"/>
      <c r="C935" s="416"/>
      <c r="D935" s="417"/>
      <c r="E935" s="418" t="s">
        <v>507</v>
      </c>
      <c r="F935" s="418"/>
      <c r="G935" s="418"/>
      <c r="H935" s="419"/>
      <c r="I935" s="420"/>
      <c r="J935" s="59"/>
      <c r="K935" s="392"/>
      <c r="L935" s="61"/>
      <c r="M935" s="63"/>
    </row>
    <row r="936" spans="1:13" ht="33.75">
      <c r="A936" s="30"/>
      <c r="B936" s="72"/>
      <c r="C936" s="30" t="s">
        <v>639</v>
      </c>
      <c r="D936" s="31" t="s">
        <v>14</v>
      </c>
      <c r="E936" s="78" t="s">
        <v>798</v>
      </c>
      <c r="F936" s="32" t="s">
        <v>78</v>
      </c>
      <c r="G936" s="34">
        <v>4425</v>
      </c>
      <c r="H936" s="56">
        <v>0</v>
      </c>
      <c r="I936" s="398">
        <f t="shared" ref="I936:I951" si="37">IF(ISNUMBER(G936),ROUND(G936*H936,2),"")</f>
        <v>0</v>
      </c>
      <c r="J936" s="59"/>
      <c r="K936" s="392"/>
      <c r="L936" s="61"/>
      <c r="M936" s="63"/>
    </row>
    <row r="937" spans="1:13" ht="15">
      <c r="A937" s="416">
        <v>5</v>
      </c>
      <c r="B937" s="416"/>
      <c r="C937" s="416"/>
      <c r="D937" s="417"/>
      <c r="E937" s="418" t="s">
        <v>508</v>
      </c>
      <c r="F937" s="418"/>
      <c r="G937" s="418"/>
      <c r="H937" s="419"/>
      <c r="I937" s="420"/>
      <c r="J937" s="59"/>
      <c r="K937" s="392"/>
      <c r="L937" s="61"/>
      <c r="M937" s="63"/>
    </row>
    <row r="938" spans="1:13" ht="22.5">
      <c r="A938" s="30"/>
      <c r="B938" s="72"/>
      <c r="C938" s="30" t="s">
        <v>581</v>
      </c>
      <c r="D938" s="31" t="s">
        <v>14</v>
      </c>
      <c r="E938" s="78" t="s">
        <v>634</v>
      </c>
      <c r="F938" s="32" t="s">
        <v>76</v>
      </c>
      <c r="G938" s="34">
        <v>120</v>
      </c>
      <c r="H938" s="56">
        <v>0</v>
      </c>
      <c r="I938" s="398">
        <f t="shared" si="37"/>
        <v>0</v>
      </c>
      <c r="J938" s="59"/>
      <c r="K938" s="392"/>
      <c r="L938" s="61"/>
      <c r="M938" s="63"/>
    </row>
    <row r="939" spans="1:13" ht="33.75">
      <c r="A939" s="30"/>
      <c r="B939" s="72"/>
      <c r="C939" s="30" t="s">
        <v>773</v>
      </c>
      <c r="D939" s="31" t="s">
        <v>16</v>
      </c>
      <c r="E939" s="78" t="s">
        <v>852</v>
      </c>
      <c r="F939" s="32" t="s">
        <v>76</v>
      </c>
      <c r="G939" s="34">
        <v>24</v>
      </c>
      <c r="H939" s="56">
        <v>0</v>
      </c>
      <c r="I939" s="398">
        <f t="shared" si="37"/>
        <v>0</v>
      </c>
      <c r="J939" s="59"/>
      <c r="K939" s="392"/>
      <c r="L939" s="61"/>
      <c r="M939" s="63"/>
    </row>
    <row r="940" spans="1:13" ht="22.5">
      <c r="A940" s="30"/>
      <c r="B940" s="72"/>
      <c r="C940" s="30" t="s">
        <v>774</v>
      </c>
      <c r="D940" s="31" t="s">
        <v>17</v>
      </c>
      <c r="E940" s="78" t="s">
        <v>853</v>
      </c>
      <c r="F940" s="32" t="s">
        <v>76</v>
      </c>
      <c r="G940" s="34">
        <v>252</v>
      </c>
      <c r="H940" s="56">
        <v>0</v>
      </c>
      <c r="I940" s="398">
        <f t="shared" si="37"/>
        <v>0</v>
      </c>
      <c r="J940" s="59"/>
      <c r="K940" s="392"/>
      <c r="L940" s="61"/>
      <c r="M940" s="63"/>
    </row>
    <row r="941" spans="1:13" ht="22.5">
      <c r="A941" s="30"/>
      <c r="B941" s="72"/>
      <c r="C941" s="30" t="s">
        <v>775</v>
      </c>
      <c r="D941" s="31" t="s">
        <v>179</v>
      </c>
      <c r="E941" s="78" t="s">
        <v>802</v>
      </c>
      <c r="F941" s="32" t="s">
        <v>76</v>
      </c>
      <c r="G941" s="34">
        <v>24</v>
      </c>
      <c r="H941" s="56">
        <v>0</v>
      </c>
      <c r="I941" s="398">
        <f t="shared" si="37"/>
        <v>0</v>
      </c>
      <c r="J941" s="59"/>
      <c r="K941" s="392"/>
      <c r="L941" s="61"/>
      <c r="M941" s="63"/>
    </row>
    <row r="942" spans="1:13" ht="22.5">
      <c r="A942" s="30"/>
      <c r="B942" s="72"/>
      <c r="C942" s="30" t="s">
        <v>836</v>
      </c>
      <c r="D942" s="31" t="s">
        <v>198</v>
      </c>
      <c r="E942" s="78" t="s">
        <v>4535</v>
      </c>
      <c r="F942" s="32" t="s">
        <v>56</v>
      </c>
      <c r="G942" s="34">
        <v>1500</v>
      </c>
      <c r="H942" s="56">
        <v>0</v>
      </c>
      <c r="I942" s="398">
        <f t="shared" si="37"/>
        <v>0</v>
      </c>
      <c r="J942" s="59"/>
      <c r="K942" s="392"/>
      <c r="L942" s="61"/>
      <c r="M942" s="63"/>
    </row>
    <row r="943" spans="1:13" ht="22.5">
      <c r="A943" s="30"/>
      <c r="B943" s="72"/>
      <c r="C943" s="30" t="s">
        <v>837</v>
      </c>
      <c r="D943" s="31" t="s">
        <v>214</v>
      </c>
      <c r="E943" s="78" t="s">
        <v>4536</v>
      </c>
      <c r="F943" s="32" t="s">
        <v>363</v>
      </c>
      <c r="G943" s="34">
        <v>2160</v>
      </c>
      <c r="H943" s="56">
        <v>0</v>
      </c>
      <c r="I943" s="398">
        <f t="shared" si="37"/>
        <v>0</v>
      </c>
      <c r="J943" s="59"/>
      <c r="K943" s="392"/>
      <c r="L943" s="61"/>
      <c r="M943" s="63"/>
    </row>
    <row r="944" spans="1:13" ht="22.5">
      <c r="A944" s="30"/>
      <c r="B944" s="72"/>
      <c r="C944" s="30" t="s">
        <v>838</v>
      </c>
      <c r="D944" s="31" t="s">
        <v>216</v>
      </c>
      <c r="E944" s="78" t="s">
        <v>4537</v>
      </c>
      <c r="F944" s="32" t="s">
        <v>7</v>
      </c>
      <c r="G944" s="34">
        <v>360</v>
      </c>
      <c r="H944" s="56">
        <v>0</v>
      </c>
      <c r="I944" s="398">
        <f t="shared" si="37"/>
        <v>0</v>
      </c>
      <c r="J944" s="59"/>
      <c r="K944" s="392"/>
      <c r="L944" s="61"/>
      <c r="M944" s="63"/>
    </row>
    <row r="945" spans="1:13" ht="15">
      <c r="A945" s="416">
        <v>5</v>
      </c>
      <c r="B945" s="416"/>
      <c r="C945" s="416"/>
      <c r="D945" s="417"/>
      <c r="E945" s="418" t="s">
        <v>643</v>
      </c>
      <c r="F945" s="418"/>
      <c r="G945" s="418"/>
      <c r="H945" s="419"/>
      <c r="I945" s="420"/>
      <c r="J945" s="59"/>
      <c r="K945" s="392"/>
      <c r="L945" s="61"/>
      <c r="M945" s="63"/>
    </row>
    <row r="946" spans="1:13" ht="33.75">
      <c r="A946" s="30"/>
      <c r="B946" s="72"/>
      <c r="C946" s="30" t="s">
        <v>784</v>
      </c>
      <c r="D946" s="31" t="s">
        <v>14</v>
      </c>
      <c r="E946" s="78" t="s">
        <v>854</v>
      </c>
      <c r="F946" s="32" t="s">
        <v>76</v>
      </c>
      <c r="G946" s="34">
        <v>1850</v>
      </c>
      <c r="H946" s="56">
        <v>0</v>
      </c>
      <c r="I946" s="398">
        <f t="shared" si="37"/>
        <v>0</v>
      </c>
      <c r="J946" s="59"/>
      <c r="K946" s="392"/>
      <c r="L946" s="61"/>
      <c r="M946" s="63"/>
    </row>
    <row r="947" spans="1:13" ht="15">
      <c r="A947" s="416">
        <v>5</v>
      </c>
      <c r="B947" s="416"/>
      <c r="C947" s="416"/>
      <c r="D947" s="417"/>
      <c r="E947" s="418" t="s">
        <v>619</v>
      </c>
      <c r="F947" s="418"/>
      <c r="G947" s="418"/>
      <c r="H947" s="419"/>
      <c r="I947" s="420"/>
      <c r="J947" s="59"/>
      <c r="K947" s="392"/>
      <c r="L947" s="61"/>
      <c r="M947" s="63"/>
    </row>
    <row r="948" spans="1:13" ht="22.5">
      <c r="A948" s="30"/>
      <c r="B948" s="72"/>
      <c r="C948" s="30" t="s">
        <v>777</v>
      </c>
      <c r="D948" s="31" t="s">
        <v>14</v>
      </c>
      <c r="E948" s="78" t="s">
        <v>855</v>
      </c>
      <c r="F948" s="32" t="s">
        <v>58</v>
      </c>
      <c r="G948" s="34">
        <v>240</v>
      </c>
      <c r="H948" s="56">
        <v>0</v>
      </c>
      <c r="I948" s="398">
        <f t="shared" si="37"/>
        <v>0</v>
      </c>
      <c r="J948" s="59"/>
      <c r="K948" s="392"/>
      <c r="L948" s="61"/>
      <c r="M948" s="63"/>
    </row>
    <row r="949" spans="1:13" ht="22.5">
      <c r="A949" s="30"/>
      <c r="B949" s="72"/>
      <c r="C949" s="30" t="s">
        <v>601</v>
      </c>
      <c r="D949" s="31" t="s">
        <v>15</v>
      </c>
      <c r="E949" s="78" t="s">
        <v>856</v>
      </c>
      <c r="F949" s="32" t="s">
        <v>7</v>
      </c>
      <c r="G949" s="34">
        <v>24</v>
      </c>
      <c r="H949" s="56">
        <v>0</v>
      </c>
      <c r="I949" s="398">
        <f t="shared" si="37"/>
        <v>0</v>
      </c>
      <c r="J949" s="59"/>
      <c r="K949" s="392"/>
      <c r="L949" s="61"/>
      <c r="M949" s="63"/>
    </row>
    <row r="950" spans="1:13" ht="15">
      <c r="A950" s="416">
        <v>5</v>
      </c>
      <c r="B950" s="416"/>
      <c r="C950" s="416"/>
      <c r="D950" s="417"/>
      <c r="E950" s="418" t="s">
        <v>621</v>
      </c>
      <c r="F950" s="418"/>
      <c r="G950" s="418"/>
      <c r="H950" s="419"/>
      <c r="I950" s="420"/>
      <c r="J950" s="59"/>
      <c r="K950" s="392"/>
      <c r="L950" s="61"/>
      <c r="M950" s="63"/>
    </row>
    <row r="951" spans="1:13" ht="22.5">
      <c r="A951" s="30"/>
      <c r="B951" s="72"/>
      <c r="C951" s="30" t="s">
        <v>778</v>
      </c>
      <c r="D951" s="31" t="s">
        <v>14</v>
      </c>
      <c r="E951" s="78" t="s">
        <v>806</v>
      </c>
      <c r="F951" s="32" t="s">
        <v>58</v>
      </c>
      <c r="G951" s="34">
        <v>55</v>
      </c>
      <c r="H951" s="56">
        <v>0</v>
      </c>
      <c r="I951" s="398">
        <f t="shared" si="37"/>
        <v>0</v>
      </c>
      <c r="J951" s="59"/>
      <c r="K951" s="392"/>
      <c r="L951" s="61"/>
      <c r="M951" s="63"/>
    </row>
    <row r="952" spans="1:13" ht="22.5">
      <c r="A952" s="22">
        <v>2</v>
      </c>
      <c r="B952" s="70"/>
      <c r="C952" s="22"/>
      <c r="D952" s="23"/>
      <c r="E952" s="24" t="s">
        <v>859</v>
      </c>
      <c r="F952" s="114"/>
      <c r="G952" s="115"/>
      <c r="H952" s="26"/>
      <c r="I952" s="26">
        <f>I954+I989</f>
        <v>0</v>
      </c>
      <c r="J952" s="59"/>
      <c r="K952" s="392"/>
      <c r="L952" s="61"/>
      <c r="M952" s="63"/>
    </row>
    <row r="953" spans="1:13" ht="33.75">
      <c r="A953" s="30"/>
      <c r="B953" s="72"/>
      <c r="C953" s="30"/>
      <c r="D953" s="31"/>
      <c r="E953" s="78" t="s">
        <v>4498</v>
      </c>
      <c r="F953" s="32"/>
      <c r="G953" s="34"/>
      <c r="H953" s="395"/>
      <c r="I953" s="395"/>
      <c r="J953" s="59"/>
      <c r="K953" s="392"/>
      <c r="L953" s="61"/>
      <c r="M953" s="63"/>
    </row>
    <row r="954" spans="1:13" ht="15">
      <c r="A954" s="121">
        <v>3</v>
      </c>
      <c r="B954" s="121"/>
      <c r="C954" s="122"/>
      <c r="D954" s="123"/>
      <c r="E954" s="123" t="s">
        <v>820</v>
      </c>
      <c r="F954" s="429"/>
      <c r="G954" s="430"/>
      <c r="H954" s="431"/>
      <c r="I954" s="423">
        <f>I955+I960+I969+I972+I986</f>
        <v>0</v>
      </c>
      <c r="J954" s="59"/>
      <c r="K954" s="392"/>
      <c r="L954" s="61"/>
      <c r="M954" s="63"/>
    </row>
    <row r="955" spans="1:13" ht="15">
      <c r="A955" s="402">
        <v>4</v>
      </c>
      <c r="B955" s="402"/>
      <c r="C955" s="403"/>
      <c r="D955" s="404"/>
      <c r="E955" s="404" t="s">
        <v>501</v>
      </c>
      <c r="F955" s="432"/>
      <c r="G955" s="433"/>
      <c r="H955" s="434"/>
      <c r="I955" s="435">
        <f>SUM(I956:I959)</f>
        <v>0</v>
      </c>
      <c r="J955" s="59"/>
      <c r="K955" s="392"/>
      <c r="L955" s="61"/>
      <c r="M955" s="63"/>
    </row>
    <row r="956" spans="1:13" ht="15">
      <c r="A956" s="416">
        <v>5</v>
      </c>
      <c r="B956" s="416"/>
      <c r="C956" s="417"/>
      <c r="D956" s="418"/>
      <c r="E956" s="418" t="s">
        <v>606</v>
      </c>
      <c r="F956" s="427"/>
      <c r="G956" s="436"/>
      <c r="H956" s="437"/>
      <c r="I956" s="438"/>
      <c r="J956" s="59"/>
      <c r="K956" s="392"/>
      <c r="L956" s="61"/>
      <c r="M956" s="63"/>
    </row>
    <row r="957" spans="1:13" ht="33.75">
      <c r="A957" s="30"/>
      <c r="B957" s="72"/>
      <c r="C957" s="30" t="s">
        <v>522</v>
      </c>
      <c r="D957" s="31" t="s">
        <v>14</v>
      </c>
      <c r="E957" s="78" t="s">
        <v>786</v>
      </c>
      <c r="F957" s="32" t="s">
        <v>7</v>
      </c>
      <c r="G957" s="34">
        <v>1</v>
      </c>
      <c r="H957" s="56">
        <v>0</v>
      </c>
      <c r="I957" s="398">
        <f t="shared" ref="I957:I983" si="38">IF(ISNUMBER(G957),ROUND(G957*H957,2),"")</f>
        <v>0</v>
      </c>
      <c r="J957" s="59"/>
      <c r="K957" s="392"/>
      <c r="L957" s="61"/>
      <c r="M957" s="63"/>
    </row>
    <row r="958" spans="1:13" ht="15">
      <c r="A958" s="416">
        <v>5</v>
      </c>
      <c r="B958" s="416"/>
      <c r="C958" s="417"/>
      <c r="D958" s="418"/>
      <c r="E958" s="418" t="s">
        <v>608</v>
      </c>
      <c r="F958" s="427"/>
      <c r="G958" s="436"/>
      <c r="H958" s="437"/>
      <c r="I958" s="438"/>
      <c r="J958" s="59"/>
      <c r="K958" s="392"/>
      <c r="L958" s="61"/>
      <c r="M958" s="63"/>
    </row>
    <row r="959" spans="1:13" ht="22.5">
      <c r="A959" s="30"/>
      <c r="B959" s="72"/>
      <c r="C959" s="30" t="s">
        <v>536</v>
      </c>
      <c r="D959" s="31" t="s">
        <v>14</v>
      </c>
      <c r="E959" s="78" t="s">
        <v>788</v>
      </c>
      <c r="F959" s="32" t="s">
        <v>58</v>
      </c>
      <c r="G959" s="34">
        <v>60</v>
      </c>
      <c r="H959" s="56">
        <v>0</v>
      </c>
      <c r="I959" s="398">
        <f t="shared" si="38"/>
        <v>0</v>
      </c>
      <c r="J959" s="59"/>
      <c r="K959" s="392"/>
      <c r="L959" s="61"/>
      <c r="M959" s="63"/>
    </row>
    <row r="960" spans="1:13" ht="15">
      <c r="A960" s="402">
        <v>4</v>
      </c>
      <c r="B960" s="402"/>
      <c r="C960" s="403"/>
      <c r="D960" s="404"/>
      <c r="E960" s="404" t="s">
        <v>821</v>
      </c>
      <c r="F960" s="432"/>
      <c r="G960" s="433"/>
      <c r="H960" s="434"/>
      <c r="I960" s="435">
        <f>SUM(I961:I968)</f>
        <v>0</v>
      </c>
      <c r="J960" s="59"/>
      <c r="K960" s="392"/>
      <c r="L960" s="61"/>
      <c r="M960" s="63"/>
    </row>
    <row r="961" spans="1:13" ht="15">
      <c r="A961" s="416">
        <v>5</v>
      </c>
      <c r="B961" s="416"/>
      <c r="C961" s="417"/>
      <c r="D961" s="418"/>
      <c r="E961" s="418" t="s">
        <v>610</v>
      </c>
      <c r="F961" s="427"/>
      <c r="G961" s="436"/>
      <c r="H961" s="437"/>
      <c r="I961" s="438"/>
      <c r="J961" s="59"/>
      <c r="K961" s="392"/>
      <c r="L961" s="61"/>
      <c r="M961" s="63"/>
    </row>
    <row r="962" spans="1:13" ht="33.75">
      <c r="A962" s="30"/>
      <c r="B962" s="72"/>
      <c r="C962" s="30" t="s">
        <v>544</v>
      </c>
      <c r="D962" s="31" t="s">
        <v>14</v>
      </c>
      <c r="E962" s="78" t="s">
        <v>789</v>
      </c>
      <c r="F962" s="32" t="s">
        <v>76</v>
      </c>
      <c r="G962" s="34">
        <v>9</v>
      </c>
      <c r="H962" s="56">
        <v>0</v>
      </c>
      <c r="I962" s="398">
        <f t="shared" si="38"/>
        <v>0</v>
      </c>
      <c r="J962" s="59"/>
      <c r="K962" s="392"/>
      <c r="L962" s="61"/>
      <c r="M962" s="63"/>
    </row>
    <row r="963" spans="1:13" ht="22.5">
      <c r="A963" s="30"/>
      <c r="B963" s="72"/>
      <c r="C963" s="30" t="s">
        <v>764</v>
      </c>
      <c r="D963" s="31" t="s">
        <v>15</v>
      </c>
      <c r="E963" s="78" t="s">
        <v>857</v>
      </c>
      <c r="F963" s="32" t="s">
        <v>76</v>
      </c>
      <c r="G963" s="34">
        <v>240</v>
      </c>
      <c r="H963" s="56">
        <v>0</v>
      </c>
      <c r="I963" s="398">
        <f t="shared" si="38"/>
        <v>0</v>
      </c>
      <c r="J963" s="59"/>
      <c r="K963" s="392"/>
      <c r="L963" s="61"/>
      <c r="M963" s="63"/>
    </row>
    <row r="964" spans="1:13" ht="15">
      <c r="A964" s="416">
        <v>5</v>
      </c>
      <c r="B964" s="416"/>
      <c r="C964" s="417"/>
      <c r="D964" s="418"/>
      <c r="E964" s="418" t="s">
        <v>612</v>
      </c>
      <c r="F964" s="427"/>
      <c r="G964" s="436"/>
      <c r="H964" s="437"/>
      <c r="I964" s="438"/>
      <c r="J964" s="59"/>
      <c r="K964" s="392"/>
      <c r="L964" s="61"/>
      <c r="M964" s="63"/>
    </row>
    <row r="965" spans="1:13" ht="15">
      <c r="A965" s="30"/>
      <c r="B965" s="72"/>
      <c r="C965" s="30" t="s">
        <v>765</v>
      </c>
      <c r="D965" s="31" t="s">
        <v>14</v>
      </c>
      <c r="E965" s="78" t="s">
        <v>844</v>
      </c>
      <c r="F965" s="32" t="s">
        <v>76</v>
      </c>
      <c r="G965" s="34">
        <v>9</v>
      </c>
      <c r="H965" s="56">
        <v>0</v>
      </c>
      <c r="I965" s="398">
        <f t="shared" si="38"/>
        <v>0</v>
      </c>
      <c r="J965" s="59"/>
      <c r="K965" s="392"/>
      <c r="L965" s="61"/>
      <c r="M965" s="63"/>
    </row>
    <row r="966" spans="1:13" ht="15">
      <c r="A966" s="416">
        <v>5</v>
      </c>
      <c r="B966" s="416"/>
      <c r="C966" s="417"/>
      <c r="D966" s="418"/>
      <c r="E966" s="418" t="s">
        <v>613</v>
      </c>
      <c r="F966" s="427"/>
      <c r="G966" s="436"/>
      <c r="H966" s="437"/>
      <c r="I966" s="438"/>
      <c r="J966" s="59"/>
      <c r="K966" s="392"/>
      <c r="L966" s="61"/>
      <c r="M966" s="63"/>
    </row>
    <row r="967" spans="1:13" ht="15">
      <c r="A967" s="30"/>
      <c r="B967" s="72"/>
      <c r="C967" s="30" t="s">
        <v>556</v>
      </c>
      <c r="D967" s="31" t="s">
        <v>14</v>
      </c>
      <c r="E967" s="78" t="s">
        <v>557</v>
      </c>
      <c r="F967" s="32" t="s">
        <v>56</v>
      </c>
      <c r="G967" s="34">
        <v>90</v>
      </c>
      <c r="H967" s="56">
        <v>0</v>
      </c>
      <c r="I967" s="398">
        <f t="shared" si="38"/>
        <v>0</v>
      </c>
      <c r="J967" s="59"/>
      <c r="K967" s="392"/>
      <c r="L967" s="61"/>
      <c r="M967" s="63"/>
    </row>
    <row r="968" spans="1:13" ht="15">
      <c r="A968" s="30"/>
      <c r="B968" s="72"/>
      <c r="C968" s="30" t="s">
        <v>766</v>
      </c>
      <c r="D968" s="31" t="s">
        <v>15</v>
      </c>
      <c r="E968" s="78" t="s">
        <v>559</v>
      </c>
      <c r="F968" s="32" t="s">
        <v>56</v>
      </c>
      <c r="G968" s="34">
        <v>90</v>
      </c>
      <c r="H968" s="56">
        <v>0</v>
      </c>
      <c r="I968" s="398">
        <f t="shared" si="38"/>
        <v>0</v>
      </c>
      <c r="J968" s="59"/>
      <c r="K968" s="392"/>
      <c r="L968" s="61"/>
      <c r="M968" s="63"/>
    </row>
    <row r="969" spans="1:13" ht="15">
      <c r="A969" s="402">
        <v>4</v>
      </c>
      <c r="B969" s="402"/>
      <c r="C969" s="403"/>
      <c r="D969" s="404"/>
      <c r="E969" s="404" t="s">
        <v>234</v>
      </c>
      <c r="F969" s="432"/>
      <c r="G969" s="433"/>
      <c r="H969" s="434"/>
      <c r="I969" s="435">
        <f>SUM(I970:I971)</f>
        <v>0</v>
      </c>
      <c r="J969" s="59"/>
      <c r="K969" s="392"/>
      <c r="L969" s="61"/>
      <c r="M969" s="63"/>
    </row>
    <row r="970" spans="1:13" ht="15">
      <c r="A970" s="416">
        <v>5</v>
      </c>
      <c r="B970" s="416"/>
      <c r="C970" s="417"/>
      <c r="D970" s="418"/>
      <c r="E970" s="418" t="s">
        <v>614</v>
      </c>
      <c r="F970" s="427"/>
      <c r="G970" s="436"/>
      <c r="H970" s="437"/>
      <c r="I970" s="438"/>
      <c r="J970" s="59"/>
      <c r="K970" s="392"/>
      <c r="L970" s="61"/>
      <c r="M970" s="63"/>
    </row>
    <row r="971" spans="1:13" ht="33.75">
      <c r="A971" s="30"/>
      <c r="B971" s="72"/>
      <c r="C971" s="30" t="s">
        <v>767</v>
      </c>
      <c r="D971" s="31" t="s">
        <v>14</v>
      </c>
      <c r="E971" s="78" t="s">
        <v>793</v>
      </c>
      <c r="F971" s="32" t="s">
        <v>58</v>
      </c>
      <c r="G971" s="34">
        <v>44</v>
      </c>
      <c r="H971" s="56">
        <v>0</v>
      </c>
      <c r="I971" s="398">
        <f t="shared" si="38"/>
        <v>0</v>
      </c>
      <c r="J971" s="59"/>
      <c r="K971" s="392"/>
      <c r="L971" s="61"/>
      <c r="M971" s="63"/>
    </row>
    <row r="972" spans="1:13" ht="15">
      <c r="A972" s="402">
        <v>4</v>
      </c>
      <c r="B972" s="402"/>
      <c r="C972" s="403"/>
      <c r="D972" s="404"/>
      <c r="E972" s="404" t="s">
        <v>236</v>
      </c>
      <c r="F972" s="432"/>
      <c r="G972" s="433"/>
      <c r="H972" s="434"/>
      <c r="I972" s="435">
        <f>SUM(I973:I985)</f>
        <v>0</v>
      </c>
      <c r="J972" s="59"/>
      <c r="K972" s="392"/>
      <c r="L972" s="61"/>
      <c r="M972" s="63"/>
    </row>
    <row r="973" spans="1:13" ht="15">
      <c r="A973" s="416">
        <v>5</v>
      </c>
      <c r="B973" s="416"/>
      <c r="C973" s="417"/>
      <c r="D973" s="418"/>
      <c r="E973" s="418" t="s">
        <v>506</v>
      </c>
      <c r="F973" s="427"/>
      <c r="G973" s="436"/>
      <c r="H973" s="437"/>
      <c r="I973" s="438"/>
      <c r="J973" s="59"/>
      <c r="K973" s="392"/>
      <c r="L973" s="61"/>
      <c r="M973" s="63"/>
    </row>
    <row r="974" spans="1:13" ht="33.75">
      <c r="A974" s="30"/>
      <c r="B974" s="72"/>
      <c r="C974" s="30" t="s">
        <v>770</v>
      </c>
      <c r="D974" s="31" t="s">
        <v>14</v>
      </c>
      <c r="E974" s="78" t="s">
        <v>796</v>
      </c>
      <c r="F974" s="32" t="s">
        <v>56</v>
      </c>
      <c r="G974" s="34">
        <v>35</v>
      </c>
      <c r="H974" s="56">
        <v>0</v>
      </c>
      <c r="I974" s="398">
        <f t="shared" si="38"/>
        <v>0</v>
      </c>
      <c r="J974" s="59"/>
      <c r="K974" s="392"/>
      <c r="L974" s="61"/>
      <c r="M974" s="63"/>
    </row>
    <row r="975" spans="1:13" ht="15">
      <c r="A975" s="30"/>
      <c r="B975" s="72"/>
      <c r="C975" s="30" t="s">
        <v>771</v>
      </c>
      <c r="D975" s="31" t="s">
        <v>15</v>
      </c>
      <c r="E975" s="78" t="s">
        <v>797</v>
      </c>
      <c r="F975" s="32" t="s">
        <v>255</v>
      </c>
      <c r="G975" s="34">
        <v>1.2</v>
      </c>
      <c r="H975" s="56">
        <v>0</v>
      </c>
      <c r="I975" s="398">
        <f t="shared" si="38"/>
        <v>0</v>
      </c>
      <c r="J975" s="59"/>
      <c r="K975" s="392"/>
      <c r="L975" s="61"/>
      <c r="M975" s="63"/>
    </row>
    <row r="976" spans="1:13" ht="15">
      <c r="A976" s="416">
        <v>5</v>
      </c>
      <c r="B976" s="416"/>
      <c r="C976" s="417"/>
      <c r="D976" s="418"/>
      <c r="E976" s="418" t="s">
        <v>507</v>
      </c>
      <c r="F976" s="427"/>
      <c r="G976" s="436"/>
      <c r="H976" s="437"/>
      <c r="I976" s="438"/>
      <c r="J976" s="59"/>
      <c r="K976" s="392"/>
      <c r="L976" s="61"/>
      <c r="M976" s="63"/>
    </row>
    <row r="977" spans="1:13" ht="33.75">
      <c r="A977" s="30"/>
      <c r="B977" s="72"/>
      <c r="C977" s="30" t="s">
        <v>639</v>
      </c>
      <c r="D977" s="31" t="s">
        <v>14</v>
      </c>
      <c r="E977" s="78" t="s">
        <v>798</v>
      </c>
      <c r="F977" s="32" t="s">
        <v>78</v>
      </c>
      <c r="G977" s="34">
        <v>580</v>
      </c>
      <c r="H977" s="56">
        <v>0</v>
      </c>
      <c r="I977" s="398">
        <f t="shared" si="38"/>
        <v>0</v>
      </c>
      <c r="J977" s="59"/>
      <c r="K977" s="392"/>
      <c r="L977" s="61"/>
      <c r="M977" s="63"/>
    </row>
    <row r="978" spans="1:13" ht="15">
      <c r="A978" s="416">
        <v>5</v>
      </c>
      <c r="B978" s="416"/>
      <c r="C978" s="417"/>
      <c r="D978" s="418"/>
      <c r="E978" s="418" t="s">
        <v>508</v>
      </c>
      <c r="F978" s="427"/>
      <c r="G978" s="436"/>
      <c r="H978" s="437"/>
      <c r="I978" s="438"/>
      <c r="J978" s="59"/>
      <c r="K978" s="392"/>
      <c r="L978" s="61"/>
      <c r="M978" s="63"/>
    </row>
    <row r="979" spans="1:13" ht="22.5">
      <c r="A979" s="30"/>
      <c r="B979" s="72"/>
      <c r="C979" s="30" t="s">
        <v>772</v>
      </c>
      <c r="D979" s="31" t="s">
        <v>14</v>
      </c>
      <c r="E979" s="78" t="s">
        <v>799</v>
      </c>
      <c r="F979" s="32" t="s">
        <v>76</v>
      </c>
      <c r="G979" s="34">
        <v>4</v>
      </c>
      <c r="H979" s="56">
        <v>0</v>
      </c>
      <c r="I979" s="398">
        <f t="shared" si="38"/>
        <v>0</v>
      </c>
      <c r="J979" s="59"/>
      <c r="K979" s="392"/>
      <c r="L979" s="61"/>
      <c r="M979" s="63"/>
    </row>
    <row r="980" spans="1:13" ht="33.75">
      <c r="A980" s="30"/>
      <c r="B980" s="72"/>
      <c r="C980" s="30" t="s">
        <v>773</v>
      </c>
      <c r="D980" s="31" t="s">
        <v>15</v>
      </c>
      <c r="E980" s="78" t="s">
        <v>800</v>
      </c>
      <c r="F980" s="32" t="s">
        <v>76</v>
      </c>
      <c r="G980" s="34">
        <v>4</v>
      </c>
      <c r="H980" s="56">
        <v>0</v>
      </c>
      <c r="I980" s="398">
        <f t="shared" si="38"/>
        <v>0</v>
      </c>
      <c r="J980" s="59"/>
      <c r="K980" s="392"/>
      <c r="L980" s="61"/>
      <c r="M980" s="63"/>
    </row>
    <row r="981" spans="1:13" ht="22.5">
      <c r="A981" s="30"/>
      <c r="B981" s="72"/>
      <c r="C981" s="30" t="s">
        <v>775</v>
      </c>
      <c r="D981" s="31" t="s">
        <v>16</v>
      </c>
      <c r="E981" s="78" t="s">
        <v>802</v>
      </c>
      <c r="F981" s="32" t="s">
        <v>76</v>
      </c>
      <c r="G981" s="34">
        <v>4</v>
      </c>
      <c r="H981" s="56">
        <v>0</v>
      </c>
      <c r="I981" s="398">
        <f t="shared" si="38"/>
        <v>0</v>
      </c>
      <c r="J981" s="59"/>
      <c r="K981" s="392"/>
      <c r="L981" s="61"/>
      <c r="M981" s="63"/>
    </row>
    <row r="982" spans="1:13" ht="15">
      <c r="A982" s="416">
        <v>5</v>
      </c>
      <c r="B982" s="416"/>
      <c r="C982" s="417"/>
      <c r="D982" s="418"/>
      <c r="E982" s="418" t="s">
        <v>619</v>
      </c>
      <c r="F982" s="427"/>
      <c r="G982" s="436"/>
      <c r="H982" s="437"/>
      <c r="I982" s="438"/>
      <c r="J982" s="59"/>
      <c r="K982" s="392"/>
      <c r="L982" s="61"/>
      <c r="M982" s="63"/>
    </row>
    <row r="983" spans="1:13" ht="22.5">
      <c r="A983" s="30"/>
      <c r="B983" s="72"/>
      <c r="C983" s="30" t="s">
        <v>601</v>
      </c>
      <c r="D983" s="31" t="s">
        <v>14</v>
      </c>
      <c r="E983" s="78" t="s">
        <v>805</v>
      </c>
      <c r="F983" s="32" t="s">
        <v>7</v>
      </c>
      <c r="G983" s="34">
        <v>2</v>
      </c>
      <c r="H983" s="56">
        <v>0</v>
      </c>
      <c r="I983" s="398">
        <f t="shared" si="38"/>
        <v>0</v>
      </c>
      <c r="J983" s="59"/>
      <c r="K983" s="392"/>
      <c r="L983" s="61"/>
      <c r="M983" s="63"/>
    </row>
    <row r="984" spans="1:13" ht="15">
      <c r="A984" s="416">
        <v>5</v>
      </c>
      <c r="B984" s="416"/>
      <c r="C984" s="417"/>
      <c r="D984" s="418"/>
      <c r="E984" s="418" t="s">
        <v>621</v>
      </c>
      <c r="F984" s="427"/>
      <c r="G984" s="436"/>
      <c r="H984" s="437"/>
      <c r="I984" s="438"/>
      <c r="J984" s="59"/>
      <c r="K984" s="392"/>
      <c r="L984" s="61"/>
      <c r="M984" s="63"/>
    </row>
    <row r="985" spans="1:13" ht="22.5">
      <c r="A985" s="30"/>
      <c r="B985" s="72"/>
      <c r="C985" s="30" t="s">
        <v>778</v>
      </c>
      <c r="D985" s="31" t="s">
        <v>14</v>
      </c>
      <c r="E985" s="78" t="s">
        <v>806</v>
      </c>
      <c r="F985" s="32" t="s">
        <v>58</v>
      </c>
      <c r="G985" s="34">
        <v>1.2</v>
      </c>
      <c r="H985" s="56">
        <v>0</v>
      </c>
      <c r="I985" s="398">
        <f t="shared" ref="I985:I996" si="39">IF(ISNUMBER(G985),ROUND(G985*H985,2),"")</f>
        <v>0</v>
      </c>
      <c r="J985" s="59"/>
      <c r="K985" s="392"/>
      <c r="L985" s="61"/>
      <c r="M985" s="63"/>
    </row>
    <row r="986" spans="1:13" ht="15">
      <c r="A986" s="402">
        <v>4</v>
      </c>
      <c r="B986" s="402"/>
      <c r="C986" s="403"/>
      <c r="D986" s="404"/>
      <c r="E986" s="404" t="s">
        <v>622</v>
      </c>
      <c r="F986" s="432"/>
      <c r="G986" s="433"/>
      <c r="H986" s="434"/>
      <c r="I986" s="435">
        <f>SUM(I987:I988)</f>
        <v>0</v>
      </c>
      <c r="J986" s="59"/>
      <c r="K986" s="392"/>
      <c r="L986" s="61"/>
      <c r="M986" s="63"/>
    </row>
    <row r="987" spans="1:13" ht="15">
      <c r="A987" s="416">
        <v>5</v>
      </c>
      <c r="B987" s="416"/>
      <c r="C987" s="417"/>
      <c r="D987" s="418"/>
      <c r="E987" s="418" t="s">
        <v>623</v>
      </c>
      <c r="F987" s="427"/>
      <c r="G987" s="436"/>
      <c r="H987" s="437"/>
      <c r="I987" s="438"/>
      <c r="J987" s="59"/>
      <c r="K987" s="392"/>
      <c r="L987" s="61"/>
      <c r="M987" s="63"/>
    </row>
    <row r="988" spans="1:13" ht="33.75">
      <c r="A988" s="30"/>
      <c r="B988" s="72"/>
      <c r="C988" s="30" t="s">
        <v>604</v>
      </c>
      <c r="D988" s="31" t="s">
        <v>17</v>
      </c>
      <c r="E988" s="78" t="s">
        <v>807</v>
      </c>
      <c r="F988" s="32" t="s">
        <v>7</v>
      </c>
      <c r="G988" s="34">
        <v>1</v>
      </c>
      <c r="H988" s="56">
        <v>0</v>
      </c>
      <c r="I988" s="398">
        <f t="shared" si="39"/>
        <v>0</v>
      </c>
      <c r="J988" s="59"/>
      <c r="K988" s="392"/>
      <c r="L988" s="61"/>
      <c r="M988" s="63"/>
    </row>
    <row r="989" spans="1:13" ht="15">
      <c r="A989" s="121">
        <v>3</v>
      </c>
      <c r="B989" s="121"/>
      <c r="C989" s="122"/>
      <c r="D989" s="123"/>
      <c r="E989" s="123" t="s">
        <v>826</v>
      </c>
      <c r="F989" s="429"/>
      <c r="G989" s="430"/>
      <c r="H989" s="431"/>
      <c r="I989" s="423">
        <f>SUM(I990:I996)</f>
        <v>0</v>
      </c>
      <c r="J989" s="59"/>
      <c r="K989" s="392"/>
      <c r="L989" s="61"/>
      <c r="M989" s="63"/>
    </row>
    <row r="990" spans="1:13" ht="15">
      <c r="A990" s="427">
        <v>5</v>
      </c>
      <c r="B990" s="427"/>
      <c r="C990" s="428"/>
      <c r="D990" s="418"/>
      <c r="E990" s="418" t="s">
        <v>827</v>
      </c>
      <c r="F990" s="427"/>
      <c r="G990" s="436"/>
      <c r="H990" s="437"/>
      <c r="I990" s="438"/>
      <c r="J990" s="59"/>
      <c r="K990" s="392"/>
      <c r="L990" s="61"/>
      <c r="M990" s="63"/>
    </row>
    <row r="991" spans="1:13" ht="45">
      <c r="A991" s="30"/>
      <c r="B991" s="72"/>
      <c r="C991" s="30" t="s">
        <v>781</v>
      </c>
      <c r="D991" s="31" t="s">
        <v>14</v>
      </c>
      <c r="E991" s="78" t="s">
        <v>810</v>
      </c>
      <c r="F991" s="32" t="s">
        <v>76</v>
      </c>
      <c r="G991" s="34">
        <v>9</v>
      </c>
      <c r="H991" s="56">
        <v>0</v>
      </c>
      <c r="I991" s="398">
        <f t="shared" si="39"/>
        <v>0</v>
      </c>
      <c r="J991" s="59"/>
      <c r="K991" s="392"/>
      <c r="L991" s="61"/>
      <c r="M991" s="63"/>
    </row>
    <row r="992" spans="1:13" ht="33.75">
      <c r="A992" s="30"/>
      <c r="B992" s="72"/>
      <c r="C992" s="30" t="s">
        <v>781</v>
      </c>
      <c r="D992" s="31" t="s">
        <v>15</v>
      </c>
      <c r="E992" s="78" t="s">
        <v>858</v>
      </c>
      <c r="F992" s="32" t="s">
        <v>76</v>
      </c>
      <c r="G992" s="34">
        <v>24</v>
      </c>
      <c r="H992" s="56">
        <v>0</v>
      </c>
      <c r="I992" s="398">
        <f t="shared" si="39"/>
        <v>0</v>
      </c>
      <c r="J992" s="59"/>
      <c r="K992" s="392"/>
      <c r="L992" s="61"/>
      <c r="M992" s="63"/>
    </row>
    <row r="993" spans="1:13" ht="15">
      <c r="A993" s="427">
        <v>5</v>
      </c>
      <c r="B993" s="427"/>
      <c r="C993" s="428"/>
      <c r="D993" s="439"/>
      <c r="E993" s="439" t="s">
        <v>828</v>
      </c>
      <c r="F993" s="427"/>
      <c r="G993" s="436"/>
      <c r="H993" s="437"/>
      <c r="I993" s="438"/>
      <c r="J993" s="59"/>
      <c r="K993" s="392"/>
      <c r="L993" s="61"/>
      <c r="M993" s="63"/>
    </row>
    <row r="994" spans="1:13" ht="22.5">
      <c r="A994" s="30"/>
      <c r="B994" s="72"/>
      <c r="C994" s="30" t="s">
        <v>783</v>
      </c>
      <c r="D994" s="31" t="s">
        <v>14</v>
      </c>
      <c r="E994" s="78" t="s">
        <v>813</v>
      </c>
      <c r="F994" s="32" t="s">
        <v>76</v>
      </c>
      <c r="G994" s="34">
        <v>24</v>
      </c>
      <c r="H994" s="56">
        <v>0</v>
      </c>
      <c r="I994" s="398">
        <f t="shared" si="39"/>
        <v>0</v>
      </c>
      <c r="J994" s="59"/>
      <c r="K994" s="392"/>
      <c r="L994" s="61"/>
      <c r="M994" s="63"/>
    </row>
    <row r="995" spans="1:13" ht="22.5">
      <c r="A995" s="30"/>
      <c r="B995" s="72"/>
      <c r="C995" s="30" t="s">
        <v>581</v>
      </c>
      <c r="D995" s="31" t="s">
        <v>15</v>
      </c>
      <c r="E995" s="78" t="s">
        <v>634</v>
      </c>
      <c r="F995" s="32" t="s">
        <v>76</v>
      </c>
      <c r="G995" s="34">
        <v>4</v>
      </c>
      <c r="H995" s="56">
        <v>0</v>
      </c>
      <c r="I995" s="398">
        <f t="shared" si="39"/>
        <v>0</v>
      </c>
      <c r="J995" s="59"/>
      <c r="K995" s="392"/>
      <c r="L995" s="61"/>
      <c r="M995" s="63"/>
    </row>
    <row r="996" spans="1:13" ht="33.75">
      <c r="A996" s="30"/>
      <c r="B996" s="72"/>
      <c r="C996" s="30" t="s">
        <v>784</v>
      </c>
      <c r="D996" s="31" t="s">
        <v>16</v>
      </c>
      <c r="E996" s="78" t="s">
        <v>814</v>
      </c>
      <c r="F996" s="32" t="s">
        <v>76</v>
      </c>
      <c r="G996" s="34">
        <v>87</v>
      </c>
      <c r="H996" s="56">
        <v>0</v>
      </c>
      <c r="I996" s="398">
        <f t="shared" si="39"/>
        <v>0</v>
      </c>
      <c r="J996" s="59"/>
      <c r="K996" s="392"/>
      <c r="L996" s="61"/>
      <c r="M996" s="63"/>
    </row>
    <row r="997" spans="1:13" ht="22.5">
      <c r="A997" s="22">
        <v>2</v>
      </c>
      <c r="B997" s="70"/>
      <c r="C997" s="22"/>
      <c r="D997" s="23"/>
      <c r="E997" s="24" t="s">
        <v>860</v>
      </c>
      <c r="F997" s="114"/>
      <c r="G997" s="115"/>
      <c r="H997" s="26"/>
      <c r="I997" s="26">
        <f>I999+I1037+I1042</f>
        <v>0</v>
      </c>
      <c r="J997" s="59"/>
      <c r="K997" s="392"/>
      <c r="L997" s="61"/>
      <c r="M997" s="63"/>
    </row>
    <row r="998" spans="1:13" ht="56.25">
      <c r="A998" s="30"/>
      <c r="B998" s="72"/>
      <c r="C998" s="30"/>
      <c r="D998" s="31"/>
      <c r="E998" s="78" t="s">
        <v>4499</v>
      </c>
      <c r="F998" s="32"/>
      <c r="G998" s="34"/>
      <c r="H998" s="395"/>
      <c r="I998" s="395"/>
      <c r="J998" s="59"/>
      <c r="K998" s="392"/>
      <c r="L998" s="61"/>
      <c r="M998" s="63"/>
    </row>
    <row r="999" spans="1:13" ht="15">
      <c r="A999" s="121">
        <v>3</v>
      </c>
      <c r="B999" s="121"/>
      <c r="C999" s="122"/>
      <c r="D999" s="123"/>
      <c r="E999" s="123" t="s">
        <v>820</v>
      </c>
      <c r="F999" s="429"/>
      <c r="G999" s="430"/>
      <c r="H999" s="431"/>
      <c r="I999" s="423">
        <f>I1000+I1005+I1014+I1017+I1034</f>
        <v>0</v>
      </c>
      <c r="J999" s="59"/>
      <c r="K999" s="392"/>
      <c r="L999" s="61"/>
      <c r="M999" s="63"/>
    </row>
    <row r="1000" spans="1:13" ht="15">
      <c r="A1000" s="402">
        <v>4</v>
      </c>
      <c r="B1000" s="402"/>
      <c r="C1000" s="403"/>
      <c r="D1000" s="404"/>
      <c r="E1000" s="404" t="s">
        <v>501</v>
      </c>
      <c r="F1000" s="432"/>
      <c r="G1000" s="433"/>
      <c r="H1000" s="434"/>
      <c r="I1000" s="435">
        <f>SUM(I1001:I1004)</f>
        <v>0</v>
      </c>
      <c r="J1000" s="59"/>
      <c r="K1000" s="392"/>
      <c r="L1000" s="61"/>
      <c r="M1000" s="63"/>
    </row>
    <row r="1001" spans="1:13" ht="15">
      <c r="A1001" s="416">
        <v>5</v>
      </c>
      <c r="B1001" s="416"/>
      <c r="C1001" s="417"/>
      <c r="D1001" s="418"/>
      <c r="E1001" s="418" t="s">
        <v>606</v>
      </c>
      <c r="F1001" s="427"/>
      <c r="G1001" s="436"/>
      <c r="H1001" s="437"/>
      <c r="I1001" s="438"/>
      <c r="J1001" s="59"/>
      <c r="K1001" s="392"/>
      <c r="L1001" s="61"/>
      <c r="M1001" s="63"/>
    </row>
    <row r="1002" spans="1:13" ht="33.75">
      <c r="A1002" s="30"/>
      <c r="B1002" s="72"/>
      <c r="C1002" s="30" t="s">
        <v>522</v>
      </c>
      <c r="D1002" s="31" t="s">
        <v>14</v>
      </c>
      <c r="E1002" s="78" t="s">
        <v>786</v>
      </c>
      <c r="F1002" s="32" t="s">
        <v>7</v>
      </c>
      <c r="G1002" s="34">
        <v>1</v>
      </c>
      <c r="H1002" s="56">
        <v>0</v>
      </c>
      <c r="I1002" s="398">
        <f t="shared" ref="I1002:I1031" si="40">IF(ISNUMBER(G1002),ROUND(G1002*H1002,2),"")</f>
        <v>0</v>
      </c>
      <c r="J1002" s="59"/>
      <c r="K1002" s="392"/>
      <c r="L1002" s="61"/>
      <c r="M1002" s="63"/>
    </row>
    <row r="1003" spans="1:13" ht="15">
      <c r="A1003" s="416">
        <v>5</v>
      </c>
      <c r="B1003" s="416"/>
      <c r="C1003" s="417"/>
      <c r="D1003" s="418"/>
      <c r="E1003" s="418" t="s">
        <v>608</v>
      </c>
      <c r="F1003" s="427"/>
      <c r="G1003" s="436"/>
      <c r="H1003" s="437"/>
      <c r="I1003" s="438"/>
      <c r="J1003" s="59"/>
      <c r="K1003" s="392"/>
      <c r="L1003" s="61"/>
      <c r="M1003" s="63"/>
    </row>
    <row r="1004" spans="1:13" ht="22.5">
      <c r="A1004" s="30"/>
      <c r="B1004" s="72"/>
      <c r="C1004" s="30" t="s">
        <v>536</v>
      </c>
      <c r="D1004" s="31" t="s">
        <v>14</v>
      </c>
      <c r="E1004" s="78" t="s">
        <v>788</v>
      </c>
      <c r="F1004" s="32" t="s">
        <v>58</v>
      </c>
      <c r="G1004" s="34">
        <v>120</v>
      </c>
      <c r="H1004" s="56">
        <v>0</v>
      </c>
      <c r="I1004" s="398">
        <f t="shared" si="40"/>
        <v>0</v>
      </c>
      <c r="J1004" s="59"/>
      <c r="K1004" s="392"/>
      <c r="L1004" s="61"/>
      <c r="M1004" s="63"/>
    </row>
    <row r="1005" spans="1:13" ht="15">
      <c r="A1005" s="402">
        <v>4</v>
      </c>
      <c r="B1005" s="402"/>
      <c r="C1005" s="403"/>
      <c r="D1005" s="404"/>
      <c r="E1005" s="404" t="s">
        <v>821</v>
      </c>
      <c r="F1005" s="432"/>
      <c r="G1005" s="433"/>
      <c r="H1005" s="434"/>
      <c r="I1005" s="435">
        <f>SUM(I1006:I1013)</f>
        <v>0</v>
      </c>
      <c r="J1005" s="59"/>
      <c r="K1005" s="392"/>
      <c r="L1005" s="61"/>
      <c r="M1005" s="63"/>
    </row>
    <row r="1006" spans="1:13" ht="15">
      <c r="A1006" s="416">
        <v>5</v>
      </c>
      <c r="B1006" s="416"/>
      <c r="C1006" s="417"/>
      <c r="D1006" s="418"/>
      <c r="E1006" s="418" t="s">
        <v>610</v>
      </c>
      <c r="F1006" s="427"/>
      <c r="G1006" s="436"/>
      <c r="H1006" s="437"/>
      <c r="I1006" s="438"/>
      <c r="J1006" s="59"/>
      <c r="K1006" s="392"/>
      <c r="L1006" s="61"/>
      <c r="M1006" s="63"/>
    </row>
    <row r="1007" spans="1:13" ht="33.75">
      <c r="A1007" s="30"/>
      <c r="B1007" s="72"/>
      <c r="C1007" s="30" t="s">
        <v>544</v>
      </c>
      <c r="D1007" s="31" t="s">
        <v>14</v>
      </c>
      <c r="E1007" s="78" t="s">
        <v>789</v>
      </c>
      <c r="F1007" s="32" t="s">
        <v>76</v>
      </c>
      <c r="G1007" s="34">
        <v>25</v>
      </c>
      <c r="H1007" s="56">
        <v>0</v>
      </c>
      <c r="I1007" s="398">
        <f t="shared" si="40"/>
        <v>0</v>
      </c>
      <c r="J1007" s="59"/>
      <c r="K1007" s="392"/>
      <c r="L1007" s="61"/>
      <c r="M1007" s="63"/>
    </row>
    <row r="1008" spans="1:13" ht="22.5">
      <c r="A1008" s="30"/>
      <c r="B1008" s="72"/>
      <c r="C1008" s="30" t="s">
        <v>764</v>
      </c>
      <c r="D1008" s="31" t="s">
        <v>15</v>
      </c>
      <c r="E1008" s="78" t="s">
        <v>857</v>
      </c>
      <c r="F1008" s="32" t="s">
        <v>76</v>
      </c>
      <c r="G1008" s="34">
        <v>210</v>
      </c>
      <c r="H1008" s="56">
        <v>0</v>
      </c>
      <c r="I1008" s="398">
        <f t="shared" si="40"/>
        <v>0</v>
      </c>
      <c r="J1008" s="59"/>
      <c r="K1008" s="392"/>
      <c r="L1008" s="61"/>
      <c r="M1008" s="63"/>
    </row>
    <row r="1009" spans="1:13" ht="15">
      <c r="A1009" s="416">
        <v>5</v>
      </c>
      <c r="B1009" s="416"/>
      <c r="C1009" s="417"/>
      <c r="D1009" s="418"/>
      <c r="E1009" s="418" t="s">
        <v>612</v>
      </c>
      <c r="F1009" s="427"/>
      <c r="G1009" s="436"/>
      <c r="H1009" s="437"/>
      <c r="I1009" s="438"/>
      <c r="J1009" s="59"/>
      <c r="K1009" s="392"/>
      <c r="L1009" s="61"/>
      <c r="M1009" s="63"/>
    </row>
    <row r="1010" spans="1:13" ht="15">
      <c r="A1010" s="30"/>
      <c r="B1010" s="72"/>
      <c r="C1010" s="30" t="s">
        <v>765</v>
      </c>
      <c r="D1010" s="31" t="s">
        <v>14</v>
      </c>
      <c r="E1010" s="78" t="s">
        <v>844</v>
      </c>
      <c r="F1010" s="32" t="s">
        <v>76</v>
      </c>
      <c r="G1010" s="34">
        <v>120</v>
      </c>
      <c r="H1010" s="56">
        <v>0</v>
      </c>
      <c r="I1010" s="398">
        <f t="shared" si="40"/>
        <v>0</v>
      </c>
      <c r="J1010" s="59"/>
      <c r="K1010" s="392"/>
      <c r="L1010" s="61"/>
      <c r="M1010" s="63"/>
    </row>
    <row r="1011" spans="1:13" ht="15">
      <c r="A1011" s="416">
        <v>5</v>
      </c>
      <c r="B1011" s="416"/>
      <c r="C1011" s="417"/>
      <c r="D1011" s="418"/>
      <c r="E1011" s="418" t="s">
        <v>613</v>
      </c>
      <c r="F1011" s="427"/>
      <c r="G1011" s="436"/>
      <c r="H1011" s="437"/>
      <c r="I1011" s="438"/>
      <c r="J1011" s="59"/>
      <c r="K1011" s="392"/>
      <c r="L1011" s="61"/>
      <c r="M1011" s="63"/>
    </row>
    <row r="1012" spans="1:13" ht="15">
      <c r="A1012" s="30"/>
      <c r="B1012" s="72"/>
      <c r="C1012" s="30" t="s">
        <v>556</v>
      </c>
      <c r="D1012" s="31" t="s">
        <v>14</v>
      </c>
      <c r="E1012" s="78" t="s">
        <v>557</v>
      </c>
      <c r="F1012" s="32" t="s">
        <v>56</v>
      </c>
      <c r="G1012" s="34">
        <v>225</v>
      </c>
      <c r="H1012" s="56">
        <v>0</v>
      </c>
      <c r="I1012" s="398">
        <f t="shared" si="40"/>
        <v>0</v>
      </c>
      <c r="J1012" s="59"/>
      <c r="K1012" s="392"/>
      <c r="L1012" s="61"/>
      <c r="M1012" s="63"/>
    </row>
    <row r="1013" spans="1:13" ht="15">
      <c r="A1013" s="30"/>
      <c r="B1013" s="72"/>
      <c r="C1013" s="30" t="s">
        <v>766</v>
      </c>
      <c r="D1013" s="31" t="s">
        <v>15</v>
      </c>
      <c r="E1013" s="78" t="s">
        <v>559</v>
      </c>
      <c r="F1013" s="32" t="s">
        <v>56</v>
      </c>
      <c r="G1013" s="34">
        <v>225</v>
      </c>
      <c r="H1013" s="56">
        <v>0</v>
      </c>
      <c r="I1013" s="398">
        <f t="shared" si="40"/>
        <v>0</v>
      </c>
      <c r="J1013" s="59"/>
      <c r="K1013" s="392"/>
      <c r="L1013" s="61"/>
      <c r="M1013" s="63"/>
    </row>
    <row r="1014" spans="1:13" ht="15">
      <c r="A1014" s="402">
        <v>4</v>
      </c>
      <c r="B1014" s="402"/>
      <c r="C1014" s="403"/>
      <c r="D1014" s="404"/>
      <c r="E1014" s="404" t="s">
        <v>234</v>
      </c>
      <c r="F1014" s="432"/>
      <c r="G1014" s="433"/>
      <c r="H1014" s="434"/>
      <c r="I1014" s="435">
        <f>SUM(I1015:I1016)</f>
        <v>0</v>
      </c>
      <c r="J1014" s="59"/>
      <c r="K1014" s="392"/>
      <c r="L1014" s="61"/>
      <c r="M1014" s="63"/>
    </row>
    <row r="1015" spans="1:13" ht="15">
      <c r="A1015" s="416">
        <v>5</v>
      </c>
      <c r="B1015" s="416"/>
      <c r="C1015" s="417"/>
      <c r="D1015" s="418"/>
      <c r="E1015" s="418" t="s">
        <v>614</v>
      </c>
      <c r="F1015" s="427"/>
      <c r="G1015" s="436"/>
      <c r="H1015" s="437"/>
      <c r="I1015" s="438"/>
      <c r="J1015" s="59"/>
      <c r="K1015" s="392"/>
      <c r="L1015" s="61"/>
      <c r="M1015" s="63"/>
    </row>
    <row r="1016" spans="1:13" ht="33.75">
      <c r="A1016" s="30"/>
      <c r="B1016" s="72"/>
      <c r="C1016" s="30" t="s">
        <v>767</v>
      </c>
      <c r="D1016" s="31" t="s">
        <v>14</v>
      </c>
      <c r="E1016" s="78" t="s">
        <v>793</v>
      </c>
      <c r="F1016" s="32" t="s">
        <v>58</v>
      </c>
      <c r="G1016" s="34">
        <v>75</v>
      </c>
      <c r="H1016" s="56">
        <v>0</v>
      </c>
      <c r="I1016" s="398">
        <f t="shared" si="40"/>
        <v>0</v>
      </c>
      <c r="J1016" s="59"/>
      <c r="K1016" s="392"/>
      <c r="L1016" s="61"/>
      <c r="M1016" s="63"/>
    </row>
    <row r="1017" spans="1:13" ht="15">
      <c r="A1017" s="402">
        <v>4</v>
      </c>
      <c r="B1017" s="402"/>
      <c r="C1017" s="403"/>
      <c r="D1017" s="404"/>
      <c r="E1017" s="404" t="s">
        <v>236</v>
      </c>
      <c r="F1017" s="432"/>
      <c r="G1017" s="433"/>
      <c r="H1017" s="434"/>
      <c r="I1017" s="435">
        <f>SUM(I1018:I1033)</f>
        <v>0</v>
      </c>
      <c r="J1017" s="59"/>
      <c r="K1017" s="392"/>
      <c r="L1017" s="61"/>
      <c r="M1017" s="63"/>
    </row>
    <row r="1018" spans="1:13" ht="15">
      <c r="A1018" s="416">
        <v>5</v>
      </c>
      <c r="B1018" s="416"/>
      <c r="C1018" s="417"/>
      <c r="D1018" s="418"/>
      <c r="E1018" s="418" t="s">
        <v>506</v>
      </c>
      <c r="F1018" s="427"/>
      <c r="G1018" s="436"/>
      <c r="H1018" s="437"/>
      <c r="I1018" s="438"/>
      <c r="J1018" s="59"/>
      <c r="K1018" s="392"/>
      <c r="L1018" s="61"/>
      <c r="M1018" s="63"/>
    </row>
    <row r="1019" spans="1:13" ht="22.5">
      <c r="A1019" s="30"/>
      <c r="B1019" s="72"/>
      <c r="C1019" s="30" t="s">
        <v>768</v>
      </c>
      <c r="D1019" s="31" t="s">
        <v>14</v>
      </c>
      <c r="E1019" s="78" t="s">
        <v>794</v>
      </c>
      <c r="F1019" s="32" t="s">
        <v>819</v>
      </c>
      <c r="G1019" s="34">
        <v>150</v>
      </c>
      <c r="H1019" s="56">
        <v>0</v>
      </c>
      <c r="I1019" s="398">
        <f t="shared" si="40"/>
        <v>0</v>
      </c>
      <c r="J1019" s="59"/>
      <c r="K1019" s="392"/>
      <c r="L1019" s="61"/>
      <c r="M1019" s="63"/>
    </row>
    <row r="1020" spans="1:13" ht="33.75">
      <c r="A1020" s="30"/>
      <c r="B1020" s="72"/>
      <c r="C1020" s="30" t="s">
        <v>770</v>
      </c>
      <c r="D1020" s="31" t="s">
        <v>15</v>
      </c>
      <c r="E1020" s="78" t="s">
        <v>796</v>
      </c>
      <c r="F1020" s="32" t="s">
        <v>56</v>
      </c>
      <c r="G1020" s="34">
        <v>35</v>
      </c>
      <c r="H1020" s="56">
        <v>0</v>
      </c>
      <c r="I1020" s="398">
        <f t="shared" si="40"/>
        <v>0</v>
      </c>
      <c r="J1020" s="59"/>
      <c r="K1020" s="392"/>
      <c r="L1020" s="61"/>
      <c r="M1020" s="63"/>
    </row>
    <row r="1021" spans="1:13" ht="15">
      <c r="A1021" s="30"/>
      <c r="B1021" s="72"/>
      <c r="C1021" s="30" t="s">
        <v>771</v>
      </c>
      <c r="D1021" s="31" t="s">
        <v>16</v>
      </c>
      <c r="E1021" s="78" t="s">
        <v>797</v>
      </c>
      <c r="F1021" s="32" t="s">
        <v>255</v>
      </c>
      <c r="G1021" s="34">
        <v>1.2</v>
      </c>
      <c r="H1021" s="56">
        <v>0</v>
      </c>
      <c r="I1021" s="398">
        <f t="shared" si="40"/>
        <v>0</v>
      </c>
      <c r="J1021" s="59"/>
      <c r="K1021" s="392"/>
      <c r="L1021" s="61"/>
      <c r="M1021" s="63"/>
    </row>
    <row r="1022" spans="1:13" ht="15">
      <c r="A1022" s="416">
        <v>5</v>
      </c>
      <c r="B1022" s="416"/>
      <c r="C1022" s="417"/>
      <c r="D1022" s="418"/>
      <c r="E1022" s="418" t="s">
        <v>507</v>
      </c>
      <c r="F1022" s="427"/>
      <c r="G1022" s="436"/>
      <c r="H1022" s="437"/>
      <c r="I1022" s="438"/>
      <c r="J1022" s="59"/>
      <c r="K1022" s="392"/>
      <c r="L1022" s="61"/>
      <c r="M1022" s="63"/>
    </row>
    <row r="1023" spans="1:13" ht="33.75">
      <c r="A1023" s="30"/>
      <c r="B1023" s="72"/>
      <c r="C1023" s="30" t="s">
        <v>639</v>
      </c>
      <c r="D1023" s="31" t="s">
        <v>14</v>
      </c>
      <c r="E1023" s="78" t="s">
        <v>798</v>
      </c>
      <c r="F1023" s="32" t="s">
        <v>78</v>
      </c>
      <c r="G1023" s="34">
        <v>580</v>
      </c>
      <c r="H1023" s="56">
        <v>0</v>
      </c>
      <c r="I1023" s="398">
        <f t="shared" si="40"/>
        <v>0</v>
      </c>
      <c r="J1023" s="59"/>
      <c r="K1023" s="392"/>
      <c r="L1023" s="61"/>
      <c r="M1023" s="63"/>
    </row>
    <row r="1024" spans="1:13" ht="15">
      <c r="A1024" s="416">
        <v>5</v>
      </c>
      <c r="B1024" s="416"/>
      <c r="C1024" s="417"/>
      <c r="D1024" s="418"/>
      <c r="E1024" s="418" t="s">
        <v>508</v>
      </c>
      <c r="F1024" s="427"/>
      <c r="G1024" s="436"/>
      <c r="H1024" s="437"/>
      <c r="I1024" s="438"/>
      <c r="J1024" s="59"/>
      <c r="K1024" s="392"/>
      <c r="L1024" s="61"/>
      <c r="M1024" s="63"/>
    </row>
    <row r="1025" spans="1:13" ht="22.5">
      <c r="A1025" s="30"/>
      <c r="B1025" s="72"/>
      <c r="C1025" s="30" t="s">
        <v>772</v>
      </c>
      <c r="D1025" s="31" t="s">
        <v>14</v>
      </c>
      <c r="E1025" s="78" t="s">
        <v>799</v>
      </c>
      <c r="F1025" s="32" t="s">
        <v>76</v>
      </c>
      <c r="G1025" s="34">
        <v>6</v>
      </c>
      <c r="H1025" s="56">
        <v>0</v>
      </c>
      <c r="I1025" s="398">
        <f t="shared" si="40"/>
        <v>0</v>
      </c>
      <c r="J1025" s="59"/>
      <c r="K1025" s="392"/>
      <c r="L1025" s="61"/>
      <c r="M1025" s="63"/>
    </row>
    <row r="1026" spans="1:13" ht="33.75">
      <c r="A1026" s="30"/>
      <c r="B1026" s="72"/>
      <c r="C1026" s="30" t="s">
        <v>773</v>
      </c>
      <c r="D1026" s="31" t="s">
        <v>15</v>
      </c>
      <c r="E1026" s="78" t="s">
        <v>800</v>
      </c>
      <c r="F1026" s="32" t="s">
        <v>76</v>
      </c>
      <c r="G1026" s="34">
        <v>6</v>
      </c>
      <c r="H1026" s="56">
        <v>0</v>
      </c>
      <c r="I1026" s="398">
        <f t="shared" si="40"/>
        <v>0</v>
      </c>
      <c r="J1026" s="59"/>
      <c r="K1026" s="392"/>
      <c r="L1026" s="61"/>
      <c r="M1026" s="63"/>
    </row>
    <row r="1027" spans="1:13" ht="22.5">
      <c r="A1027" s="30"/>
      <c r="B1027" s="72"/>
      <c r="C1027" s="30" t="s">
        <v>775</v>
      </c>
      <c r="D1027" s="31" t="s">
        <v>16</v>
      </c>
      <c r="E1027" s="78" t="s">
        <v>802</v>
      </c>
      <c r="F1027" s="32" t="s">
        <v>76</v>
      </c>
      <c r="G1027" s="34">
        <v>6</v>
      </c>
      <c r="H1027" s="56">
        <v>0</v>
      </c>
      <c r="I1027" s="398">
        <f t="shared" si="40"/>
        <v>0</v>
      </c>
      <c r="J1027" s="59"/>
      <c r="K1027" s="392"/>
      <c r="L1027" s="61"/>
      <c r="M1027" s="63"/>
    </row>
    <row r="1028" spans="1:13" ht="15">
      <c r="A1028" s="416">
        <v>5</v>
      </c>
      <c r="B1028" s="416"/>
      <c r="C1028" s="417"/>
      <c r="D1028" s="418"/>
      <c r="E1028" s="418" t="s">
        <v>822</v>
      </c>
      <c r="F1028" s="427"/>
      <c r="G1028" s="436"/>
      <c r="H1028" s="437"/>
      <c r="I1028" s="438"/>
      <c r="J1028" s="59"/>
      <c r="K1028" s="392"/>
      <c r="L1028" s="61"/>
      <c r="M1028" s="63"/>
    </row>
    <row r="1029" spans="1:13" ht="33.75">
      <c r="A1029" s="30"/>
      <c r="B1029" s="72"/>
      <c r="C1029" s="30" t="s">
        <v>776</v>
      </c>
      <c r="D1029" s="31" t="s">
        <v>14</v>
      </c>
      <c r="E1029" s="78" t="s">
        <v>803</v>
      </c>
      <c r="F1029" s="32" t="s">
        <v>76</v>
      </c>
      <c r="G1029" s="34">
        <v>87</v>
      </c>
      <c r="H1029" s="56">
        <v>0</v>
      </c>
      <c r="I1029" s="398">
        <f t="shared" si="40"/>
        <v>0</v>
      </c>
      <c r="J1029" s="59"/>
      <c r="K1029" s="392"/>
      <c r="L1029" s="61"/>
      <c r="M1029" s="63"/>
    </row>
    <row r="1030" spans="1:13" ht="15">
      <c r="A1030" s="416">
        <v>5</v>
      </c>
      <c r="B1030" s="416"/>
      <c r="C1030" s="417"/>
      <c r="D1030" s="418"/>
      <c r="E1030" s="418" t="s">
        <v>619</v>
      </c>
      <c r="F1030" s="427"/>
      <c r="G1030" s="436"/>
      <c r="H1030" s="437"/>
      <c r="I1030" s="438"/>
      <c r="J1030" s="59"/>
      <c r="K1030" s="392"/>
      <c r="L1030" s="61"/>
      <c r="M1030" s="63"/>
    </row>
    <row r="1031" spans="1:13" ht="22.5">
      <c r="A1031" s="30"/>
      <c r="B1031" s="72"/>
      <c r="C1031" s="30" t="s">
        <v>601</v>
      </c>
      <c r="D1031" s="31" t="s">
        <v>14</v>
      </c>
      <c r="E1031" s="78" t="s">
        <v>805</v>
      </c>
      <c r="F1031" s="32" t="s">
        <v>7</v>
      </c>
      <c r="G1031" s="34">
        <v>4</v>
      </c>
      <c r="H1031" s="56">
        <v>0</v>
      </c>
      <c r="I1031" s="398">
        <f t="shared" si="40"/>
        <v>0</v>
      </c>
      <c r="J1031" s="59"/>
      <c r="K1031" s="392"/>
      <c r="L1031" s="61"/>
      <c r="M1031" s="63"/>
    </row>
    <row r="1032" spans="1:13" ht="15">
      <c r="A1032" s="416">
        <v>5</v>
      </c>
      <c r="B1032" s="416"/>
      <c r="C1032" s="417"/>
      <c r="D1032" s="418"/>
      <c r="E1032" s="418" t="s">
        <v>621</v>
      </c>
      <c r="F1032" s="427"/>
      <c r="G1032" s="436"/>
      <c r="H1032" s="437"/>
      <c r="I1032" s="438"/>
      <c r="J1032" s="59"/>
      <c r="K1032" s="392"/>
      <c r="L1032" s="61"/>
      <c r="M1032" s="63"/>
    </row>
    <row r="1033" spans="1:13" ht="22.5">
      <c r="A1033" s="30"/>
      <c r="B1033" s="72"/>
      <c r="C1033" s="30" t="s">
        <v>778</v>
      </c>
      <c r="D1033" s="31" t="s">
        <v>14</v>
      </c>
      <c r="E1033" s="78" t="s">
        <v>806</v>
      </c>
      <c r="F1033" s="32" t="s">
        <v>58</v>
      </c>
      <c r="G1033" s="34">
        <v>1.2</v>
      </c>
      <c r="H1033" s="56">
        <v>0</v>
      </c>
      <c r="I1033" s="398">
        <f t="shared" ref="I1033:I1051" si="41">IF(ISNUMBER(G1033),ROUND(G1033*H1033,2),"")</f>
        <v>0</v>
      </c>
      <c r="J1033" s="59"/>
      <c r="K1033" s="392"/>
      <c r="L1033" s="61"/>
      <c r="M1033" s="63"/>
    </row>
    <row r="1034" spans="1:13" ht="15">
      <c r="A1034" s="402">
        <v>4</v>
      </c>
      <c r="B1034" s="402"/>
      <c r="C1034" s="403"/>
      <c r="D1034" s="404"/>
      <c r="E1034" s="404" t="s">
        <v>622</v>
      </c>
      <c r="F1034" s="432"/>
      <c r="G1034" s="433"/>
      <c r="H1034" s="434"/>
      <c r="I1034" s="435">
        <f>SUM(I1035:I1036)</f>
        <v>0</v>
      </c>
      <c r="J1034" s="59"/>
      <c r="K1034" s="392"/>
      <c r="L1034" s="61"/>
      <c r="M1034" s="63"/>
    </row>
    <row r="1035" spans="1:13" ht="15">
      <c r="A1035" s="416">
        <v>5</v>
      </c>
      <c r="B1035" s="416"/>
      <c r="C1035" s="417"/>
      <c r="D1035" s="418"/>
      <c r="E1035" s="418" t="s">
        <v>623</v>
      </c>
      <c r="F1035" s="427"/>
      <c r="G1035" s="436"/>
      <c r="H1035" s="437"/>
      <c r="I1035" s="438"/>
      <c r="J1035" s="59"/>
      <c r="K1035" s="392"/>
      <c r="L1035" s="61"/>
      <c r="M1035" s="63"/>
    </row>
    <row r="1036" spans="1:13" ht="33.75">
      <c r="A1036" s="30"/>
      <c r="B1036" s="72"/>
      <c r="C1036" s="30" t="s">
        <v>604</v>
      </c>
      <c r="D1036" s="31" t="s">
        <v>14</v>
      </c>
      <c r="E1036" s="78" t="s">
        <v>807</v>
      </c>
      <c r="F1036" s="32" t="s">
        <v>7</v>
      </c>
      <c r="G1036" s="34">
        <v>1</v>
      </c>
      <c r="H1036" s="56">
        <v>0</v>
      </c>
      <c r="I1036" s="398">
        <f t="shared" si="41"/>
        <v>0</v>
      </c>
      <c r="J1036" s="59"/>
      <c r="K1036" s="392"/>
      <c r="L1036" s="61"/>
      <c r="M1036" s="63"/>
    </row>
    <row r="1037" spans="1:13" ht="15">
      <c r="A1037" s="121">
        <v>3</v>
      </c>
      <c r="B1037" s="121"/>
      <c r="C1037" s="122"/>
      <c r="D1037" s="123"/>
      <c r="E1037" s="123" t="s">
        <v>823</v>
      </c>
      <c r="F1037" s="429"/>
      <c r="G1037" s="430"/>
      <c r="H1037" s="431"/>
      <c r="I1037" s="423">
        <f>SUM(I1038:I1041)</f>
        <v>0</v>
      </c>
      <c r="J1037" s="59"/>
      <c r="K1037" s="392"/>
      <c r="L1037" s="61"/>
      <c r="M1037" s="63"/>
    </row>
    <row r="1038" spans="1:13" ht="15">
      <c r="A1038" s="416">
        <v>5</v>
      </c>
      <c r="B1038" s="416"/>
      <c r="C1038" s="417"/>
      <c r="D1038" s="418"/>
      <c r="E1038" s="418" t="s">
        <v>824</v>
      </c>
      <c r="F1038" s="427"/>
      <c r="G1038" s="436"/>
      <c r="H1038" s="437"/>
      <c r="I1038" s="438"/>
      <c r="J1038" s="59"/>
      <c r="K1038" s="392"/>
      <c r="L1038" s="61"/>
      <c r="M1038" s="63"/>
    </row>
    <row r="1039" spans="1:13" ht="33.75">
      <c r="A1039" s="30"/>
      <c r="B1039" s="72"/>
      <c r="C1039" s="30" t="s">
        <v>779</v>
      </c>
      <c r="D1039" s="31" t="s">
        <v>14</v>
      </c>
      <c r="E1039" s="78" t="s">
        <v>808</v>
      </c>
      <c r="F1039" s="32" t="s">
        <v>56</v>
      </c>
      <c r="G1039" s="34">
        <v>150</v>
      </c>
      <c r="H1039" s="56">
        <v>0</v>
      </c>
      <c r="I1039" s="398">
        <f t="shared" si="41"/>
        <v>0</v>
      </c>
      <c r="J1039" s="59"/>
      <c r="K1039" s="392"/>
      <c r="L1039" s="61"/>
      <c r="M1039" s="63"/>
    </row>
    <row r="1040" spans="1:13" ht="15">
      <c r="A1040" s="416">
        <v>5</v>
      </c>
      <c r="B1040" s="416"/>
      <c r="C1040" s="417"/>
      <c r="D1040" s="418"/>
      <c r="E1040" s="418" t="s">
        <v>825</v>
      </c>
      <c r="F1040" s="427"/>
      <c r="G1040" s="436"/>
      <c r="H1040" s="437"/>
      <c r="I1040" s="438"/>
      <c r="J1040" s="59"/>
      <c r="K1040" s="392"/>
      <c r="L1040" s="61"/>
      <c r="M1040" s="63"/>
    </row>
    <row r="1041" spans="1:13" ht="33.75">
      <c r="A1041" s="30"/>
      <c r="B1041" s="72"/>
      <c r="C1041" s="30" t="s">
        <v>780</v>
      </c>
      <c r="D1041" s="31" t="s">
        <v>14</v>
      </c>
      <c r="E1041" s="78" t="s">
        <v>809</v>
      </c>
      <c r="F1041" s="32" t="s">
        <v>56</v>
      </c>
      <c r="G1041" s="34">
        <v>50</v>
      </c>
      <c r="H1041" s="56">
        <v>0</v>
      </c>
      <c r="I1041" s="398">
        <f t="shared" si="41"/>
        <v>0</v>
      </c>
      <c r="J1041" s="59"/>
      <c r="K1041" s="392"/>
      <c r="L1041" s="61"/>
      <c r="M1041" s="63"/>
    </row>
    <row r="1042" spans="1:13" ht="15">
      <c r="A1042" s="121">
        <v>3</v>
      </c>
      <c r="B1042" s="121"/>
      <c r="C1042" s="122"/>
      <c r="D1042" s="123"/>
      <c r="E1042" s="123" t="s">
        <v>826</v>
      </c>
      <c r="F1042" s="429"/>
      <c r="G1042" s="430"/>
      <c r="H1042" s="431"/>
      <c r="I1042" s="423">
        <f>SUM(I1043:I1051)</f>
        <v>0</v>
      </c>
      <c r="J1042" s="59"/>
      <c r="K1042" s="392"/>
      <c r="L1042" s="61"/>
      <c r="M1042" s="63"/>
    </row>
    <row r="1043" spans="1:13" ht="15">
      <c r="A1043" s="427">
        <v>5</v>
      </c>
      <c r="B1043" s="427"/>
      <c r="C1043" s="428"/>
      <c r="D1043" s="418"/>
      <c r="E1043" s="418" t="s">
        <v>827</v>
      </c>
      <c r="F1043" s="427"/>
      <c r="G1043" s="436"/>
      <c r="H1043" s="437"/>
      <c r="I1043" s="438"/>
      <c r="J1043" s="59"/>
      <c r="K1043" s="392"/>
      <c r="L1043" s="61"/>
      <c r="M1043" s="63"/>
    </row>
    <row r="1044" spans="1:13" ht="45">
      <c r="A1044" s="30"/>
      <c r="B1044" s="72"/>
      <c r="C1044" s="30" t="s">
        <v>781</v>
      </c>
      <c r="D1044" s="31" t="s">
        <v>14</v>
      </c>
      <c r="E1044" s="78" t="s">
        <v>810</v>
      </c>
      <c r="F1044" s="32" t="s">
        <v>76</v>
      </c>
      <c r="G1044" s="34">
        <v>11</v>
      </c>
      <c r="H1044" s="56">
        <v>0</v>
      </c>
      <c r="I1044" s="398">
        <f t="shared" si="41"/>
        <v>0</v>
      </c>
      <c r="J1044" s="59"/>
      <c r="K1044" s="392"/>
      <c r="L1044" s="61"/>
      <c r="M1044" s="63"/>
    </row>
    <row r="1045" spans="1:13" ht="33.75">
      <c r="A1045" s="30"/>
      <c r="B1045" s="72"/>
      <c r="C1045" s="30" t="s">
        <v>781</v>
      </c>
      <c r="D1045" s="31" t="s">
        <v>15</v>
      </c>
      <c r="E1045" s="78" t="s">
        <v>858</v>
      </c>
      <c r="F1045" s="32" t="s">
        <v>76</v>
      </c>
      <c r="G1045" s="34">
        <v>160</v>
      </c>
      <c r="H1045" s="56">
        <v>0</v>
      </c>
      <c r="I1045" s="398">
        <f t="shared" si="41"/>
        <v>0</v>
      </c>
      <c r="J1045" s="59"/>
      <c r="K1045" s="392"/>
      <c r="L1045" s="61"/>
      <c r="M1045" s="63"/>
    </row>
    <row r="1046" spans="1:13" ht="15">
      <c r="A1046" s="427">
        <v>5</v>
      </c>
      <c r="B1046" s="427"/>
      <c r="C1046" s="428"/>
      <c r="D1046" s="439"/>
      <c r="E1046" s="439" t="s">
        <v>828</v>
      </c>
      <c r="F1046" s="427"/>
      <c r="G1046" s="436"/>
      <c r="H1046" s="437"/>
      <c r="I1046" s="438"/>
      <c r="J1046" s="59"/>
      <c r="K1046" s="392"/>
      <c r="L1046" s="61"/>
      <c r="M1046" s="63"/>
    </row>
    <row r="1047" spans="1:13" ht="22.5">
      <c r="A1047" s="30"/>
      <c r="B1047" s="72"/>
      <c r="C1047" s="30" t="s">
        <v>783</v>
      </c>
      <c r="D1047" s="31" t="s">
        <v>14</v>
      </c>
      <c r="E1047" s="78" t="s">
        <v>813</v>
      </c>
      <c r="F1047" s="32" t="s">
        <v>76</v>
      </c>
      <c r="G1047" s="34">
        <v>11</v>
      </c>
      <c r="H1047" s="56">
        <v>0</v>
      </c>
      <c r="I1047" s="398">
        <f t="shared" si="41"/>
        <v>0</v>
      </c>
      <c r="J1047" s="59"/>
      <c r="K1047" s="392"/>
      <c r="L1047" s="61"/>
      <c r="M1047" s="63"/>
    </row>
    <row r="1048" spans="1:13" ht="22.5">
      <c r="A1048" s="30"/>
      <c r="B1048" s="72"/>
      <c r="C1048" s="30" t="s">
        <v>581</v>
      </c>
      <c r="D1048" s="31" t="s">
        <v>15</v>
      </c>
      <c r="E1048" s="78" t="s">
        <v>634</v>
      </c>
      <c r="F1048" s="32" t="s">
        <v>76</v>
      </c>
      <c r="G1048" s="34">
        <v>9</v>
      </c>
      <c r="H1048" s="56">
        <v>0</v>
      </c>
      <c r="I1048" s="398">
        <f t="shared" si="41"/>
        <v>0</v>
      </c>
      <c r="J1048" s="59"/>
      <c r="K1048" s="392"/>
      <c r="L1048" s="61"/>
      <c r="M1048" s="63"/>
    </row>
    <row r="1049" spans="1:13" ht="33.75">
      <c r="A1049" s="30"/>
      <c r="B1049" s="72"/>
      <c r="C1049" s="30" t="s">
        <v>784</v>
      </c>
      <c r="D1049" s="31" t="s">
        <v>16</v>
      </c>
      <c r="E1049" s="78" t="s">
        <v>814</v>
      </c>
      <c r="F1049" s="32" t="s">
        <v>76</v>
      </c>
      <c r="G1049" s="34">
        <v>156</v>
      </c>
      <c r="H1049" s="56">
        <v>0</v>
      </c>
      <c r="I1049" s="398">
        <f t="shared" si="41"/>
        <v>0</v>
      </c>
      <c r="J1049" s="59"/>
      <c r="K1049" s="392"/>
      <c r="L1049" s="61"/>
      <c r="M1049" s="63"/>
    </row>
    <row r="1050" spans="1:13" ht="15">
      <c r="A1050" s="427">
        <v>5</v>
      </c>
      <c r="B1050" s="427"/>
      <c r="C1050" s="428"/>
      <c r="D1050" s="418"/>
      <c r="E1050" s="418" t="s">
        <v>829</v>
      </c>
      <c r="F1050" s="427"/>
      <c r="G1050" s="436"/>
      <c r="H1050" s="437"/>
      <c r="I1050" s="438"/>
      <c r="J1050" s="59"/>
      <c r="K1050" s="392"/>
      <c r="L1050" s="61"/>
      <c r="M1050" s="63"/>
    </row>
    <row r="1051" spans="1:13" ht="33.75">
      <c r="A1051" s="30"/>
      <c r="B1051" s="72"/>
      <c r="C1051" s="30" t="s">
        <v>776</v>
      </c>
      <c r="D1051" s="31" t="s">
        <v>14</v>
      </c>
      <c r="E1051" s="78" t="s">
        <v>815</v>
      </c>
      <c r="F1051" s="32" t="s">
        <v>76</v>
      </c>
      <c r="G1051" s="34">
        <v>4</v>
      </c>
      <c r="H1051" s="56">
        <v>0</v>
      </c>
      <c r="I1051" s="398">
        <f t="shared" si="41"/>
        <v>0</v>
      </c>
      <c r="J1051" s="59"/>
      <c r="K1051" s="392"/>
      <c r="L1051" s="61"/>
      <c r="M1051" s="63"/>
    </row>
    <row r="1052" spans="1:13" ht="15">
      <c r="A1052" s="30"/>
      <c r="B1052" s="72"/>
      <c r="C1052" s="30"/>
      <c r="D1052" s="31"/>
      <c r="E1052" s="78"/>
      <c r="F1052" s="32"/>
      <c r="G1052" s="34"/>
      <c r="H1052" s="395"/>
      <c r="I1052" s="395"/>
      <c r="J1052" s="59"/>
      <c r="K1052" s="392"/>
      <c r="L1052" s="61"/>
      <c r="M1052" s="63"/>
    </row>
    <row r="1053" spans="1:13" ht="15">
      <c r="A1053" s="16">
        <v>1</v>
      </c>
      <c r="B1053" s="69" t="str">
        <f>IF(TRIM(H1053)&lt;&gt;"",COUNTA($H$8:H1053),"")</f>
        <v/>
      </c>
      <c r="C1053" s="17"/>
      <c r="D1053" s="18"/>
      <c r="E1053" s="19" t="s">
        <v>861</v>
      </c>
      <c r="F1053" s="20"/>
      <c r="G1053" s="50"/>
      <c r="H1053" s="393"/>
      <c r="I1053" s="21">
        <f>I1054+I1242+I1479+I1658+I1780+I1847+I1869+I1895</f>
        <v>0</v>
      </c>
      <c r="J1053" s="59"/>
      <c r="K1053" s="392"/>
      <c r="L1053" s="61"/>
      <c r="M1053" s="63"/>
    </row>
    <row r="1054" spans="1:13" ht="15">
      <c r="A1054" s="22">
        <v>2</v>
      </c>
      <c r="B1054" s="70" t="str">
        <f>IF(TRIM(H1054)&lt;&gt;"",COUNTA($H$8:H1054),"")</f>
        <v/>
      </c>
      <c r="C1054" s="22"/>
      <c r="D1054" s="23"/>
      <c r="E1054" s="24" t="s">
        <v>862</v>
      </c>
      <c r="F1054" s="25"/>
      <c r="G1054" s="51"/>
      <c r="H1054" s="394"/>
      <c r="I1054" s="26">
        <f>I1055+I1086+I1156+I1201+I1209</f>
        <v>0</v>
      </c>
      <c r="J1054" s="59"/>
      <c r="K1054" s="392"/>
      <c r="L1054" s="61"/>
      <c r="M1054" s="63"/>
    </row>
    <row r="1055" spans="1:13" ht="15">
      <c r="A1055" s="402">
        <v>3</v>
      </c>
      <c r="B1055" s="402"/>
      <c r="C1055" s="403"/>
      <c r="D1055" s="404"/>
      <c r="E1055" s="404" t="s">
        <v>13</v>
      </c>
      <c r="F1055" s="432"/>
      <c r="G1055" s="433"/>
      <c r="H1055" s="434"/>
      <c r="I1055" s="435">
        <f>I1057+I1059+I1064+I1075+I1078+I1080+I1082</f>
        <v>0</v>
      </c>
      <c r="J1055" s="59"/>
      <c r="K1055" s="392"/>
      <c r="L1055" s="61"/>
      <c r="M1055" s="63"/>
    </row>
    <row r="1056" spans="1:13" ht="78.75">
      <c r="A1056" s="30"/>
      <c r="B1056" s="72"/>
      <c r="C1056" s="30"/>
      <c r="D1056" s="31"/>
      <c r="E1056" s="78" t="s">
        <v>1159</v>
      </c>
      <c r="F1056" s="32"/>
      <c r="G1056" s="34"/>
      <c r="H1056" s="395"/>
      <c r="I1056" s="395"/>
      <c r="J1056" s="59"/>
      <c r="K1056" s="392"/>
      <c r="L1056" s="61"/>
      <c r="M1056" s="63"/>
    </row>
    <row r="1057" spans="1:13" ht="15">
      <c r="A1057" s="30">
        <v>5</v>
      </c>
      <c r="B1057" s="72"/>
      <c r="C1057" s="30"/>
      <c r="D1057" s="31"/>
      <c r="E1057" s="127" t="s">
        <v>998</v>
      </c>
      <c r="F1057" s="32"/>
      <c r="G1057" s="34"/>
      <c r="H1057" s="395"/>
      <c r="I1057" s="411">
        <f>SUM(I1058)</f>
        <v>0</v>
      </c>
      <c r="J1057" s="59"/>
      <c r="K1057" s="392"/>
      <c r="L1057" s="61"/>
      <c r="M1057" s="63"/>
    </row>
    <row r="1058" spans="1:13" ht="146.25">
      <c r="A1058" s="30"/>
      <c r="B1058" s="72"/>
      <c r="C1058" s="30"/>
      <c r="D1058" s="31" t="s">
        <v>863</v>
      </c>
      <c r="E1058" s="78" t="s">
        <v>999</v>
      </c>
      <c r="F1058" s="32" t="s">
        <v>1156</v>
      </c>
      <c r="G1058" s="34">
        <v>1</v>
      </c>
      <c r="H1058" s="56">
        <v>0</v>
      </c>
      <c r="I1058" s="398">
        <f t="shared" ref="I1058:I1085" si="42">IF(ISNUMBER(G1058),ROUND(G1058*H1058,2),"")</f>
        <v>0</v>
      </c>
      <c r="J1058" s="59"/>
      <c r="K1058" s="392"/>
      <c r="L1058" s="61"/>
      <c r="M1058" s="63"/>
    </row>
    <row r="1059" spans="1:13" ht="15">
      <c r="A1059" s="30">
        <v>5</v>
      </c>
      <c r="B1059" s="72"/>
      <c r="C1059" s="30"/>
      <c r="D1059" s="31"/>
      <c r="E1059" s="127" t="s">
        <v>1000</v>
      </c>
      <c r="F1059" s="32"/>
      <c r="G1059" s="34"/>
      <c r="H1059" s="395"/>
      <c r="I1059" s="411">
        <f>SUM(I1060:I1063)</f>
        <v>0</v>
      </c>
      <c r="J1059" s="59"/>
      <c r="K1059" s="392"/>
      <c r="L1059" s="61"/>
      <c r="M1059" s="63"/>
    </row>
    <row r="1060" spans="1:13" ht="157.5">
      <c r="A1060" s="30"/>
      <c r="B1060" s="72"/>
      <c r="C1060" s="30"/>
      <c r="D1060" s="31" t="s">
        <v>864</v>
      </c>
      <c r="E1060" s="78" t="s">
        <v>1001</v>
      </c>
      <c r="F1060" s="32" t="s">
        <v>1156</v>
      </c>
      <c r="G1060" s="34">
        <v>4</v>
      </c>
      <c r="H1060" s="56">
        <v>0</v>
      </c>
      <c r="I1060" s="398">
        <f t="shared" si="42"/>
        <v>0</v>
      </c>
      <c r="J1060" s="59"/>
      <c r="K1060" s="392"/>
      <c r="L1060" s="61"/>
      <c r="M1060" s="63"/>
    </row>
    <row r="1061" spans="1:13" ht="22.5">
      <c r="A1061" s="30"/>
      <c r="B1061" s="72"/>
      <c r="C1061" s="30"/>
      <c r="D1061" s="31" t="s">
        <v>865</v>
      </c>
      <c r="E1061" s="78" t="s">
        <v>1002</v>
      </c>
      <c r="F1061" s="32" t="s">
        <v>1156</v>
      </c>
      <c r="G1061" s="34">
        <v>2</v>
      </c>
      <c r="H1061" s="56">
        <v>0</v>
      </c>
      <c r="I1061" s="398">
        <f t="shared" si="42"/>
        <v>0</v>
      </c>
      <c r="J1061" s="59"/>
      <c r="K1061" s="392"/>
      <c r="L1061" s="61"/>
      <c r="M1061" s="63"/>
    </row>
    <row r="1062" spans="1:13" ht="22.5">
      <c r="A1062" s="30"/>
      <c r="B1062" s="72"/>
      <c r="C1062" s="30"/>
      <c r="D1062" s="31" t="s">
        <v>866</v>
      </c>
      <c r="E1062" s="78" t="s">
        <v>1003</v>
      </c>
      <c r="F1062" s="32" t="s">
        <v>1156</v>
      </c>
      <c r="G1062" s="34">
        <v>2</v>
      </c>
      <c r="H1062" s="56">
        <v>0</v>
      </c>
      <c r="I1062" s="398">
        <f t="shared" si="42"/>
        <v>0</v>
      </c>
      <c r="J1062" s="59"/>
      <c r="K1062" s="392"/>
      <c r="L1062" s="61"/>
      <c r="M1062" s="63"/>
    </row>
    <row r="1063" spans="1:13" ht="22.5">
      <c r="A1063" s="30"/>
      <c r="B1063" s="72"/>
      <c r="C1063" s="30"/>
      <c r="D1063" s="31" t="s">
        <v>867</v>
      </c>
      <c r="E1063" s="78" t="s">
        <v>1004</v>
      </c>
      <c r="F1063" s="32" t="s">
        <v>1156</v>
      </c>
      <c r="G1063" s="34">
        <v>2</v>
      </c>
      <c r="H1063" s="56">
        <v>0</v>
      </c>
      <c r="I1063" s="398">
        <f t="shared" si="42"/>
        <v>0</v>
      </c>
      <c r="J1063" s="59"/>
      <c r="K1063" s="392"/>
      <c r="L1063" s="61"/>
      <c r="M1063" s="63"/>
    </row>
    <row r="1064" spans="1:13" ht="15">
      <c r="A1064" s="30">
        <v>5</v>
      </c>
      <c r="B1064" s="72"/>
      <c r="C1064" s="30"/>
      <c r="D1064" s="31"/>
      <c r="E1064" s="127" t="s">
        <v>1005</v>
      </c>
      <c r="F1064" s="32"/>
      <c r="G1064" s="34"/>
      <c r="H1064" s="395"/>
      <c r="I1064" s="411">
        <f>SUM(I1065:I1074)</f>
        <v>0</v>
      </c>
      <c r="J1064" s="59"/>
      <c r="K1064" s="392"/>
      <c r="L1064" s="61"/>
      <c r="M1064" s="63"/>
    </row>
    <row r="1065" spans="1:13" ht="157.5">
      <c r="A1065" s="30"/>
      <c r="B1065" s="72"/>
      <c r="C1065" s="30"/>
      <c r="D1065" s="31" t="s">
        <v>868</v>
      </c>
      <c r="E1065" s="78" t="s">
        <v>1006</v>
      </c>
      <c r="F1065" s="32" t="s">
        <v>1156</v>
      </c>
      <c r="G1065" s="34">
        <v>16</v>
      </c>
      <c r="H1065" s="56">
        <v>0</v>
      </c>
      <c r="I1065" s="398">
        <f t="shared" si="42"/>
        <v>0</v>
      </c>
      <c r="J1065" s="59"/>
      <c r="K1065" s="392"/>
      <c r="L1065" s="61"/>
      <c r="M1065" s="63"/>
    </row>
    <row r="1066" spans="1:13" ht="33.75">
      <c r="A1066" s="30"/>
      <c r="B1066" s="72"/>
      <c r="C1066" s="30"/>
      <c r="D1066" s="31" t="s">
        <v>869</v>
      </c>
      <c r="E1066" s="78" t="s">
        <v>1007</v>
      </c>
      <c r="F1066" s="32" t="s">
        <v>1156</v>
      </c>
      <c r="G1066" s="34">
        <v>25</v>
      </c>
      <c r="H1066" s="56">
        <v>0</v>
      </c>
      <c r="I1066" s="398">
        <f t="shared" si="42"/>
        <v>0</v>
      </c>
      <c r="J1066" s="59"/>
      <c r="K1066" s="392"/>
      <c r="L1066" s="61"/>
      <c r="M1066" s="63"/>
    </row>
    <row r="1067" spans="1:13" ht="22.5">
      <c r="A1067" s="30"/>
      <c r="B1067" s="72"/>
      <c r="C1067" s="30"/>
      <c r="D1067" s="31" t="s">
        <v>870</v>
      </c>
      <c r="E1067" s="78" t="s">
        <v>1008</v>
      </c>
      <c r="F1067" s="32" t="s">
        <v>1156</v>
      </c>
      <c r="G1067" s="34">
        <v>3</v>
      </c>
      <c r="H1067" s="56">
        <v>0</v>
      </c>
      <c r="I1067" s="398">
        <f t="shared" si="42"/>
        <v>0</v>
      </c>
      <c r="J1067" s="59"/>
      <c r="K1067" s="392"/>
      <c r="L1067" s="61"/>
      <c r="M1067" s="63"/>
    </row>
    <row r="1068" spans="1:13" ht="22.5">
      <c r="A1068" s="30"/>
      <c r="B1068" s="72"/>
      <c r="C1068" s="30"/>
      <c r="D1068" s="31" t="s">
        <v>871</v>
      </c>
      <c r="E1068" s="78" t="s">
        <v>1009</v>
      </c>
      <c r="F1068" s="32" t="s">
        <v>1156</v>
      </c>
      <c r="G1068" s="34">
        <v>12</v>
      </c>
      <c r="H1068" s="56">
        <v>0</v>
      </c>
      <c r="I1068" s="398">
        <f t="shared" si="42"/>
        <v>0</v>
      </c>
      <c r="J1068" s="59"/>
      <c r="K1068" s="392"/>
      <c r="L1068" s="61"/>
      <c r="M1068" s="63"/>
    </row>
    <row r="1069" spans="1:13" ht="22.5">
      <c r="A1069" s="30"/>
      <c r="B1069" s="72"/>
      <c r="C1069" s="30"/>
      <c r="D1069" s="31" t="s">
        <v>872</v>
      </c>
      <c r="E1069" s="78" t="s">
        <v>1010</v>
      </c>
      <c r="F1069" s="32" t="s">
        <v>1156</v>
      </c>
      <c r="G1069" s="34">
        <v>3</v>
      </c>
      <c r="H1069" s="56">
        <v>0</v>
      </c>
      <c r="I1069" s="398">
        <f t="shared" si="42"/>
        <v>0</v>
      </c>
      <c r="J1069" s="59"/>
      <c r="K1069" s="392"/>
      <c r="L1069" s="61"/>
      <c r="M1069" s="63"/>
    </row>
    <row r="1070" spans="1:13" ht="22.5">
      <c r="A1070" s="30"/>
      <c r="B1070" s="72"/>
      <c r="C1070" s="30"/>
      <c r="D1070" s="31" t="s">
        <v>873</v>
      </c>
      <c r="E1070" s="78" t="s">
        <v>1011</v>
      </c>
      <c r="F1070" s="32" t="s">
        <v>1156</v>
      </c>
      <c r="G1070" s="34">
        <v>7</v>
      </c>
      <c r="H1070" s="56">
        <v>0</v>
      </c>
      <c r="I1070" s="398">
        <f t="shared" si="42"/>
        <v>0</v>
      </c>
      <c r="J1070" s="59"/>
      <c r="K1070" s="392"/>
      <c r="L1070" s="61"/>
      <c r="M1070" s="63"/>
    </row>
    <row r="1071" spans="1:13" ht="45">
      <c r="A1071" s="30"/>
      <c r="B1071" s="72"/>
      <c r="C1071" s="30"/>
      <c r="D1071" s="31" t="s">
        <v>874</v>
      </c>
      <c r="E1071" s="78" t="s">
        <v>1012</v>
      </c>
      <c r="F1071" s="32" t="s">
        <v>1156</v>
      </c>
      <c r="G1071" s="34">
        <v>2</v>
      </c>
      <c r="H1071" s="56">
        <v>0</v>
      </c>
      <c r="I1071" s="398">
        <f t="shared" si="42"/>
        <v>0</v>
      </c>
      <c r="J1071" s="59"/>
      <c r="K1071" s="392"/>
      <c r="L1071" s="61"/>
      <c r="M1071" s="63"/>
    </row>
    <row r="1072" spans="1:13" ht="22.5">
      <c r="A1072" s="30"/>
      <c r="B1072" s="72"/>
      <c r="C1072" s="30"/>
      <c r="D1072" s="31" t="s">
        <v>875</v>
      </c>
      <c r="E1072" s="78" t="s">
        <v>1013</v>
      </c>
      <c r="F1072" s="32" t="s">
        <v>1156</v>
      </c>
      <c r="G1072" s="34">
        <v>3</v>
      </c>
      <c r="H1072" s="56">
        <v>0</v>
      </c>
      <c r="I1072" s="398">
        <f t="shared" si="42"/>
        <v>0</v>
      </c>
      <c r="J1072" s="59"/>
      <c r="K1072" s="392"/>
      <c r="L1072" s="61"/>
      <c r="M1072" s="63"/>
    </row>
    <row r="1073" spans="1:13" ht="22.5">
      <c r="A1073" s="30"/>
      <c r="B1073" s="72"/>
      <c r="C1073" s="30"/>
      <c r="D1073" s="31" t="s">
        <v>876</v>
      </c>
      <c r="E1073" s="78" t="s">
        <v>1014</v>
      </c>
      <c r="F1073" s="32" t="s">
        <v>1156</v>
      </c>
      <c r="G1073" s="34">
        <v>3</v>
      </c>
      <c r="H1073" s="56">
        <v>0</v>
      </c>
      <c r="I1073" s="398">
        <f t="shared" si="42"/>
        <v>0</v>
      </c>
      <c r="J1073" s="59"/>
      <c r="K1073" s="392"/>
      <c r="L1073" s="61"/>
      <c r="M1073" s="63"/>
    </row>
    <row r="1074" spans="1:13" ht="22.5">
      <c r="A1074" s="30"/>
      <c r="B1074" s="72"/>
      <c r="C1074" s="30"/>
      <c r="D1074" s="31" t="s">
        <v>877</v>
      </c>
      <c r="E1074" s="78" t="s">
        <v>1015</v>
      </c>
      <c r="F1074" s="32" t="s">
        <v>1156</v>
      </c>
      <c r="G1074" s="34">
        <v>2</v>
      </c>
      <c r="H1074" s="56">
        <v>0</v>
      </c>
      <c r="I1074" s="398">
        <f t="shared" si="42"/>
        <v>0</v>
      </c>
      <c r="J1074" s="59"/>
      <c r="K1074" s="392"/>
      <c r="L1074" s="61"/>
      <c r="M1074" s="63"/>
    </row>
    <row r="1075" spans="1:13" ht="15">
      <c r="A1075" s="30">
        <v>5</v>
      </c>
      <c r="B1075" s="72"/>
      <c r="C1075" s="30"/>
      <c r="D1075" s="31"/>
      <c r="E1075" s="127" t="s">
        <v>1016</v>
      </c>
      <c r="F1075" s="32"/>
      <c r="G1075" s="34"/>
      <c r="H1075" s="395"/>
      <c r="I1075" s="411">
        <f>SUM(I1076:I1077)</f>
        <v>0</v>
      </c>
      <c r="J1075" s="59"/>
      <c r="K1075" s="392"/>
      <c r="L1075" s="61"/>
      <c r="M1075" s="63"/>
    </row>
    <row r="1076" spans="1:13" ht="157.5">
      <c r="A1076" s="30"/>
      <c r="B1076" s="72"/>
      <c r="C1076" s="30"/>
      <c r="D1076" s="31" t="s">
        <v>878</v>
      </c>
      <c r="E1076" s="78" t="s">
        <v>1017</v>
      </c>
      <c r="F1076" s="32" t="s">
        <v>1156</v>
      </c>
      <c r="G1076" s="34">
        <v>15</v>
      </c>
      <c r="H1076" s="56">
        <v>0</v>
      </c>
      <c r="I1076" s="398">
        <f t="shared" si="42"/>
        <v>0</v>
      </c>
      <c r="J1076" s="59"/>
      <c r="K1076" s="392"/>
      <c r="L1076" s="61"/>
      <c r="M1076" s="63"/>
    </row>
    <row r="1077" spans="1:13" ht="22.5">
      <c r="A1077" s="30"/>
      <c r="B1077" s="72"/>
      <c r="C1077" s="30"/>
      <c r="D1077" s="31" t="s">
        <v>879</v>
      </c>
      <c r="E1077" s="78" t="s">
        <v>1018</v>
      </c>
      <c r="F1077" s="32" t="s">
        <v>1156</v>
      </c>
      <c r="G1077" s="34">
        <v>1</v>
      </c>
      <c r="H1077" s="56">
        <v>0</v>
      </c>
      <c r="I1077" s="398">
        <f t="shared" si="42"/>
        <v>0</v>
      </c>
      <c r="J1077" s="59"/>
      <c r="K1077" s="392"/>
      <c r="L1077" s="61"/>
      <c r="M1077" s="63"/>
    </row>
    <row r="1078" spans="1:13" ht="15">
      <c r="A1078" s="30">
        <v>5</v>
      </c>
      <c r="B1078" s="72"/>
      <c r="C1078" s="30"/>
      <c r="D1078" s="31"/>
      <c r="E1078" s="127" t="s">
        <v>1019</v>
      </c>
      <c r="F1078" s="32"/>
      <c r="G1078" s="34"/>
      <c r="H1078" s="395"/>
      <c r="I1078" s="411">
        <f>SUM(I1079)</f>
        <v>0</v>
      </c>
      <c r="J1078" s="59"/>
      <c r="K1078" s="392"/>
      <c r="L1078" s="61"/>
      <c r="M1078" s="63"/>
    </row>
    <row r="1079" spans="1:13" ht="78.75">
      <c r="A1079" s="30"/>
      <c r="B1079" s="72"/>
      <c r="C1079" s="30"/>
      <c r="D1079" s="31" t="s">
        <v>880</v>
      </c>
      <c r="E1079" s="78" t="s">
        <v>1020</v>
      </c>
      <c r="F1079" s="32" t="s">
        <v>1156</v>
      </c>
      <c r="G1079" s="34">
        <v>15</v>
      </c>
      <c r="H1079" s="56">
        <v>0</v>
      </c>
      <c r="I1079" s="398">
        <f t="shared" si="42"/>
        <v>0</v>
      </c>
      <c r="J1079" s="59"/>
      <c r="K1079" s="392"/>
      <c r="L1079" s="61"/>
      <c r="M1079" s="63"/>
    </row>
    <row r="1080" spans="1:13" ht="15">
      <c r="A1080" s="30">
        <v>5</v>
      </c>
      <c r="B1080" s="72"/>
      <c r="C1080" s="30"/>
      <c r="D1080" s="31"/>
      <c r="E1080" s="127" t="s">
        <v>1021</v>
      </c>
      <c r="F1080" s="32"/>
      <c r="G1080" s="34"/>
      <c r="H1080" s="395"/>
      <c r="I1080" s="411">
        <f>SUM(I1081)</f>
        <v>0</v>
      </c>
      <c r="J1080" s="59"/>
      <c r="K1080" s="392"/>
      <c r="L1080" s="61"/>
      <c r="M1080" s="63"/>
    </row>
    <row r="1081" spans="1:13" ht="78.75">
      <c r="A1081" s="30"/>
      <c r="B1081" s="72"/>
      <c r="C1081" s="30"/>
      <c r="D1081" s="31" t="s">
        <v>881</v>
      </c>
      <c r="E1081" s="78" t="s">
        <v>1022</v>
      </c>
      <c r="F1081" s="32" t="s">
        <v>7</v>
      </c>
      <c r="G1081" s="34">
        <v>17</v>
      </c>
      <c r="H1081" s="56">
        <v>0</v>
      </c>
      <c r="I1081" s="398">
        <f t="shared" si="42"/>
        <v>0</v>
      </c>
      <c r="J1081" s="59"/>
      <c r="K1081" s="392"/>
      <c r="L1081" s="61"/>
      <c r="M1081" s="63"/>
    </row>
    <row r="1082" spans="1:13" ht="15">
      <c r="A1082" s="82">
        <v>5</v>
      </c>
      <c r="B1082" s="83"/>
      <c r="C1082" s="82"/>
      <c r="D1082" s="84"/>
      <c r="E1082" s="128" t="s">
        <v>1023</v>
      </c>
      <c r="F1082" s="85"/>
      <c r="G1082" s="86"/>
      <c r="H1082" s="396"/>
      <c r="I1082" s="440">
        <f>SUM(I1083:I1085)</f>
        <v>0</v>
      </c>
      <c r="J1082" s="59"/>
      <c r="K1082" s="392"/>
      <c r="L1082" s="61"/>
      <c r="M1082" s="63"/>
    </row>
    <row r="1083" spans="1:13" ht="22.5">
      <c r="A1083" s="82"/>
      <c r="B1083" s="83"/>
      <c r="C1083" s="82"/>
      <c r="D1083" s="84" t="s">
        <v>882</v>
      </c>
      <c r="E1083" s="101" t="s">
        <v>1166</v>
      </c>
      <c r="F1083" s="85"/>
      <c r="G1083" s="86"/>
      <c r="H1083" s="396"/>
      <c r="I1083" s="396" t="str">
        <f t="shared" si="42"/>
        <v/>
      </c>
      <c r="J1083" s="59"/>
      <c r="K1083" s="392"/>
      <c r="L1083" s="61"/>
      <c r="M1083" s="63"/>
    </row>
    <row r="1084" spans="1:13" ht="15">
      <c r="A1084" s="88"/>
      <c r="B1084" s="89"/>
      <c r="C1084" s="88"/>
      <c r="D1084" s="90"/>
      <c r="E1084" s="117" t="s">
        <v>1164</v>
      </c>
      <c r="F1084" s="91" t="s">
        <v>7</v>
      </c>
      <c r="G1084" s="92">
        <v>87</v>
      </c>
      <c r="H1084" s="93">
        <v>0</v>
      </c>
      <c r="I1084" s="397">
        <f t="shared" si="42"/>
        <v>0</v>
      </c>
      <c r="J1084" s="59"/>
      <c r="K1084" s="392"/>
      <c r="L1084" s="61"/>
      <c r="M1084" s="63"/>
    </row>
    <row r="1085" spans="1:13" ht="15">
      <c r="A1085" s="94"/>
      <c r="B1085" s="95"/>
      <c r="C1085" s="94"/>
      <c r="D1085" s="96"/>
      <c r="E1085" s="118" t="s">
        <v>1165</v>
      </c>
      <c r="F1085" s="97" t="s">
        <v>7</v>
      </c>
      <c r="G1085" s="98">
        <v>18</v>
      </c>
      <c r="H1085" s="99">
        <v>0</v>
      </c>
      <c r="I1085" s="398">
        <f t="shared" si="42"/>
        <v>0</v>
      </c>
      <c r="J1085" s="59"/>
      <c r="K1085" s="392"/>
      <c r="L1085" s="61"/>
      <c r="M1085" s="63"/>
    </row>
    <row r="1086" spans="1:13" ht="15">
      <c r="A1086" s="402">
        <v>3</v>
      </c>
      <c r="B1086" s="402"/>
      <c r="C1086" s="403"/>
      <c r="D1086" s="404"/>
      <c r="E1086" s="404" t="s">
        <v>1024</v>
      </c>
      <c r="F1086" s="432"/>
      <c r="G1086" s="433"/>
      <c r="H1086" s="434"/>
      <c r="I1086" s="435">
        <f>I1087+I1093+I1099+I1107+I1110+I1126+I1132+I1154</f>
        <v>0</v>
      </c>
      <c r="J1086" s="59"/>
      <c r="K1086" s="392"/>
      <c r="L1086" s="61"/>
      <c r="M1086" s="63"/>
    </row>
    <row r="1087" spans="1:13" ht="15">
      <c r="A1087" s="30">
        <v>5</v>
      </c>
      <c r="B1087" s="72"/>
      <c r="C1087" s="30"/>
      <c r="D1087" s="31"/>
      <c r="E1087" s="127" t="s">
        <v>1025</v>
      </c>
      <c r="F1087" s="32"/>
      <c r="G1087" s="34"/>
      <c r="H1087" s="395"/>
      <c r="I1087" s="411">
        <f>SUM(I1088:I1092)</f>
        <v>0</v>
      </c>
      <c r="J1087" s="59"/>
      <c r="K1087" s="392"/>
      <c r="L1087" s="61"/>
      <c r="M1087" s="63"/>
    </row>
    <row r="1088" spans="1:13" ht="15">
      <c r="A1088" s="30"/>
      <c r="B1088" s="72"/>
      <c r="C1088" s="30"/>
      <c r="D1088" s="31" t="s">
        <v>883</v>
      </c>
      <c r="E1088" s="78" t="s">
        <v>1026</v>
      </c>
      <c r="F1088" s="32" t="s">
        <v>7</v>
      </c>
      <c r="G1088" s="34">
        <v>1</v>
      </c>
      <c r="H1088" s="56">
        <v>0</v>
      </c>
      <c r="I1088" s="398">
        <f t="shared" ref="I1088:I1113" si="43">IF(ISNUMBER(G1088),ROUND(G1088*H1088,2),"")</f>
        <v>0</v>
      </c>
      <c r="J1088" s="59"/>
      <c r="K1088" s="392"/>
      <c r="L1088" s="61"/>
      <c r="M1088" s="63"/>
    </row>
    <row r="1089" spans="1:13" ht="15">
      <c r="A1089" s="30"/>
      <c r="B1089" s="72"/>
      <c r="C1089" s="30"/>
      <c r="D1089" s="31" t="s">
        <v>884</v>
      </c>
      <c r="E1089" s="78" t="s">
        <v>1027</v>
      </c>
      <c r="F1089" s="32" t="s">
        <v>7</v>
      </c>
      <c r="G1089" s="34">
        <v>10</v>
      </c>
      <c r="H1089" s="56">
        <v>0</v>
      </c>
      <c r="I1089" s="398">
        <f t="shared" si="43"/>
        <v>0</v>
      </c>
      <c r="J1089" s="59"/>
      <c r="K1089" s="392"/>
      <c r="L1089" s="61"/>
      <c r="M1089" s="63"/>
    </row>
    <row r="1090" spans="1:13" ht="15">
      <c r="A1090" s="30"/>
      <c r="B1090" s="72"/>
      <c r="C1090" s="30"/>
      <c r="D1090" s="31" t="s">
        <v>885</v>
      </c>
      <c r="E1090" s="78" t="s">
        <v>1028</v>
      </c>
      <c r="F1090" s="32" t="s">
        <v>7</v>
      </c>
      <c r="G1090" s="34">
        <v>76</v>
      </c>
      <c r="H1090" s="56">
        <v>0</v>
      </c>
      <c r="I1090" s="398">
        <f t="shared" si="43"/>
        <v>0</v>
      </c>
      <c r="J1090" s="59"/>
      <c r="K1090" s="392"/>
      <c r="L1090" s="61"/>
      <c r="M1090" s="63"/>
    </row>
    <row r="1091" spans="1:13" ht="15">
      <c r="A1091" s="30"/>
      <c r="B1091" s="72"/>
      <c r="C1091" s="30"/>
      <c r="D1091" s="31" t="s">
        <v>886</v>
      </c>
      <c r="E1091" s="78" t="s">
        <v>1029</v>
      </c>
      <c r="F1091" s="32" t="s">
        <v>7</v>
      </c>
      <c r="G1091" s="34">
        <v>16</v>
      </c>
      <c r="H1091" s="56">
        <v>0</v>
      </c>
      <c r="I1091" s="398">
        <f t="shared" si="43"/>
        <v>0</v>
      </c>
      <c r="J1091" s="59"/>
      <c r="K1091" s="392"/>
      <c r="L1091" s="61"/>
      <c r="M1091" s="63"/>
    </row>
    <row r="1092" spans="1:13" ht="15">
      <c r="A1092" s="30"/>
      <c r="B1092" s="72"/>
      <c r="C1092" s="30"/>
      <c r="D1092" s="31" t="s">
        <v>887</v>
      </c>
      <c r="E1092" s="78" t="s">
        <v>1030</v>
      </c>
      <c r="F1092" s="32" t="s">
        <v>7</v>
      </c>
      <c r="G1092" s="34">
        <v>103</v>
      </c>
      <c r="H1092" s="56">
        <v>0</v>
      </c>
      <c r="I1092" s="398">
        <f t="shared" si="43"/>
        <v>0</v>
      </c>
      <c r="J1092" s="59"/>
      <c r="K1092" s="392"/>
      <c r="L1092" s="61"/>
      <c r="M1092" s="63"/>
    </row>
    <row r="1093" spans="1:13" ht="22.5">
      <c r="A1093" s="30">
        <v>5</v>
      </c>
      <c r="B1093" s="72"/>
      <c r="C1093" s="30"/>
      <c r="D1093" s="31"/>
      <c r="E1093" s="127" t="s">
        <v>1031</v>
      </c>
      <c r="F1093" s="32"/>
      <c r="G1093" s="34"/>
      <c r="H1093" s="395"/>
      <c r="I1093" s="411">
        <f>SUM(I1094:I1098)</f>
        <v>0</v>
      </c>
      <c r="J1093" s="59"/>
      <c r="K1093" s="392"/>
      <c r="L1093" s="61"/>
      <c r="M1093" s="63"/>
    </row>
    <row r="1094" spans="1:13" ht="15">
      <c r="A1094" s="30"/>
      <c r="B1094" s="72"/>
      <c r="C1094" s="30"/>
      <c r="D1094" s="31" t="s">
        <v>888</v>
      </c>
      <c r="E1094" s="78" t="s">
        <v>1032</v>
      </c>
      <c r="F1094" s="32" t="s">
        <v>7</v>
      </c>
      <c r="G1094" s="34">
        <v>67</v>
      </c>
      <c r="H1094" s="56">
        <v>0</v>
      </c>
      <c r="I1094" s="398">
        <f t="shared" si="43"/>
        <v>0</v>
      </c>
      <c r="J1094" s="59"/>
      <c r="K1094" s="392"/>
      <c r="L1094" s="61"/>
      <c r="M1094" s="63"/>
    </row>
    <row r="1095" spans="1:13" ht="15">
      <c r="A1095" s="30"/>
      <c r="B1095" s="72"/>
      <c r="C1095" s="30"/>
      <c r="D1095" s="31" t="s">
        <v>889</v>
      </c>
      <c r="E1095" s="78" t="s">
        <v>1033</v>
      </c>
      <c r="F1095" s="32" t="s">
        <v>7</v>
      </c>
      <c r="G1095" s="34">
        <v>25</v>
      </c>
      <c r="H1095" s="56">
        <v>0</v>
      </c>
      <c r="I1095" s="398">
        <f t="shared" si="43"/>
        <v>0</v>
      </c>
      <c r="J1095" s="59"/>
      <c r="K1095" s="392"/>
      <c r="L1095" s="61"/>
      <c r="M1095" s="63"/>
    </row>
    <row r="1096" spans="1:13" ht="15">
      <c r="A1096" s="30"/>
      <c r="B1096" s="72"/>
      <c r="C1096" s="30"/>
      <c r="D1096" s="31" t="s">
        <v>890</v>
      </c>
      <c r="E1096" s="78" t="s">
        <v>1034</v>
      </c>
      <c r="F1096" s="32" t="s">
        <v>7</v>
      </c>
      <c r="G1096" s="34">
        <v>16</v>
      </c>
      <c r="H1096" s="56">
        <v>0</v>
      </c>
      <c r="I1096" s="398">
        <f t="shared" si="43"/>
        <v>0</v>
      </c>
      <c r="J1096" s="59"/>
      <c r="K1096" s="392"/>
      <c r="L1096" s="61"/>
      <c r="M1096" s="63"/>
    </row>
    <row r="1097" spans="1:13" ht="22.5">
      <c r="A1097" s="30"/>
      <c r="B1097" s="72"/>
      <c r="C1097" s="30"/>
      <c r="D1097" s="31" t="s">
        <v>891</v>
      </c>
      <c r="E1097" s="78" t="s">
        <v>1035</v>
      </c>
      <c r="F1097" s="32" t="s">
        <v>7</v>
      </c>
      <c r="G1097" s="34">
        <v>6</v>
      </c>
      <c r="H1097" s="56">
        <v>0</v>
      </c>
      <c r="I1097" s="398">
        <f t="shared" si="43"/>
        <v>0</v>
      </c>
      <c r="J1097" s="59"/>
      <c r="K1097" s="392"/>
      <c r="L1097" s="61"/>
      <c r="M1097" s="63"/>
    </row>
    <row r="1098" spans="1:13" ht="15">
      <c r="A1098" s="30"/>
      <c r="B1098" s="72"/>
      <c r="C1098" s="30"/>
      <c r="D1098" s="31" t="s">
        <v>892</v>
      </c>
      <c r="E1098" s="78" t="s">
        <v>1036</v>
      </c>
      <c r="F1098" s="32" t="s">
        <v>7</v>
      </c>
      <c r="G1098" s="34">
        <v>1</v>
      </c>
      <c r="H1098" s="56">
        <v>0</v>
      </c>
      <c r="I1098" s="398">
        <f t="shared" si="43"/>
        <v>0</v>
      </c>
      <c r="J1098" s="59"/>
      <c r="K1098" s="392"/>
      <c r="L1098" s="61"/>
      <c r="M1098" s="63"/>
    </row>
    <row r="1099" spans="1:13" ht="15">
      <c r="A1099" s="30">
        <v>5</v>
      </c>
      <c r="B1099" s="72"/>
      <c r="C1099" s="30"/>
      <c r="D1099" s="31"/>
      <c r="E1099" s="127" t="s">
        <v>1037</v>
      </c>
      <c r="F1099" s="32"/>
      <c r="G1099" s="34"/>
      <c r="H1099" s="395"/>
      <c r="I1099" s="411">
        <f>SUM(I1100:I1106)</f>
        <v>0</v>
      </c>
      <c r="J1099" s="59"/>
      <c r="K1099" s="392"/>
      <c r="L1099" s="61"/>
      <c r="M1099" s="63"/>
    </row>
    <row r="1100" spans="1:13" ht="33.75">
      <c r="A1100" s="30"/>
      <c r="B1100" s="72"/>
      <c r="C1100" s="30"/>
      <c r="D1100" s="31" t="s">
        <v>893</v>
      </c>
      <c r="E1100" s="78" t="s">
        <v>1038</v>
      </c>
      <c r="F1100" s="32" t="s">
        <v>7</v>
      </c>
      <c r="G1100" s="34">
        <v>12</v>
      </c>
      <c r="H1100" s="56">
        <v>0</v>
      </c>
      <c r="I1100" s="398">
        <f t="shared" si="43"/>
        <v>0</v>
      </c>
      <c r="J1100" s="59"/>
      <c r="K1100" s="392"/>
      <c r="L1100" s="61"/>
      <c r="M1100" s="63"/>
    </row>
    <row r="1101" spans="1:13" ht="22.5">
      <c r="A1101" s="30"/>
      <c r="B1101" s="72"/>
      <c r="C1101" s="30"/>
      <c r="D1101" s="31" t="s">
        <v>894</v>
      </c>
      <c r="E1101" s="78" t="s">
        <v>1039</v>
      </c>
      <c r="F1101" s="32" t="s">
        <v>7</v>
      </c>
      <c r="G1101" s="34">
        <v>5</v>
      </c>
      <c r="H1101" s="56">
        <v>0</v>
      </c>
      <c r="I1101" s="398">
        <f t="shared" si="43"/>
        <v>0</v>
      </c>
      <c r="J1101" s="59"/>
      <c r="K1101" s="392"/>
      <c r="L1101" s="61"/>
      <c r="M1101" s="63"/>
    </row>
    <row r="1102" spans="1:13" ht="15">
      <c r="A1102" s="30"/>
      <c r="B1102" s="72"/>
      <c r="C1102" s="30"/>
      <c r="D1102" s="31" t="s">
        <v>895</v>
      </c>
      <c r="E1102" s="78" t="s">
        <v>1040</v>
      </c>
      <c r="F1102" s="32" t="s">
        <v>7</v>
      </c>
      <c r="G1102" s="34">
        <v>2</v>
      </c>
      <c r="H1102" s="56">
        <v>0</v>
      </c>
      <c r="I1102" s="398">
        <f t="shared" si="43"/>
        <v>0</v>
      </c>
      <c r="J1102" s="59"/>
      <c r="K1102" s="392"/>
      <c r="L1102" s="61"/>
      <c r="M1102" s="63"/>
    </row>
    <row r="1103" spans="1:13" ht="15">
      <c r="A1103" s="30"/>
      <c r="B1103" s="72"/>
      <c r="C1103" s="30"/>
      <c r="D1103" s="31" t="s">
        <v>896</v>
      </c>
      <c r="E1103" s="78" t="s">
        <v>1041</v>
      </c>
      <c r="F1103" s="32" t="s">
        <v>7</v>
      </c>
      <c r="G1103" s="34">
        <v>3</v>
      </c>
      <c r="H1103" s="56">
        <v>0</v>
      </c>
      <c r="I1103" s="398">
        <f t="shared" si="43"/>
        <v>0</v>
      </c>
      <c r="J1103" s="59"/>
      <c r="K1103" s="392"/>
      <c r="L1103" s="61"/>
      <c r="M1103" s="63"/>
    </row>
    <row r="1104" spans="1:13" ht="15">
      <c r="A1104" s="30"/>
      <c r="B1104" s="72"/>
      <c r="C1104" s="30"/>
      <c r="D1104" s="31" t="s">
        <v>897</v>
      </c>
      <c r="E1104" s="78" t="s">
        <v>1042</v>
      </c>
      <c r="F1104" s="32" t="s">
        <v>7</v>
      </c>
      <c r="G1104" s="34">
        <v>3</v>
      </c>
      <c r="H1104" s="56">
        <v>0</v>
      </c>
      <c r="I1104" s="398">
        <f t="shared" si="43"/>
        <v>0</v>
      </c>
      <c r="J1104" s="59"/>
      <c r="K1104" s="392"/>
      <c r="L1104" s="61"/>
      <c r="M1104" s="63"/>
    </row>
    <row r="1105" spans="1:13" ht="22.5">
      <c r="A1105" s="30"/>
      <c r="B1105" s="72"/>
      <c r="C1105" s="30"/>
      <c r="D1105" s="31" t="s">
        <v>898</v>
      </c>
      <c r="E1105" s="78" t="s">
        <v>1043</v>
      </c>
      <c r="F1105" s="32" t="s">
        <v>7</v>
      </c>
      <c r="G1105" s="34">
        <v>1</v>
      </c>
      <c r="H1105" s="56">
        <v>0</v>
      </c>
      <c r="I1105" s="398">
        <f t="shared" si="43"/>
        <v>0</v>
      </c>
      <c r="J1105" s="59"/>
      <c r="K1105" s="392"/>
      <c r="L1105" s="61"/>
      <c r="M1105" s="63"/>
    </row>
    <row r="1106" spans="1:13" ht="15">
      <c r="A1106" s="30"/>
      <c r="B1106" s="72"/>
      <c r="C1106" s="30"/>
      <c r="D1106" s="31" t="s">
        <v>899</v>
      </c>
      <c r="E1106" s="78" t="s">
        <v>1044</v>
      </c>
      <c r="F1106" s="32" t="s">
        <v>7</v>
      </c>
      <c r="G1106" s="34">
        <v>1</v>
      </c>
      <c r="H1106" s="56">
        <v>0</v>
      </c>
      <c r="I1106" s="398">
        <f t="shared" si="43"/>
        <v>0</v>
      </c>
      <c r="J1106" s="59"/>
      <c r="K1106" s="392"/>
      <c r="L1106" s="61"/>
      <c r="M1106" s="63"/>
    </row>
    <row r="1107" spans="1:13" ht="15">
      <c r="A1107" s="30">
        <v>5</v>
      </c>
      <c r="B1107" s="72"/>
      <c r="C1107" s="30"/>
      <c r="D1107" s="31"/>
      <c r="E1107" s="127" t="s">
        <v>1045</v>
      </c>
      <c r="F1107" s="32"/>
      <c r="G1107" s="34"/>
      <c r="H1107" s="395"/>
      <c r="I1107" s="411">
        <f>SUM(I1108:I1109)</f>
        <v>0</v>
      </c>
      <c r="J1107" s="59"/>
      <c r="K1107" s="392"/>
      <c r="L1107" s="61"/>
      <c r="M1107" s="63"/>
    </row>
    <row r="1108" spans="1:13" ht="15">
      <c r="A1108" s="30"/>
      <c r="B1108" s="72"/>
      <c r="C1108" s="30"/>
      <c r="D1108" s="31" t="s">
        <v>900</v>
      </c>
      <c r="E1108" s="78" t="s">
        <v>1046</v>
      </c>
      <c r="F1108" s="32" t="s">
        <v>7</v>
      </c>
      <c r="G1108" s="34">
        <v>15</v>
      </c>
      <c r="H1108" s="56">
        <v>0</v>
      </c>
      <c r="I1108" s="398">
        <f t="shared" si="43"/>
        <v>0</v>
      </c>
      <c r="J1108" s="59"/>
      <c r="K1108" s="392"/>
      <c r="L1108" s="61"/>
      <c r="M1108" s="63"/>
    </row>
    <row r="1109" spans="1:13" ht="15">
      <c r="A1109" s="30"/>
      <c r="B1109" s="72"/>
      <c r="C1109" s="30"/>
      <c r="D1109" s="31" t="s">
        <v>901</v>
      </c>
      <c r="E1109" s="78" t="s">
        <v>1047</v>
      </c>
      <c r="F1109" s="32" t="s">
        <v>7</v>
      </c>
      <c r="G1109" s="34">
        <v>17</v>
      </c>
      <c r="H1109" s="56">
        <v>0</v>
      </c>
      <c r="I1109" s="398">
        <f t="shared" si="43"/>
        <v>0</v>
      </c>
      <c r="J1109" s="59"/>
      <c r="K1109" s="392"/>
      <c r="L1109" s="61"/>
      <c r="M1109" s="63"/>
    </row>
    <row r="1110" spans="1:13" ht="15">
      <c r="A1110" s="30">
        <v>5</v>
      </c>
      <c r="B1110" s="72"/>
      <c r="C1110" s="30"/>
      <c r="D1110" s="31"/>
      <c r="E1110" s="127" t="s">
        <v>1048</v>
      </c>
      <c r="F1110" s="32"/>
      <c r="G1110" s="34"/>
      <c r="H1110" s="395"/>
      <c r="I1110" s="411">
        <f>SUM(I1111:I1125)</f>
        <v>0</v>
      </c>
      <c r="J1110" s="59"/>
      <c r="K1110" s="392"/>
      <c r="L1110" s="61"/>
      <c r="M1110" s="63"/>
    </row>
    <row r="1111" spans="1:13" ht="22.5">
      <c r="A1111" s="30"/>
      <c r="B1111" s="72"/>
      <c r="C1111" s="30"/>
      <c r="D1111" s="31" t="s">
        <v>902</v>
      </c>
      <c r="E1111" s="78" t="s">
        <v>1049</v>
      </c>
      <c r="F1111" s="32" t="s">
        <v>1157</v>
      </c>
      <c r="G1111" s="34">
        <v>4.0999999999999996</v>
      </c>
      <c r="H1111" s="56">
        <v>0</v>
      </c>
      <c r="I1111" s="398">
        <f t="shared" si="43"/>
        <v>0</v>
      </c>
      <c r="J1111" s="59"/>
      <c r="K1111" s="392"/>
      <c r="L1111" s="61"/>
      <c r="M1111" s="63"/>
    </row>
    <row r="1112" spans="1:13" ht="22.5">
      <c r="A1112" s="30"/>
      <c r="B1112" s="72"/>
      <c r="C1112" s="30"/>
      <c r="D1112" s="31" t="s">
        <v>903</v>
      </c>
      <c r="E1112" s="78" t="s">
        <v>1050</v>
      </c>
      <c r="F1112" s="32" t="s">
        <v>1157</v>
      </c>
      <c r="G1112" s="34">
        <v>1.3</v>
      </c>
      <c r="H1112" s="56">
        <v>0</v>
      </c>
      <c r="I1112" s="398">
        <f t="shared" si="43"/>
        <v>0</v>
      </c>
      <c r="J1112" s="59"/>
      <c r="K1112" s="392"/>
      <c r="L1112" s="61"/>
      <c r="M1112" s="63"/>
    </row>
    <row r="1113" spans="1:13" ht="45">
      <c r="A1113" s="30"/>
      <c r="B1113" s="72"/>
      <c r="C1113" s="30"/>
      <c r="D1113" s="31" t="s">
        <v>904</v>
      </c>
      <c r="E1113" s="78" t="s">
        <v>1051</v>
      </c>
      <c r="F1113" s="32" t="s">
        <v>7</v>
      </c>
      <c r="G1113" s="34">
        <v>460</v>
      </c>
      <c r="H1113" s="56">
        <v>0</v>
      </c>
      <c r="I1113" s="398">
        <f t="shared" si="43"/>
        <v>0</v>
      </c>
      <c r="J1113" s="59"/>
      <c r="K1113" s="392"/>
      <c r="L1113" s="61"/>
      <c r="M1113" s="63"/>
    </row>
    <row r="1114" spans="1:13" ht="22.5">
      <c r="A1114" s="30"/>
      <c r="B1114" s="72"/>
      <c r="C1114" s="30"/>
      <c r="D1114" s="31" t="s">
        <v>905</v>
      </c>
      <c r="E1114" s="78" t="s">
        <v>1052</v>
      </c>
      <c r="F1114" s="32" t="s">
        <v>7</v>
      </c>
      <c r="G1114" s="34">
        <v>10</v>
      </c>
      <c r="H1114" s="56">
        <v>0</v>
      </c>
      <c r="I1114" s="398">
        <f t="shared" ref="I1114:I1144" si="44">IF(ISNUMBER(G1114),ROUND(G1114*H1114,2),"")</f>
        <v>0</v>
      </c>
      <c r="J1114" s="59"/>
      <c r="K1114" s="392"/>
      <c r="L1114" s="61"/>
      <c r="M1114" s="63"/>
    </row>
    <row r="1115" spans="1:13" ht="22.5">
      <c r="A1115" s="30"/>
      <c r="B1115" s="72"/>
      <c r="C1115" s="30"/>
      <c r="D1115" s="31" t="s">
        <v>906</v>
      </c>
      <c r="E1115" s="78" t="s">
        <v>1053</v>
      </c>
      <c r="F1115" s="32" t="s">
        <v>7</v>
      </c>
      <c r="G1115" s="34">
        <v>1</v>
      </c>
      <c r="H1115" s="56">
        <v>0</v>
      </c>
      <c r="I1115" s="398">
        <f t="shared" si="44"/>
        <v>0</v>
      </c>
      <c r="J1115" s="59"/>
      <c r="K1115" s="392"/>
      <c r="L1115" s="61"/>
      <c r="M1115" s="63"/>
    </row>
    <row r="1116" spans="1:13" ht="22.5">
      <c r="A1116" s="30"/>
      <c r="B1116" s="72"/>
      <c r="C1116" s="30"/>
      <c r="D1116" s="31" t="s">
        <v>907</v>
      </c>
      <c r="E1116" s="78" t="s">
        <v>1054</v>
      </c>
      <c r="F1116" s="32" t="s">
        <v>7</v>
      </c>
      <c r="G1116" s="34">
        <v>1</v>
      </c>
      <c r="H1116" s="56">
        <v>0</v>
      </c>
      <c r="I1116" s="398">
        <f t="shared" si="44"/>
        <v>0</v>
      </c>
      <c r="J1116" s="59"/>
      <c r="K1116" s="392"/>
      <c r="L1116" s="61"/>
      <c r="M1116" s="63"/>
    </row>
    <row r="1117" spans="1:13" ht="22.5">
      <c r="A1117" s="30"/>
      <c r="B1117" s="72"/>
      <c r="C1117" s="30"/>
      <c r="D1117" s="31" t="s">
        <v>908</v>
      </c>
      <c r="E1117" s="78" t="s">
        <v>1055</v>
      </c>
      <c r="F1117" s="32" t="s">
        <v>7</v>
      </c>
      <c r="G1117" s="34">
        <v>1</v>
      </c>
      <c r="H1117" s="56">
        <v>0</v>
      </c>
      <c r="I1117" s="398">
        <f t="shared" si="44"/>
        <v>0</v>
      </c>
      <c r="J1117" s="59"/>
      <c r="K1117" s="392"/>
      <c r="L1117" s="61"/>
      <c r="M1117" s="63"/>
    </row>
    <row r="1118" spans="1:13" ht="15">
      <c r="A1118" s="30"/>
      <c r="B1118" s="72"/>
      <c r="C1118" s="30"/>
      <c r="D1118" s="31" t="s">
        <v>909</v>
      </c>
      <c r="E1118" s="78" t="s">
        <v>1056</v>
      </c>
      <c r="F1118" s="32" t="s">
        <v>7</v>
      </c>
      <c r="G1118" s="34">
        <v>1</v>
      </c>
      <c r="H1118" s="56">
        <v>0</v>
      </c>
      <c r="I1118" s="398">
        <f t="shared" si="44"/>
        <v>0</v>
      </c>
      <c r="J1118" s="59"/>
      <c r="K1118" s="392"/>
      <c r="L1118" s="61"/>
      <c r="M1118" s="63"/>
    </row>
    <row r="1119" spans="1:13" ht="15">
      <c r="A1119" s="30"/>
      <c r="B1119" s="72"/>
      <c r="C1119" s="30"/>
      <c r="D1119" s="31" t="s">
        <v>910</v>
      </c>
      <c r="E1119" s="78" t="s">
        <v>1057</v>
      </c>
      <c r="F1119" s="32" t="s">
        <v>7</v>
      </c>
      <c r="G1119" s="34">
        <v>8</v>
      </c>
      <c r="H1119" s="56">
        <v>0</v>
      </c>
      <c r="I1119" s="398">
        <f t="shared" si="44"/>
        <v>0</v>
      </c>
      <c r="J1119" s="59"/>
      <c r="K1119" s="392"/>
      <c r="L1119" s="61"/>
      <c r="M1119" s="63"/>
    </row>
    <row r="1120" spans="1:13" ht="15">
      <c r="A1120" s="30"/>
      <c r="B1120" s="72"/>
      <c r="C1120" s="30"/>
      <c r="D1120" s="31" t="s">
        <v>911</v>
      </c>
      <c r="E1120" s="78" t="s">
        <v>1058</v>
      </c>
      <c r="F1120" s="32" t="s">
        <v>1158</v>
      </c>
      <c r="G1120" s="34">
        <v>8</v>
      </c>
      <c r="H1120" s="56">
        <v>0</v>
      </c>
      <c r="I1120" s="398">
        <f t="shared" si="44"/>
        <v>0</v>
      </c>
      <c r="J1120" s="59"/>
      <c r="K1120" s="392"/>
      <c r="L1120" s="61"/>
      <c r="M1120" s="63"/>
    </row>
    <row r="1121" spans="1:13" ht="15">
      <c r="A1121" s="30"/>
      <c r="B1121" s="72"/>
      <c r="C1121" s="30"/>
      <c r="D1121" s="31" t="s">
        <v>912</v>
      </c>
      <c r="E1121" s="78" t="s">
        <v>1059</v>
      </c>
      <c r="F1121" s="32" t="s">
        <v>7</v>
      </c>
      <c r="G1121" s="34">
        <v>7</v>
      </c>
      <c r="H1121" s="56">
        <v>0</v>
      </c>
      <c r="I1121" s="398">
        <f t="shared" si="44"/>
        <v>0</v>
      </c>
      <c r="J1121" s="59"/>
      <c r="K1121" s="392"/>
      <c r="L1121" s="61"/>
      <c r="M1121" s="63"/>
    </row>
    <row r="1122" spans="1:13" ht="15">
      <c r="A1122" s="30"/>
      <c r="B1122" s="72"/>
      <c r="C1122" s="30"/>
      <c r="D1122" s="31" t="s">
        <v>913</v>
      </c>
      <c r="E1122" s="78" t="s">
        <v>1060</v>
      </c>
      <c r="F1122" s="32" t="s">
        <v>7</v>
      </c>
      <c r="G1122" s="34">
        <v>1</v>
      </c>
      <c r="H1122" s="56">
        <v>0</v>
      </c>
      <c r="I1122" s="398">
        <f t="shared" si="44"/>
        <v>0</v>
      </c>
      <c r="J1122" s="59"/>
      <c r="K1122" s="392"/>
      <c r="L1122" s="61"/>
      <c r="M1122" s="63"/>
    </row>
    <row r="1123" spans="1:13" ht="15">
      <c r="A1123" s="30"/>
      <c r="B1123" s="72"/>
      <c r="C1123" s="30"/>
      <c r="D1123" s="31" t="s">
        <v>914</v>
      </c>
      <c r="E1123" s="78" t="s">
        <v>1061</v>
      </c>
      <c r="F1123" s="32" t="s">
        <v>1158</v>
      </c>
      <c r="G1123" s="34">
        <v>5</v>
      </c>
      <c r="H1123" s="56">
        <v>0</v>
      </c>
      <c r="I1123" s="398">
        <f t="shared" si="44"/>
        <v>0</v>
      </c>
      <c r="J1123" s="59"/>
      <c r="K1123" s="392"/>
      <c r="L1123" s="61"/>
      <c r="M1123" s="63"/>
    </row>
    <row r="1124" spans="1:13" ht="33.75">
      <c r="A1124" s="30"/>
      <c r="B1124" s="72"/>
      <c r="C1124" s="30"/>
      <c r="D1124" s="31" t="s">
        <v>915</v>
      </c>
      <c r="E1124" s="78" t="s">
        <v>1062</v>
      </c>
      <c r="F1124" s="32" t="s">
        <v>1157</v>
      </c>
      <c r="G1124" s="34">
        <v>14.5</v>
      </c>
      <c r="H1124" s="56">
        <v>0</v>
      </c>
      <c r="I1124" s="398">
        <f t="shared" si="44"/>
        <v>0</v>
      </c>
      <c r="J1124" s="59"/>
      <c r="K1124" s="392"/>
      <c r="L1124" s="61"/>
      <c r="M1124" s="63"/>
    </row>
    <row r="1125" spans="1:13" ht="45">
      <c r="A1125" s="30"/>
      <c r="B1125" s="72"/>
      <c r="C1125" s="30"/>
      <c r="D1125" s="31" t="s">
        <v>916</v>
      </c>
      <c r="E1125" s="78" t="s">
        <v>1063</v>
      </c>
      <c r="F1125" s="32" t="s">
        <v>1157</v>
      </c>
      <c r="G1125" s="34">
        <v>4.71</v>
      </c>
      <c r="H1125" s="56">
        <v>0</v>
      </c>
      <c r="I1125" s="398">
        <f t="shared" si="44"/>
        <v>0</v>
      </c>
      <c r="J1125" s="59"/>
      <c r="K1125" s="392"/>
      <c r="L1125" s="61"/>
      <c r="M1125" s="63"/>
    </row>
    <row r="1126" spans="1:13" ht="15">
      <c r="A1126" s="30">
        <v>5</v>
      </c>
      <c r="B1126" s="72"/>
      <c r="C1126" s="30"/>
      <c r="D1126" s="31"/>
      <c r="E1126" s="127" t="s">
        <v>1064</v>
      </c>
      <c r="F1126" s="32"/>
      <c r="G1126" s="34"/>
      <c r="H1126" s="395"/>
      <c r="I1126" s="411">
        <f>SUM(I1127:I1131)</f>
        <v>0</v>
      </c>
      <c r="J1126" s="59"/>
      <c r="K1126" s="392"/>
      <c r="L1126" s="61"/>
      <c r="M1126" s="63"/>
    </row>
    <row r="1127" spans="1:13" ht="22.5">
      <c r="A1127" s="30"/>
      <c r="B1127" s="72"/>
      <c r="C1127" s="30"/>
      <c r="D1127" s="31" t="s">
        <v>917</v>
      </c>
      <c r="E1127" s="78" t="s">
        <v>1065</v>
      </c>
      <c r="F1127" s="32" t="s">
        <v>7</v>
      </c>
      <c r="G1127" s="34">
        <v>8</v>
      </c>
      <c r="H1127" s="56">
        <v>0</v>
      </c>
      <c r="I1127" s="398">
        <f t="shared" si="44"/>
        <v>0</v>
      </c>
      <c r="J1127" s="59"/>
      <c r="K1127" s="392"/>
      <c r="L1127" s="61"/>
      <c r="M1127" s="63"/>
    </row>
    <row r="1128" spans="1:13" ht="22.5">
      <c r="A1128" s="30"/>
      <c r="B1128" s="72"/>
      <c r="C1128" s="30"/>
      <c r="D1128" s="31" t="s">
        <v>918</v>
      </c>
      <c r="E1128" s="78" t="s">
        <v>1066</v>
      </c>
      <c r="F1128" s="32" t="s">
        <v>7</v>
      </c>
      <c r="G1128" s="34">
        <v>5</v>
      </c>
      <c r="H1128" s="56">
        <v>0</v>
      </c>
      <c r="I1128" s="398">
        <f t="shared" si="44"/>
        <v>0</v>
      </c>
      <c r="J1128" s="59"/>
      <c r="K1128" s="392"/>
      <c r="L1128" s="61"/>
      <c r="M1128" s="63"/>
    </row>
    <row r="1129" spans="1:13" ht="22.5">
      <c r="A1129" s="30"/>
      <c r="B1129" s="72"/>
      <c r="C1129" s="30"/>
      <c r="D1129" s="31" t="s">
        <v>919</v>
      </c>
      <c r="E1129" s="78" t="s">
        <v>1067</v>
      </c>
      <c r="F1129" s="32" t="s">
        <v>7</v>
      </c>
      <c r="G1129" s="34">
        <v>4</v>
      </c>
      <c r="H1129" s="56">
        <v>0</v>
      </c>
      <c r="I1129" s="398">
        <f t="shared" si="44"/>
        <v>0</v>
      </c>
      <c r="J1129" s="59"/>
      <c r="K1129" s="392"/>
      <c r="L1129" s="61"/>
      <c r="M1129" s="63"/>
    </row>
    <row r="1130" spans="1:13" ht="33.75">
      <c r="A1130" s="30"/>
      <c r="B1130" s="72"/>
      <c r="C1130" s="30"/>
      <c r="D1130" s="31" t="s">
        <v>920</v>
      </c>
      <c r="E1130" s="78" t="s">
        <v>1068</v>
      </c>
      <c r="F1130" s="32" t="s">
        <v>7</v>
      </c>
      <c r="G1130" s="34">
        <v>1</v>
      </c>
      <c r="H1130" s="56">
        <v>0</v>
      </c>
      <c r="I1130" s="398">
        <f t="shared" si="44"/>
        <v>0</v>
      </c>
      <c r="J1130" s="59"/>
      <c r="K1130" s="392"/>
      <c r="L1130" s="61"/>
      <c r="M1130" s="63"/>
    </row>
    <row r="1131" spans="1:13" ht="15">
      <c r="A1131" s="30"/>
      <c r="B1131" s="72"/>
      <c r="C1131" s="30"/>
      <c r="D1131" s="31" t="s">
        <v>921</v>
      </c>
      <c r="E1131" s="78" t="s">
        <v>1069</v>
      </c>
      <c r="F1131" s="32" t="s">
        <v>7</v>
      </c>
      <c r="G1131" s="34">
        <v>200</v>
      </c>
      <c r="H1131" s="56">
        <v>0</v>
      </c>
      <c r="I1131" s="398">
        <f t="shared" si="44"/>
        <v>0</v>
      </c>
      <c r="J1131" s="59"/>
      <c r="K1131" s="392"/>
      <c r="L1131" s="61"/>
      <c r="M1131" s="63"/>
    </row>
    <row r="1132" spans="1:13" ht="15">
      <c r="A1132" s="30">
        <v>5</v>
      </c>
      <c r="B1132" s="72"/>
      <c r="C1132" s="30"/>
      <c r="D1132" s="31"/>
      <c r="E1132" s="127" t="s">
        <v>1070</v>
      </c>
      <c r="F1132" s="32"/>
      <c r="G1132" s="34"/>
      <c r="H1132" s="395"/>
      <c r="I1132" s="411">
        <f>SUM(I1133:I1153)</f>
        <v>0</v>
      </c>
      <c r="J1132" s="59"/>
      <c r="K1132" s="392"/>
      <c r="L1132" s="61"/>
      <c r="M1132" s="63"/>
    </row>
    <row r="1133" spans="1:13" ht="22.5">
      <c r="A1133" s="30"/>
      <c r="B1133" s="72"/>
      <c r="C1133" s="30"/>
      <c r="D1133" s="31" t="s">
        <v>922</v>
      </c>
      <c r="E1133" s="78" t="s">
        <v>1071</v>
      </c>
      <c r="F1133" s="32" t="s">
        <v>1157</v>
      </c>
      <c r="G1133" s="34">
        <v>3.67</v>
      </c>
      <c r="H1133" s="56">
        <v>0</v>
      </c>
      <c r="I1133" s="398">
        <f t="shared" si="44"/>
        <v>0</v>
      </c>
      <c r="J1133" s="59"/>
      <c r="K1133" s="392"/>
      <c r="L1133" s="61"/>
      <c r="M1133" s="63"/>
    </row>
    <row r="1134" spans="1:13" ht="15">
      <c r="A1134" s="30"/>
      <c r="B1134" s="72"/>
      <c r="C1134" s="30"/>
      <c r="D1134" s="31" t="s">
        <v>923</v>
      </c>
      <c r="E1134" s="78" t="s">
        <v>1072</v>
      </c>
      <c r="F1134" s="32" t="s">
        <v>7</v>
      </c>
      <c r="G1134" s="34">
        <v>14</v>
      </c>
      <c r="H1134" s="56">
        <v>0</v>
      </c>
      <c r="I1134" s="398">
        <f t="shared" si="44"/>
        <v>0</v>
      </c>
      <c r="J1134" s="59"/>
      <c r="K1134" s="392"/>
      <c r="L1134" s="61"/>
      <c r="M1134" s="63"/>
    </row>
    <row r="1135" spans="1:13" ht="15">
      <c r="A1135" s="30"/>
      <c r="B1135" s="72"/>
      <c r="C1135" s="30"/>
      <c r="D1135" s="31" t="s">
        <v>924</v>
      </c>
      <c r="E1135" s="78" t="s">
        <v>1073</v>
      </c>
      <c r="F1135" s="32" t="s">
        <v>7</v>
      </c>
      <c r="G1135" s="34">
        <v>4</v>
      </c>
      <c r="H1135" s="56">
        <v>0</v>
      </c>
      <c r="I1135" s="398">
        <f t="shared" si="44"/>
        <v>0</v>
      </c>
      <c r="J1135" s="59"/>
      <c r="K1135" s="392"/>
      <c r="L1135" s="61"/>
      <c r="M1135" s="63"/>
    </row>
    <row r="1136" spans="1:13" ht="15">
      <c r="A1136" s="30"/>
      <c r="B1136" s="72"/>
      <c r="C1136" s="30"/>
      <c r="D1136" s="31" t="s">
        <v>925</v>
      </c>
      <c r="E1136" s="78" t="s">
        <v>1074</v>
      </c>
      <c r="F1136" s="32" t="s">
        <v>7</v>
      </c>
      <c r="G1136" s="34">
        <v>4</v>
      </c>
      <c r="H1136" s="56">
        <v>0</v>
      </c>
      <c r="I1136" s="398">
        <f t="shared" si="44"/>
        <v>0</v>
      </c>
      <c r="J1136" s="59"/>
      <c r="K1136" s="392"/>
      <c r="L1136" s="61"/>
      <c r="M1136" s="63"/>
    </row>
    <row r="1137" spans="1:13" ht="15">
      <c r="A1137" s="30"/>
      <c r="B1137" s="72"/>
      <c r="C1137" s="30"/>
      <c r="D1137" s="31" t="s">
        <v>926</v>
      </c>
      <c r="E1137" s="78" t="s">
        <v>1075</v>
      </c>
      <c r="F1137" s="32" t="s">
        <v>7</v>
      </c>
      <c r="G1137" s="34">
        <v>4</v>
      </c>
      <c r="H1137" s="56">
        <v>0</v>
      </c>
      <c r="I1137" s="398">
        <f t="shared" si="44"/>
        <v>0</v>
      </c>
      <c r="J1137" s="59"/>
      <c r="K1137" s="392"/>
      <c r="L1137" s="61"/>
      <c r="M1137" s="63"/>
    </row>
    <row r="1138" spans="1:13" ht="15">
      <c r="A1138" s="30"/>
      <c r="B1138" s="72"/>
      <c r="C1138" s="30"/>
      <c r="D1138" s="31" t="s">
        <v>927</v>
      </c>
      <c r="E1138" s="78" t="s">
        <v>1076</v>
      </c>
      <c r="F1138" s="32" t="s">
        <v>7</v>
      </c>
      <c r="G1138" s="34">
        <v>4</v>
      </c>
      <c r="H1138" s="56">
        <v>0</v>
      </c>
      <c r="I1138" s="398">
        <f t="shared" si="44"/>
        <v>0</v>
      </c>
      <c r="J1138" s="59"/>
      <c r="K1138" s="392"/>
      <c r="L1138" s="61"/>
      <c r="M1138" s="63"/>
    </row>
    <row r="1139" spans="1:13" ht="15">
      <c r="A1139" s="30"/>
      <c r="B1139" s="72"/>
      <c r="C1139" s="30"/>
      <c r="D1139" s="31" t="s">
        <v>928</v>
      </c>
      <c r="E1139" s="78" t="s">
        <v>1077</v>
      </c>
      <c r="F1139" s="32" t="s">
        <v>7</v>
      </c>
      <c r="G1139" s="34">
        <v>104</v>
      </c>
      <c r="H1139" s="56">
        <v>0</v>
      </c>
      <c r="I1139" s="398">
        <f t="shared" si="44"/>
        <v>0</v>
      </c>
      <c r="J1139" s="59"/>
      <c r="K1139" s="392"/>
      <c r="L1139" s="61"/>
      <c r="M1139" s="63"/>
    </row>
    <row r="1140" spans="1:13" ht="33.75">
      <c r="A1140" s="30"/>
      <c r="B1140" s="72"/>
      <c r="C1140" s="30"/>
      <c r="D1140" s="31" t="s">
        <v>929</v>
      </c>
      <c r="E1140" s="78" t="s">
        <v>1078</v>
      </c>
      <c r="F1140" s="32" t="s">
        <v>7</v>
      </c>
      <c r="G1140" s="34">
        <v>104</v>
      </c>
      <c r="H1140" s="56">
        <v>0</v>
      </c>
      <c r="I1140" s="398">
        <f t="shared" si="44"/>
        <v>0</v>
      </c>
      <c r="J1140" s="59"/>
      <c r="K1140" s="392"/>
      <c r="L1140" s="61"/>
      <c r="M1140" s="63"/>
    </row>
    <row r="1141" spans="1:13" ht="45">
      <c r="A1141" s="30"/>
      <c r="B1141" s="72"/>
      <c r="C1141" s="30"/>
      <c r="D1141" s="31" t="s">
        <v>930</v>
      </c>
      <c r="E1141" s="78" t="s">
        <v>1079</v>
      </c>
      <c r="F1141" s="32" t="s">
        <v>7</v>
      </c>
      <c r="G1141" s="34">
        <v>10</v>
      </c>
      <c r="H1141" s="56">
        <v>0</v>
      </c>
      <c r="I1141" s="398">
        <f t="shared" si="44"/>
        <v>0</v>
      </c>
      <c r="J1141" s="59"/>
      <c r="K1141" s="392"/>
      <c r="L1141" s="61"/>
      <c r="M1141" s="63"/>
    </row>
    <row r="1142" spans="1:13" ht="45">
      <c r="A1142" s="30"/>
      <c r="B1142" s="72"/>
      <c r="C1142" s="30"/>
      <c r="D1142" s="31" t="s">
        <v>931</v>
      </c>
      <c r="E1142" s="78" t="s">
        <v>1080</v>
      </c>
      <c r="F1142" s="32" t="s">
        <v>7</v>
      </c>
      <c r="G1142" s="34">
        <v>78</v>
      </c>
      <c r="H1142" s="56">
        <v>0</v>
      </c>
      <c r="I1142" s="398">
        <f t="shared" si="44"/>
        <v>0</v>
      </c>
      <c r="J1142" s="59"/>
      <c r="K1142" s="392"/>
      <c r="L1142" s="61"/>
      <c r="M1142" s="63"/>
    </row>
    <row r="1143" spans="1:13" ht="22.5">
      <c r="A1143" s="30"/>
      <c r="B1143" s="72"/>
      <c r="C1143" s="30"/>
      <c r="D1143" s="31" t="s">
        <v>932</v>
      </c>
      <c r="E1143" s="78" t="s">
        <v>1081</v>
      </c>
      <c r="F1143" s="32" t="s">
        <v>7</v>
      </c>
      <c r="G1143" s="34">
        <v>32</v>
      </c>
      <c r="H1143" s="56">
        <v>0</v>
      </c>
      <c r="I1143" s="398">
        <f t="shared" si="44"/>
        <v>0</v>
      </c>
      <c r="J1143" s="59"/>
      <c r="K1143" s="392"/>
      <c r="L1143" s="61"/>
      <c r="M1143" s="63"/>
    </row>
    <row r="1144" spans="1:13" ht="22.5">
      <c r="A1144" s="30"/>
      <c r="B1144" s="72"/>
      <c r="C1144" s="30"/>
      <c r="D1144" s="31" t="s">
        <v>933</v>
      </c>
      <c r="E1144" s="78" t="s">
        <v>1082</v>
      </c>
      <c r="F1144" s="32" t="s">
        <v>7</v>
      </c>
      <c r="G1144" s="34">
        <v>15</v>
      </c>
      <c r="H1144" s="56">
        <v>0</v>
      </c>
      <c r="I1144" s="398">
        <f t="shared" si="44"/>
        <v>0</v>
      </c>
      <c r="J1144" s="59"/>
      <c r="K1144" s="392"/>
      <c r="L1144" s="61"/>
      <c r="M1144" s="63"/>
    </row>
    <row r="1145" spans="1:13" ht="22.5">
      <c r="A1145" s="30"/>
      <c r="B1145" s="72"/>
      <c r="C1145" s="30"/>
      <c r="D1145" s="31" t="s">
        <v>934</v>
      </c>
      <c r="E1145" s="78" t="s">
        <v>1083</v>
      </c>
      <c r="F1145" s="32" t="s">
        <v>7</v>
      </c>
      <c r="G1145" s="34">
        <v>8</v>
      </c>
      <c r="H1145" s="56">
        <v>0</v>
      </c>
      <c r="I1145" s="398">
        <f t="shared" ref="I1145:I1172" si="45">IF(ISNUMBER(G1145),ROUND(G1145*H1145,2),"")</f>
        <v>0</v>
      </c>
      <c r="J1145" s="59"/>
      <c r="K1145" s="392"/>
      <c r="L1145" s="61"/>
      <c r="M1145" s="63"/>
    </row>
    <row r="1146" spans="1:13" ht="15">
      <c r="A1146" s="30"/>
      <c r="B1146" s="72"/>
      <c r="C1146" s="30"/>
      <c r="D1146" s="31" t="s">
        <v>935</v>
      </c>
      <c r="E1146" s="78" t="s">
        <v>1084</v>
      </c>
      <c r="F1146" s="32" t="s">
        <v>7</v>
      </c>
      <c r="G1146" s="34">
        <v>104</v>
      </c>
      <c r="H1146" s="56">
        <v>0</v>
      </c>
      <c r="I1146" s="398">
        <f t="shared" si="45"/>
        <v>0</v>
      </c>
      <c r="J1146" s="59"/>
      <c r="K1146" s="392"/>
      <c r="L1146" s="61"/>
      <c r="M1146" s="63"/>
    </row>
    <row r="1147" spans="1:13" ht="22.5">
      <c r="A1147" s="30"/>
      <c r="B1147" s="72"/>
      <c r="C1147" s="30"/>
      <c r="D1147" s="31" t="s">
        <v>936</v>
      </c>
      <c r="E1147" s="78" t="s">
        <v>1085</v>
      </c>
      <c r="F1147" s="32" t="s">
        <v>7</v>
      </c>
      <c r="G1147" s="34">
        <v>55</v>
      </c>
      <c r="H1147" s="56">
        <v>0</v>
      </c>
      <c r="I1147" s="398">
        <f t="shared" si="45"/>
        <v>0</v>
      </c>
      <c r="J1147" s="59"/>
      <c r="K1147" s="392"/>
      <c r="L1147" s="61"/>
      <c r="M1147" s="63"/>
    </row>
    <row r="1148" spans="1:13" ht="22.5">
      <c r="A1148" s="30"/>
      <c r="B1148" s="72"/>
      <c r="C1148" s="30"/>
      <c r="D1148" s="31" t="s">
        <v>937</v>
      </c>
      <c r="E1148" s="78" t="s">
        <v>1086</v>
      </c>
      <c r="F1148" s="32" t="s">
        <v>7</v>
      </c>
      <c r="G1148" s="34">
        <v>8</v>
      </c>
      <c r="H1148" s="56">
        <v>0</v>
      </c>
      <c r="I1148" s="398">
        <f t="shared" si="45"/>
        <v>0</v>
      </c>
      <c r="J1148" s="59"/>
      <c r="K1148" s="392"/>
      <c r="L1148" s="61"/>
      <c r="M1148" s="63"/>
    </row>
    <row r="1149" spans="1:13" ht="22.5">
      <c r="A1149" s="30"/>
      <c r="B1149" s="72"/>
      <c r="C1149" s="30"/>
      <c r="D1149" s="31" t="s">
        <v>938</v>
      </c>
      <c r="E1149" s="78" t="s">
        <v>1087</v>
      </c>
      <c r="F1149" s="32" t="s">
        <v>7</v>
      </c>
      <c r="G1149" s="34">
        <v>4</v>
      </c>
      <c r="H1149" s="56">
        <v>0</v>
      </c>
      <c r="I1149" s="398">
        <f t="shared" si="45"/>
        <v>0</v>
      </c>
      <c r="J1149" s="59"/>
      <c r="K1149" s="392"/>
      <c r="L1149" s="61"/>
      <c r="M1149" s="63"/>
    </row>
    <row r="1150" spans="1:13" ht="22.5">
      <c r="A1150" s="30"/>
      <c r="B1150" s="72"/>
      <c r="C1150" s="30"/>
      <c r="D1150" s="31" t="s">
        <v>939</v>
      </c>
      <c r="E1150" s="78" t="s">
        <v>1088</v>
      </c>
      <c r="F1150" s="32" t="s">
        <v>7</v>
      </c>
      <c r="G1150" s="34">
        <v>104</v>
      </c>
      <c r="H1150" s="56">
        <v>0</v>
      </c>
      <c r="I1150" s="398">
        <f t="shared" si="45"/>
        <v>0</v>
      </c>
      <c r="J1150" s="59"/>
      <c r="K1150" s="392"/>
      <c r="L1150" s="61"/>
      <c r="M1150" s="63"/>
    </row>
    <row r="1151" spans="1:13" ht="15">
      <c r="A1151" s="30"/>
      <c r="B1151" s="72"/>
      <c r="C1151" s="30"/>
      <c r="D1151" s="31" t="s">
        <v>940</v>
      </c>
      <c r="E1151" s="78" t="s">
        <v>1089</v>
      </c>
      <c r="F1151" s="32" t="s">
        <v>7</v>
      </c>
      <c r="G1151" s="34">
        <v>9</v>
      </c>
      <c r="H1151" s="56">
        <v>0</v>
      </c>
      <c r="I1151" s="398">
        <f t="shared" si="45"/>
        <v>0</v>
      </c>
      <c r="J1151" s="59"/>
      <c r="K1151" s="392"/>
      <c r="L1151" s="61"/>
      <c r="M1151" s="63"/>
    </row>
    <row r="1152" spans="1:13" ht="33.75">
      <c r="A1152" s="30"/>
      <c r="B1152" s="72"/>
      <c r="C1152" s="30"/>
      <c r="D1152" s="31" t="s">
        <v>941</v>
      </c>
      <c r="E1152" s="78" t="s">
        <v>1090</v>
      </c>
      <c r="F1152" s="32" t="s">
        <v>7</v>
      </c>
      <c r="G1152" s="34">
        <v>4</v>
      </c>
      <c r="H1152" s="56">
        <v>0</v>
      </c>
      <c r="I1152" s="398">
        <f t="shared" si="45"/>
        <v>0</v>
      </c>
      <c r="J1152" s="59"/>
      <c r="K1152" s="392"/>
      <c r="L1152" s="61"/>
      <c r="M1152" s="63"/>
    </row>
    <row r="1153" spans="1:13" ht="15">
      <c r="A1153" s="30"/>
      <c r="B1153" s="72"/>
      <c r="C1153" s="30"/>
      <c r="D1153" s="31" t="s">
        <v>942</v>
      </c>
      <c r="E1153" s="78" t="s">
        <v>1091</v>
      </c>
      <c r="F1153" s="32" t="s">
        <v>7</v>
      </c>
      <c r="G1153" s="34">
        <v>8</v>
      </c>
      <c r="H1153" s="56">
        <v>0</v>
      </c>
      <c r="I1153" s="398">
        <f t="shared" si="45"/>
        <v>0</v>
      </c>
      <c r="J1153" s="59"/>
      <c r="K1153" s="392"/>
      <c r="L1153" s="61"/>
      <c r="M1153" s="63"/>
    </row>
    <row r="1154" spans="1:13" ht="15">
      <c r="A1154" s="30">
        <v>5</v>
      </c>
      <c r="B1154" s="72"/>
      <c r="C1154" s="30"/>
      <c r="D1154" s="31"/>
      <c r="E1154" s="127" t="s">
        <v>1092</v>
      </c>
      <c r="F1154" s="32"/>
      <c r="G1154" s="34"/>
      <c r="H1154" s="395"/>
      <c r="I1154" s="411">
        <f>SUM(I1155)</f>
        <v>0</v>
      </c>
      <c r="J1154" s="59"/>
      <c r="K1154" s="392"/>
      <c r="L1154" s="61"/>
      <c r="M1154" s="63"/>
    </row>
    <row r="1155" spans="1:13" ht="45">
      <c r="A1155" s="30"/>
      <c r="B1155" s="72"/>
      <c r="C1155" s="30"/>
      <c r="D1155" s="31" t="s">
        <v>943</v>
      </c>
      <c r="E1155" s="78" t="s">
        <v>1093</v>
      </c>
      <c r="F1155" s="32" t="s">
        <v>7</v>
      </c>
      <c r="G1155" s="34">
        <v>6</v>
      </c>
      <c r="H1155" s="56">
        <v>0</v>
      </c>
      <c r="I1155" s="398">
        <f t="shared" si="45"/>
        <v>0</v>
      </c>
      <c r="J1155" s="59"/>
      <c r="K1155" s="392"/>
      <c r="L1155" s="61"/>
      <c r="M1155" s="63"/>
    </row>
    <row r="1156" spans="1:13" ht="15">
      <c r="A1156" s="402">
        <v>3</v>
      </c>
      <c r="B1156" s="402"/>
      <c r="C1156" s="403"/>
      <c r="D1156" s="404"/>
      <c r="E1156" s="404" t="s">
        <v>1094</v>
      </c>
      <c r="F1156" s="432"/>
      <c r="G1156" s="433"/>
      <c r="H1156" s="434"/>
      <c r="I1156" s="435">
        <f>I1157+I1162+I1173+I1176+I1190+I1194</f>
        <v>0</v>
      </c>
      <c r="J1156" s="59"/>
      <c r="K1156" s="392"/>
      <c r="L1156" s="61"/>
      <c r="M1156" s="63"/>
    </row>
    <row r="1157" spans="1:13" ht="15">
      <c r="A1157" s="30">
        <v>5</v>
      </c>
      <c r="B1157" s="72"/>
      <c r="C1157" s="30"/>
      <c r="D1157" s="31"/>
      <c r="E1157" s="127" t="s">
        <v>1095</v>
      </c>
      <c r="F1157" s="32"/>
      <c r="G1157" s="34"/>
      <c r="H1157" s="395"/>
      <c r="I1157" s="411">
        <f>SUM(I1158:I1161)</f>
        <v>0</v>
      </c>
      <c r="J1157" s="59"/>
      <c r="K1157" s="392"/>
      <c r="L1157" s="61"/>
      <c r="M1157" s="63"/>
    </row>
    <row r="1158" spans="1:13" ht="15">
      <c r="A1158" s="30"/>
      <c r="B1158" s="72"/>
      <c r="C1158" s="30"/>
      <c r="D1158" s="31" t="s">
        <v>944</v>
      </c>
      <c r="E1158" s="78" t="s">
        <v>1096</v>
      </c>
      <c r="F1158" s="32" t="s">
        <v>7</v>
      </c>
      <c r="G1158" s="34">
        <v>13</v>
      </c>
      <c r="H1158" s="56">
        <v>0</v>
      </c>
      <c r="I1158" s="398">
        <f t="shared" si="45"/>
        <v>0</v>
      </c>
      <c r="J1158" s="59"/>
      <c r="K1158" s="392"/>
      <c r="L1158" s="61"/>
      <c r="M1158" s="63"/>
    </row>
    <row r="1159" spans="1:13" ht="15">
      <c r="A1159" s="30"/>
      <c r="B1159" s="72"/>
      <c r="C1159" s="30"/>
      <c r="D1159" s="31" t="s">
        <v>945</v>
      </c>
      <c r="E1159" s="78" t="s">
        <v>1096</v>
      </c>
      <c r="F1159" s="32" t="s">
        <v>7</v>
      </c>
      <c r="G1159" s="34">
        <v>63</v>
      </c>
      <c r="H1159" s="56">
        <v>0</v>
      </c>
      <c r="I1159" s="398">
        <f t="shared" si="45"/>
        <v>0</v>
      </c>
      <c r="J1159" s="59"/>
      <c r="K1159" s="392"/>
      <c r="L1159" s="61"/>
      <c r="M1159" s="63"/>
    </row>
    <row r="1160" spans="1:13" ht="15">
      <c r="A1160" s="30"/>
      <c r="B1160" s="72"/>
      <c r="C1160" s="30"/>
      <c r="D1160" s="31" t="s">
        <v>946</v>
      </c>
      <c r="E1160" s="78" t="s">
        <v>1097</v>
      </c>
      <c r="F1160" s="32" t="s">
        <v>7</v>
      </c>
      <c r="G1160" s="34">
        <v>7</v>
      </c>
      <c r="H1160" s="56">
        <v>0</v>
      </c>
      <c r="I1160" s="398">
        <f t="shared" si="45"/>
        <v>0</v>
      </c>
      <c r="J1160" s="59"/>
      <c r="K1160" s="392"/>
      <c r="L1160" s="61"/>
      <c r="M1160" s="63"/>
    </row>
    <row r="1161" spans="1:13" ht="15">
      <c r="A1161" s="30"/>
      <c r="B1161" s="72"/>
      <c r="C1161" s="30"/>
      <c r="D1161" s="31" t="s">
        <v>947</v>
      </c>
      <c r="E1161" s="78" t="s">
        <v>1098</v>
      </c>
      <c r="F1161" s="32" t="s">
        <v>7</v>
      </c>
      <c r="G1161" s="34">
        <v>4</v>
      </c>
      <c r="H1161" s="56">
        <v>0</v>
      </c>
      <c r="I1161" s="398">
        <f t="shared" si="45"/>
        <v>0</v>
      </c>
      <c r="J1161" s="59"/>
      <c r="K1161" s="392"/>
      <c r="L1161" s="61"/>
      <c r="M1161" s="63"/>
    </row>
    <row r="1162" spans="1:13" ht="15">
      <c r="A1162" s="30">
        <v>5</v>
      </c>
      <c r="B1162" s="72"/>
      <c r="C1162" s="30"/>
      <c r="D1162" s="31"/>
      <c r="E1162" s="127" t="s">
        <v>1099</v>
      </c>
      <c r="F1162" s="32"/>
      <c r="G1162" s="34"/>
      <c r="H1162" s="395"/>
      <c r="I1162" s="411">
        <f>SUM(I1163:I1172)</f>
        <v>0</v>
      </c>
      <c r="J1162" s="59"/>
      <c r="K1162" s="392"/>
      <c r="L1162" s="61"/>
      <c r="M1162" s="63"/>
    </row>
    <row r="1163" spans="1:13" ht="15">
      <c r="A1163" s="30"/>
      <c r="B1163" s="72"/>
      <c r="C1163" s="30"/>
      <c r="D1163" s="31" t="s">
        <v>948</v>
      </c>
      <c r="E1163" s="78" t="s">
        <v>1032</v>
      </c>
      <c r="F1163" s="32" t="s">
        <v>7</v>
      </c>
      <c r="G1163" s="34">
        <v>42</v>
      </c>
      <c r="H1163" s="56">
        <v>0</v>
      </c>
      <c r="I1163" s="398">
        <f t="shared" si="45"/>
        <v>0</v>
      </c>
      <c r="J1163" s="59"/>
      <c r="K1163" s="392"/>
      <c r="L1163" s="61"/>
      <c r="M1163" s="63"/>
    </row>
    <row r="1164" spans="1:13" ht="15">
      <c r="A1164" s="30"/>
      <c r="B1164" s="72"/>
      <c r="C1164" s="30"/>
      <c r="D1164" s="31" t="s">
        <v>949</v>
      </c>
      <c r="E1164" s="78" t="s">
        <v>1100</v>
      </c>
      <c r="F1164" s="32" t="s">
        <v>7</v>
      </c>
      <c r="G1164" s="34">
        <v>21</v>
      </c>
      <c r="H1164" s="56">
        <v>0</v>
      </c>
      <c r="I1164" s="398">
        <f t="shared" si="45"/>
        <v>0</v>
      </c>
      <c r="J1164" s="59"/>
      <c r="K1164" s="392"/>
      <c r="L1164" s="61"/>
      <c r="M1164" s="63"/>
    </row>
    <row r="1165" spans="1:13" ht="15">
      <c r="A1165" s="30"/>
      <c r="B1165" s="72"/>
      <c r="C1165" s="30"/>
      <c r="D1165" s="31" t="s">
        <v>950</v>
      </c>
      <c r="E1165" s="78" t="s">
        <v>1101</v>
      </c>
      <c r="F1165" s="32" t="s">
        <v>7</v>
      </c>
      <c r="G1165" s="34">
        <v>13</v>
      </c>
      <c r="H1165" s="56">
        <v>0</v>
      </c>
      <c r="I1165" s="398">
        <f t="shared" si="45"/>
        <v>0</v>
      </c>
      <c r="J1165" s="59"/>
      <c r="K1165" s="392"/>
      <c r="L1165" s="61"/>
      <c r="M1165" s="63"/>
    </row>
    <row r="1166" spans="1:13" ht="15">
      <c r="A1166" s="30"/>
      <c r="B1166" s="72"/>
      <c r="C1166" s="30"/>
      <c r="D1166" s="31" t="s">
        <v>951</v>
      </c>
      <c r="E1166" s="78" t="s">
        <v>1102</v>
      </c>
      <c r="F1166" s="32" t="s">
        <v>7</v>
      </c>
      <c r="G1166" s="34">
        <v>5</v>
      </c>
      <c r="H1166" s="56">
        <v>0</v>
      </c>
      <c r="I1166" s="398">
        <f t="shared" si="45"/>
        <v>0</v>
      </c>
      <c r="J1166" s="59"/>
      <c r="K1166" s="392"/>
      <c r="L1166" s="61"/>
      <c r="M1166" s="63"/>
    </row>
    <row r="1167" spans="1:13" ht="15">
      <c r="A1167" s="30"/>
      <c r="B1167" s="72"/>
      <c r="C1167" s="30"/>
      <c r="D1167" s="31" t="s">
        <v>952</v>
      </c>
      <c r="E1167" s="78" t="s">
        <v>1103</v>
      </c>
      <c r="F1167" s="32" t="s">
        <v>7</v>
      </c>
      <c r="G1167" s="34">
        <v>2</v>
      </c>
      <c r="H1167" s="56">
        <v>0</v>
      </c>
      <c r="I1167" s="398">
        <f t="shared" si="45"/>
        <v>0</v>
      </c>
      <c r="J1167" s="59"/>
      <c r="K1167" s="392"/>
      <c r="L1167" s="61"/>
      <c r="M1167" s="63"/>
    </row>
    <row r="1168" spans="1:13" ht="15">
      <c r="A1168" s="30"/>
      <c r="B1168" s="72"/>
      <c r="C1168" s="30"/>
      <c r="D1168" s="31" t="s">
        <v>953</v>
      </c>
      <c r="E1168" s="78" t="s">
        <v>1104</v>
      </c>
      <c r="F1168" s="32" t="s">
        <v>7</v>
      </c>
      <c r="G1168" s="34">
        <v>8</v>
      </c>
      <c r="H1168" s="56">
        <v>0</v>
      </c>
      <c r="I1168" s="398">
        <f t="shared" si="45"/>
        <v>0</v>
      </c>
      <c r="J1168" s="59"/>
      <c r="K1168" s="392"/>
      <c r="L1168" s="61"/>
      <c r="M1168" s="63"/>
    </row>
    <row r="1169" spans="1:13" ht="15">
      <c r="A1169" s="30"/>
      <c r="B1169" s="72"/>
      <c r="C1169" s="30"/>
      <c r="D1169" s="31" t="s">
        <v>954</v>
      </c>
      <c r="E1169" s="78" t="s">
        <v>1105</v>
      </c>
      <c r="F1169" s="32" t="s">
        <v>7</v>
      </c>
      <c r="G1169" s="34">
        <v>5</v>
      </c>
      <c r="H1169" s="56">
        <v>0</v>
      </c>
      <c r="I1169" s="398">
        <f t="shared" si="45"/>
        <v>0</v>
      </c>
      <c r="J1169" s="59"/>
      <c r="K1169" s="392"/>
      <c r="L1169" s="61"/>
      <c r="M1169" s="63"/>
    </row>
    <row r="1170" spans="1:13" ht="15">
      <c r="A1170" s="30"/>
      <c r="B1170" s="72"/>
      <c r="C1170" s="30"/>
      <c r="D1170" s="31" t="s">
        <v>955</v>
      </c>
      <c r="E1170" s="78" t="s">
        <v>1041</v>
      </c>
      <c r="F1170" s="32" t="s">
        <v>7</v>
      </c>
      <c r="G1170" s="34">
        <v>3</v>
      </c>
      <c r="H1170" s="56">
        <v>0</v>
      </c>
      <c r="I1170" s="398">
        <f t="shared" si="45"/>
        <v>0</v>
      </c>
      <c r="J1170" s="59"/>
      <c r="K1170" s="392"/>
      <c r="L1170" s="61"/>
      <c r="M1170" s="63"/>
    </row>
    <row r="1171" spans="1:13" ht="15">
      <c r="A1171" s="30"/>
      <c r="B1171" s="72"/>
      <c r="C1171" s="30"/>
      <c r="D1171" s="31" t="s">
        <v>956</v>
      </c>
      <c r="E1171" s="78" t="s">
        <v>1106</v>
      </c>
      <c r="F1171" s="32" t="s">
        <v>7</v>
      </c>
      <c r="G1171" s="34">
        <v>1</v>
      </c>
      <c r="H1171" s="56">
        <v>0</v>
      </c>
      <c r="I1171" s="398">
        <f t="shared" si="45"/>
        <v>0</v>
      </c>
      <c r="J1171" s="59"/>
      <c r="K1171" s="392"/>
      <c r="L1171" s="61"/>
      <c r="M1171" s="63"/>
    </row>
    <row r="1172" spans="1:13" ht="15">
      <c r="A1172" s="30"/>
      <c r="B1172" s="72"/>
      <c r="C1172" s="30"/>
      <c r="D1172" s="31" t="s">
        <v>957</v>
      </c>
      <c r="E1172" s="78" t="s">
        <v>1107</v>
      </c>
      <c r="F1172" s="32" t="s">
        <v>7</v>
      </c>
      <c r="G1172" s="34">
        <v>4</v>
      </c>
      <c r="H1172" s="56">
        <v>0</v>
      </c>
      <c r="I1172" s="398">
        <f t="shared" si="45"/>
        <v>0</v>
      </c>
      <c r="J1172" s="59"/>
      <c r="K1172" s="392"/>
      <c r="L1172" s="61"/>
      <c r="M1172" s="63"/>
    </row>
    <row r="1173" spans="1:13" ht="15">
      <c r="A1173" s="30">
        <v>5</v>
      </c>
      <c r="B1173" s="72"/>
      <c r="C1173" s="30"/>
      <c r="D1173" s="31"/>
      <c r="E1173" s="127" t="s">
        <v>1108</v>
      </c>
      <c r="F1173" s="32"/>
      <c r="G1173" s="34"/>
      <c r="H1173" s="395"/>
      <c r="I1173" s="411">
        <f>SUM(I1174:I1175)</f>
        <v>0</v>
      </c>
      <c r="J1173" s="59"/>
      <c r="K1173" s="392"/>
      <c r="L1173" s="61"/>
      <c r="M1173" s="63"/>
    </row>
    <row r="1174" spans="1:13" ht="15">
      <c r="A1174" s="30"/>
      <c r="B1174" s="72"/>
      <c r="C1174" s="30"/>
      <c r="D1174" s="31" t="s">
        <v>958</v>
      </c>
      <c r="E1174" s="78" t="s">
        <v>1109</v>
      </c>
      <c r="F1174" s="32" t="s">
        <v>7</v>
      </c>
      <c r="G1174" s="34">
        <v>6</v>
      </c>
      <c r="H1174" s="56">
        <v>0</v>
      </c>
      <c r="I1174" s="398">
        <f t="shared" ref="I1174:I1200" si="46">IF(ISNUMBER(G1174),ROUND(G1174*H1174,2),"")</f>
        <v>0</v>
      </c>
      <c r="J1174" s="59"/>
      <c r="K1174" s="392"/>
      <c r="L1174" s="61"/>
      <c r="M1174" s="63"/>
    </row>
    <row r="1175" spans="1:13" ht="15">
      <c r="A1175" s="30"/>
      <c r="B1175" s="72"/>
      <c r="C1175" s="30"/>
      <c r="D1175" s="31" t="s">
        <v>959</v>
      </c>
      <c r="E1175" s="78" t="s">
        <v>1110</v>
      </c>
      <c r="F1175" s="32" t="s">
        <v>7</v>
      </c>
      <c r="G1175" s="34">
        <v>12</v>
      </c>
      <c r="H1175" s="56">
        <v>0</v>
      </c>
      <c r="I1175" s="398">
        <f t="shared" si="46"/>
        <v>0</v>
      </c>
      <c r="J1175" s="59"/>
      <c r="K1175" s="392"/>
      <c r="L1175" s="61"/>
      <c r="M1175" s="63"/>
    </row>
    <row r="1176" spans="1:13" ht="15">
      <c r="A1176" s="30">
        <v>5</v>
      </c>
      <c r="B1176" s="72"/>
      <c r="C1176" s="30"/>
      <c r="D1176" s="31"/>
      <c r="E1176" s="127" t="s">
        <v>1111</v>
      </c>
      <c r="F1176" s="32"/>
      <c r="G1176" s="34"/>
      <c r="H1176" s="395"/>
      <c r="I1176" s="411">
        <f>SUM(I1177:I1189)</f>
        <v>0</v>
      </c>
      <c r="J1176" s="59"/>
      <c r="K1176" s="392"/>
      <c r="L1176" s="61"/>
      <c r="M1176" s="63"/>
    </row>
    <row r="1177" spans="1:13" ht="15">
      <c r="A1177" s="30"/>
      <c r="B1177" s="72"/>
      <c r="C1177" s="30"/>
      <c r="D1177" s="31" t="s">
        <v>960</v>
      </c>
      <c r="E1177" s="78" t="s">
        <v>1112</v>
      </c>
      <c r="F1177" s="32" t="s">
        <v>1157</v>
      </c>
      <c r="G1177" s="34">
        <v>3.66</v>
      </c>
      <c r="H1177" s="56">
        <v>0</v>
      </c>
      <c r="I1177" s="398">
        <f t="shared" si="46"/>
        <v>0</v>
      </c>
      <c r="J1177" s="59"/>
      <c r="K1177" s="392"/>
      <c r="L1177" s="61"/>
      <c r="M1177" s="63"/>
    </row>
    <row r="1178" spans="1:13" ht="15">
      <c r="A1178" s="30"/>
      <c r="B1178" s="72"/>
      <c r="C1178" s="30"/>
      <c r="D1178" s="31" t="s">
        <v>961</v>
      </c>
      <c r="E1178" s="78" t="s">
        <v>1113</v>
      </c>
      <c r="F1178" s="32" t="s">
        <v>1157</v>
      </c>
      <c r="G1178" s="34">
        <v>1.3</v>
      </c>
      <c r="H1178" s="56">
        <v>0</v>
      </c>
      <c r="I1178" s="398">
        <f t="shared" si="46"/>
        <v>0</v>
      </c>
      <c r="J1178" s="59"/>
      <c r="K1178" s="392"/>
      <c r="L1178" s="61"/>
      <c r="M1178" s="63"/>
    </row>
    <row r="1179" spans="1:13" ht="15">
      <c r="A1179" s="30"/>
      <c r="B1179" s="72"/>
      <c r="C1179" s="30"/>
      <c r="D1179" s="31" t="s">
        <v>962</v>
      </c>
      <c r="E1179" s="78" t="s">
        <v>1114</v>
      </c>
      <c r="F1179" s="32" t="s">
        <v>7</v>
      </c>
      <c r="G1179" s="34">
        <v>1</v>
      </c>
      <c r="H1179" s="56">
        <v>0</v>
      </c>
      <c r="I1179" s="398">
        <f t="shared" si="46"/>
        <v>0</v>
      </c>
      <c r="J1179" s="59"/>
      <c r="K1179" s="392"/>
      <c r="L1179" s="61"/>
      <c r="M1179" s="63"/>
    </row>
    <row r="1180" spans="1:13" ht="15">
      <c r="A1180" s="30"/>
      <c r="B1180" s="72"/>
      <c r="C1180" s="30"/>
      <c r="D1180" s="31" t="s">
        <v>963</v>
      </c>
      <c r="E1180" s="78" t="s">
        <v>1115</v>
      </c>
      <c r="F1180" s="32" t="s">
        <v>7</v>
      </c>
      <c r="G1180" s="34">
        <v>1</v>
      </c>
      <c r="H1180" s="56">
        <v>0</v>
      </c>
      <c r="I1180" s="398">
        <f t="shared" si="46"/>
        <v>0</v>
      </c>
      <c r="J1180" s="59"/>
      <c r="K1180" s="392"/>
      <c r="L1180" s="61"/>
      <c r="M1180" s="63"/>
    </row>
    <row r="1181" spans="1:13" ht="15">
      <c r="A1181" s="30"/>
      <c r="B1181" s="72"/>
      <c r="C1181" s="30"/>
      <c r="D1181" s="31" t="s">
        <v>964</v>
      </c>
      <c r="E1181" s="78" t="s">
        <v>1116</v>
      </c>
      <c r="F1181" s="32" t="s">
        <v>7</v>
      </c>
      <c r="G1181" s="34">
        <v>1</v>
      </c>
      <c r="H1181" s="56">
        <v>0</v>
      </c>
      <c r="I1181" s="398">
        <f t="shared" si="46"/>
        <v>0</v>
      </c>
      <c r="J1181" s="59"/>
      <c r="K1181" s="392"/>
      <c r="L1181" s="61"/>
      <c r="M1181" s="63"/>
    </row>
    <row r="1182" spans="1:13" ht="15">
      <c r="A1182" s="30"/>
      <c r="B1182" s="72"/>
      <c r="C1182" s="30"/>
      <c r="D1182" s="31" t="s">
        <v>965</v>
      </c>
      <c r="E1182" s="78" t="s">
        <v>1117</v>
      </c>
      <c r="F1182" s="32" t="s">
        <v>7</v>
      </c>
      <c r="G1182" s="34">
        <v>11</v>
      </c>
      <c r="H1182" s="56">
        <v>0</v>
      </c>
      <c r="I1182" s="398">
        <f t="shared" si="46"/>
        <v>0</v>
      </c>
      <c r="J1182" s="59"/>
      <c r="K1182" s="392"/>
      <c r="L1182" s="61"/>
      <c r="M1182" s="63"/>
    </row>
    <row r="1183" spans="1:13" ht="15">
      <c r="A1183" s="30"/>
      <c r="B1183" s="72"/>
      <c r="C1183" s="30"/>
      <c r="D1183" s="31" t="s">
        <v>966</v>
      </c>
      <c r="E1183" s="78" t="s">
        <v>1118</v>
      </c>
      <c r="F1183" s="32" t="s">
        <v>7</v>
      </c>
      <c r="G1183" s="34">
        <v>1</v>
      </c>
      <c r="H1183" s="56">
        <v>0</v>
      </c>
      <c r="I1183" s="398">
        <f t="shared" si="46"/>
        <v>0</v>
      </c>
      <c r="J1183" s="59"/>
      <c r="K1183" s="392"/>
      <c r="L1183" s="61"/>
      <c r="M1183" s="63"/>
    </row>
    <row r="1184" spans="1:13" ht="15">
      <c r="A1184" s="30"/>
      <c r="B1184" s="72"/>
      <c r="C1184" s="30"/>
      <c r="D1184" s="31" t="s">
        <v>967</v>
      </c>
      <c r="E1184" s="78" t="s">
        <v>1119</v>
      </c>
      <c r="F1184" s="32" t="s">
        <v>7</v>
      </c>
      <c r="G1184" s="34">
        <v>7</v>
      </c>
      <c r="H1184" s="56">
        <v>0</v>
      </c>
      <c r="I1184" s="398">
        <f t="shared" si="46"/>
        <v>0</v>
      </c>
      <c r="J1184" s="59"/>
      <c r="K1184" s="392"/>
      <c r="L1184" s="61"/>
      <c r="M1184" s="63"/>
    </row>
    <row r="1185" spans="1:13" ht="15">
      <c r="A1185" s="30"/>
      <c r="B1185" s="72"/>
      <c r="C1185" s="30"/>
      <c r="D1185" s="31" t="s">
        <v>968</v>
      </c>
      <c r="E1185" s="78" t="s">
        <v>1120</v>
      </c>
      <c r="F1185" s="32" t="s">
        <v>7</v>
      </c>
      <c r="G1185" s="34">
        <v>4</v>
      </c>
      <c r="H1185" s="56">
        <v>0</v>
      </c>
      <c r="I1185" s="398">
        <f t="shared" si="46"/>
        <v>0</v>
      </c>
      <c r="J1185" s="59"/>
      <c r="K1185" s="392"/>
      <c r="L1185" s="61"/>
      <c r="M1185" s="63"/>
    </row>
    <row r="1186" spans="1:13" ht="15">
      <c r="A1186" s="30"/>
      <c r="B1186" s="72"/>
      <c r="C1186" s="30"/>
      <c r="D1186" s="31" t="s">
        <v>969</v>
      </c>
      <c r="E1186" s="78" t="s">
        <v>1121</v>
      </c>
      <c r="F1186" s="32" t="s">
        <v>7</v>
      </c>
      <c r="G1186" s="34">
        <v>4</v>
      </c>
      <c r="H1186" s="56">
        <v>0</v>
      </c>
      <c r="I1186" s="398">
        <f t="shared" si="46"/>
        <v>0</v>
      </c>
      <c r="J1186" s="59"/>
      <c r="K1186" s="392"/>
      <c r="L1186" s="61"/>
      <c r="M1186" s="63"/>
    </row>
    <row r="1187" spans="1:13" ht="15">
      <c r="A1187" s="30"/>
      <c r="B1187" s="72"/>
      <c r="C1187" s="30"/>
      <c r="D1187" s="31" t="s">
        <v>970</v>
      </c>
      <c r="E1187" s="78" t="s">
        <v>1122</v>
      </c>
      <c r="F1187" s="32" t="s">
        <v>1158</v>
      </c>
      <c r="G1187" s="34">
        <v>4</v>
      </c>
      <c r="H1187" s="56">
        <v>0</v>
      </c>
      <c r="I1187" s="398">
        <f t="shared" si="46"/>
        <v>0</v>
      </c>
      <c r="J1187" s="59"/>
      <c r="K1187" s="392"/>
      <c r="L1187" s="61"/>
      <c r="M1187" s="63"/>
    </row>
    <row r="1188" spans="1:13" ht="15">
      <c r="A1188" s="30"/>
      <c r="B1188" s="72"/>
      <c r="C1188" s="30"/>
      <c r="D1188" s="31" t="s">
        <v>971</v>
      </c>
      <c r="E1188" s="78" t="s">
        <v>1123</v>
      </c>
      <c r="F1188" s="32" t="s">
        <v>1158</v>
      </c>
      <c r="G1188" s="34">
        <v>6</v>
      </c>
      <c r="H1188" s="56">
        <v>0</v>
      </c>
      <c r="I1188" s="398">
        <f t="shared" si="46"/>
        <v>0</v>
      </c>
      <c r="J1188" s="59"/>
      <c r="K1188" s="392"/>
      <c r="L1188" s="61"/>
      <c r="M1188" s="63"/>
    </row>
    <row r="1189" spans="1:13" ht="15">
      <c r="A1189" s="30"/>
      <c r="B1189" s="72"/>
      <c r="C1189" s="30"/>
      <c r="D1189" s="31" t="s">
        <v>972</v>
      </c>
      <c r="E1189" s="78" t="s">
        <v>1124</v>
      </c>
      <c r="F1189" s="32" t="s">
        <v>1158</v>
      </c>
      <c r="G1189" s="34">
        <v>1</v>
      </c>
      <c r="H1189" s="56">
        <v>0</v>
      </c>
      <c r="I1189" s="398">
        <f t="shared" si="46"/>
        <v>0</v>
      </c>
      <c r="J1189" s="59"/>
      <c r="K1189" s="392"/>
      <c r="L1189" s="61"/>
      <c r="M1189" s="63"/>
    </row>
    <row r="1190" spans="1:13" ht="15">
      <c r="A1190" s="30">
        <v>5</v>
      </c>
      <c r="B1190" s="72"/>
      <c r="C1190" s="30"/>
      <c r="D1190" s="31"/>
      <c r="E1190" s="127" t="s">
        <v>1125</v>
      </c>
      <c r="F1190" s="32"/>
      <c r="G1190" s="34"/>
      <c r="H1190" s="395"/>
      <c r="I1190" s="411">
        <f>SUM(I1191:I1193)</f>
        <v>0</v>
      </c>
      <c r="J1190" s="59"/>
      <c r="K1190" s="392"/>
      <c r="L1190" s="61"/>
      <c r="M1190" s="63"/>
    </row>
    <row r="1191" spans="1:13" ht="22.5">
      <c r="A1191" s="30"/>
      <c r="B1191" s="72"/>
      <c r="C1191" s="30"/>
      <c r="D1191" s="31" t="s">
        <v>973</v>
      </c>
      <c r="E1191" s="78" t="s">
        <v>1126</v>
      </c>
      <c r="F1191" s="32" t="s">
        <v>7</v>
      </c>
      <c r="G1191" s="34">
        <v>2</v>
      </c>
      <c r="H1191" s="56">
        <v>0</v>
      </c>
      <c r="I1191" s="398">
        <f t="shared" si="46"/>
        <v>0</v>
      </c>
      <c r="J1191" s="59"/>
      <c r="K1191" s="392"/>
      <c r="L1191" s="61"/>
      <c r="M1191" s="63"/>
    </row>
    <row r="1192" spans="1:13" ht="22.5">
      <c r="A1192" s="30"/>
      <c r="B1192" s="72"/>
      <c r="C1192" s="30"/>
      <c r="D1192" s="31" t="s">
        <v>974</v>
      </c>
      <c r="E1192" s="78" t="s">
        <v>1127</v>
      </c>
      <c r="F1192" s="32" t="s">
        <v>7</v>
      </c>
      <c r="G1192" s="34">
        <v>5</v>
      </c>
      <c r="H1192" s="56">
        <v>0</v>
      </c>
      <c r="I1192" s="398">
        <f t="shared" si="46"/>
        <v>0</v>
      </c>
      <c r="J1192" s="59"/>
      <c r="K1192" s="392"/>
      <c r="L1192" s="61"/>
      <c r="M1192" s="63"/>
    </row>
    <row r="1193" spans="1:13" ht="15">
      <c r="A1193" s="30"/>
      <c r="B1193" s="72"/>
      <c r="C1193" s="30"/>
      <c r="D1193" s="31" t="s">
        <v>975</v>
      </c>
      <c r="E1193" s="78" t="s">
        <v>1128</v>
      </c>
      <c r="F1193" s="32" t="s">
        <v>7</v>
      </c>
      <c r="G1193" s="34">
        <v>7</v>
      </c>
      <c r="H1193" s="56">
        <v>0</v>
      </c>
      <c r="I1193" s="398">
        <f t="shared" si="46"/>
        <v>0</v>
      </c>
      <c r="J1193" s="59"/>
      <c r="K1193" s="392"/>
      <c r="L1193" s="61"/>
      <c r="M1193" s="63"/>
    </row>
    <row r="1194" spans="1:13" ht="15">
      <c r="A1194" s="30">
        <v>5</v>
      </c>
      <c r="B1194" s="72"/>
      <c r="C1194" s="30"/>
      <c r="D1194" s="31"/>
      <c r="E1194" s="127" t="s">
        <v>1129</v>
      </c>
      <c r="F1194" s="32"/>
      <c r="G1194" s="34"/>
      <c r="H1194" s="395"/>
      <c r="I1194" s="411">
        <f>SUM(I1195:I1200)</f>
        <v>0</v>
      </c>
      <c r="J1194" s="59"/>
      <c r="K1194" s="392"/>
      <c r="L1194" s="61"/>
      <c r="M1194" s="63"/>
    </row>
    <row r="1195" spans="1:13" ht="15">
      <c r="A1195" s="30"/>
      <c r="B1195" s="72"/>
      <c r="C1195" s="30"/>
      <c r="D1195" s="31" t="s">
        <v>976</v>
      </c>
      <c r="E1195" s="78" t="s">
        <v>1130</v>
      </c>
      <c r="F1195" s="32" t="s">
        <v>1157</v>
      </c>
      <c r="G1195" s="34">
        <v>2.1</v>
      </c>
      <c r="H1195" s="56">
        <v>0</v>
      </c>
      <c r="I1195" s="398">
        <f t="shared" si="46"/>
        <v>0</v>
      </c>
      <c r="J1195" s="59"/>
      <c r="K1195" s="392"/>
      <c r="L1195" s="61"/>
      <c r="M1195" s="63"/>
    </row>
    <row r="1196" spans="1:13" ht="15">
      <c r="A1196" s="30"/>
      <c r="B1196" s="72"/>
      <c r="C1196" s="30"/>
      <c r="D1196" s="31" t="s">
        <v>977</v>
      </c>
      <c r="E1196" s="78" t="s">
        <v>1131</v>
      </c>
      <c r="F1196" s="32" t="s">
        <v>7</v>
      </c>
      <c r="G1196" s="34">
        <v>83</v>
      </c>
      <c r="H1196" s="56">
        <v>0</v>
      </c>
      <c r="I1196" s="398">
        <f t="shared" si="46"/>
        <v>0</v>
      </c>
      <c r="J1196" s="59"/>
      <c r="K1196" s="392"/>
      <c r="L1196" s="61"/>
      <c r="M1196" s="63"/>
    </row>
    <row r="1197" spans="1:13" ht="15">
      <c r="A1197" s="30"/>
      <c r="B1197" s="72"/>
      <c r="C1197" s="30"/>
      <c r="D1197" s="31" t="s">
        <v>978</v>
      </c>
      <c r="E1197" s="78" t="s">
        <v>1132</v>
      </c>
      <c r="F1197" s="32" t="s">
        <v>7</v>
      </c>
      <c r="G1197" s="34">
        <v>60</v>
      </c>
      <c r="H1197" s="56">
        <v>0</v>
      </c>
      <c r="I1197" s="398">
        <f t="shared" si="46"/>
        <v>0</v>
      </c>
      <c r="J1197" s="59"/>
      <c r="K1197" s="392"/>
      <c r="L1197" s="61"/>
      <c r="M1197" s="63"/>
    </row>
    <row r="1198" spans="1:13" ht="15">
      <c r="A1198" s="30"/>
      <c r="B1198" s="72"/>
      <c r="C1198" s="30"/>
      <c r="D1198" s="31" t="s">
        <v>979</v>
      </c>
      <c r="E1198" s="78" t="s">
        <v>1133</v>
      </c>
      <c r="F1198" s="32" t="s">
        <v>7</v>
      </c>
      <c r="G1198" s="34">
        <v>2</v>
      </c>
      <c r="H1198" s="56">
        <v>0</v>
      </c>
      <c r="I1198" s="398">
        <f t="shared" si="46"/>
        <v>0</v>
      </c>
      <c r="J1198" s="59"/>
      <c r="K1198" s="392"/>
      <c r="L1198" s="61"/>
      <c r="M1198" s="63"/>
    </row>
    <row r="1199" spans="1:13" ht="15">
      <c r="A1199" s="30"/>
      <c r="B1199" s="72"/>
      <c r="C1199" s="30"/>
      <c r="D1199" s="31" t="s">
        <v>980</v>
      </c>
      <c r="E1199" s="78" t="s">
        <v>1134</v>
      </c>
      <c r="F1199" s="32" t="s">
        <v>7</v>
      </c>
      <c r="G1199" s="34">
        <v>1</v>
      </c>
      <c r="H1199" s="56">
        <v>0</v>
      </c>
      <c r="I1199" s="398">
        <f t="shared" si="46"/>
        <v>0</v>
      </c>
      <c r="J1199" s="59"/>
      <c r="K1199" s="392"/>
      <c r="L1199" s="61"/>
      <c r="M1199" s="63"/>
    </row>
    <row r="1200" spans="1:13" ht="15">
      <c r="A1200" s="30"/>
      <c r="B1200" s="72"/>
      <c r="C1200" s="30"/>
      <c r="D1200" s="31" t="s">
        <v>981</v>
      </c>
      <c r="E1200" s="78" t="s">
        <v>1135</v>
      </c>
      <c r="F1200" s="32" t="s">
        <v>7</v>
      </c>
      <c r="G1200" s="34">
        <v>8</v>
      </c>
      <c r="H1200" s="56">
        <v>0</v>
      </c>
      <c r="I1200" s="398">
        <f t="shared" si="46"/>
        <v>0</v>
      </c>
      <c r="J1200" s="59"/>
      <c r="K1200" s="392"/>
      <c r="L1200" s="61"/>
      <c r="M1200" s="63"/>
    </row>
    <row r="1201" spans="1:13" ht="15">
      <c r="A1201" s="402">
        <v>3</v>
      </c>
      <c r="B1201" s="402"/>
      <c r="C1201" s="403"/>
      <c r="D1201" s="404"/>
      <c r="E1201" s="404" t="s">
        <v>1136</v>
      </c>
      <c r="F1201" s="432"/>
      <c r="G1201" s="433"/>
      <c r="H1201" s="434"/>
      <c r="I1201" s="435">
        <f>SUM(I1202:I1208)</f>
        <v>0</v>
      </c>
      <c r="J1201" s="59"/>
      <c r="K1201" s="392"/>
      <c r="L1201" s="61"/>
      <c r="M1201" s="63"/>
    </row>
    <row r="1202" spans="1:13" ht="22.5">
      <c r="A1202" s="30"/>
      <c r="B1202" s="72"/>
      <c r="C1202" s="30"/>
      <c r="D1202" s="31" t="s">
        <v>982</v>
      </c>
      <c r="E1202" s="78" t="s">
        <v>1137</v>
      </c>
      <c r="F1202" s="32" t="s">
        <v>7</v>
      </c>
      <c r="G1202" s="34">
        <v>104</v>
      </c>
      <c r="H1202" s="56">
        <v>0</v>
      </c>
      <c r="I1202" s="398">
        <f t="shared" ref="I1202:I1230" si="47">IF(ISNUMBER(G1202),ROUND(G1202*H1202,2),"")</f>
        <v>0</v>
      </c>
      <c r="J1202" s="59"/>
      <c r="K1202" s="392"/>
      <c r="L1202" s="61"/>
      <c r="M1202" s="63"/>
    </row>
    <row r="1203" spans="1:13" ht="22.5">
      <c r="A1203" s="30"/>
      <c r="B1203" s="72"/>
      <c r="C1203" s="30"/>
      <c r="D1203" s="31" t="s">
        <v>983</v>
      </c>
      <c r="E1203" s="78" t="s">
        <v>1138</v>
      </c>
      <c r="F1203" s="32" t="s">
        <v>7</v>
      </c>
      <c r="G1203" s="34">
        <v>104</v>
      </c>
      <c r="H1203" s="56">
        <v>0</v>
      </c>
      <c r="I1203" s="398">
        <f t="shared" si="47"/>
        <v>0</v>
      </c>
      <c r="J1203" s="59"/>
      <c r="K1203" s="392"/>
      <c r="L1203" s="61"/>
      <c r="M1203" s="63"/>
    </row>
    <row r="1204" spans="1:13" ht="22.5">
      <c r="A1204" s="30"/>
      <c r="B1204" s="72"/>
      <c r="C1204" s="30"/>
      <c r="D1204" s="31" t="s">
        <v>984</v>
      </c>
      <c r="E1204" s="78" t="s">
        <v>1139</v>
      </c>
      <c r="F1204" s="32" t="s">
        <v>7</v>
      </c>
      <c r="G1204" s="34">
        <v>295</v>
      </c>
      <c r="H1204" s="56">
        <v>0</v>
      </c>
      <c r="I1204" s="398">
        <f t="shared" si="47"/>
        <v>0</v>
      </c>
      <c r="J1204" s="59"/>
      <c r="K1204" s="392"/>
      <c r="L1204" s="61"/>
      <c r="M1204" s="63"/>
    </row>
    <row r="1205" spans="1:13" ht="22.5">
      <c r="A1205" s="30"/>
      <c r="B1205" s="72"/>
      <c r="C1205" s="30"/>
      <c r="D1205" s="31" t="s">
        <v>177</v>
      </c>
      <c r="E1205" s="78" t="s">
        <v>1140</v>
      </c>
      <c r="F1205" s="32"/>
      <c r="G1205" s="34"/>
      <c r="H1205" s="395"/>
      <c r="I1205" s="398" t="str">
        <f t="shared" si="47"/>
        <v/>
      </c>
      <c r="J1205" s="59"/>
      <c r="K1205" s="392"/>
      <c r="L1205" s="61"/>
      <c r="M1205" s="63"/>
    </row>
    <row r="1206" spans="1:13" ht="15">
      <c r="A1206" s="30"/>
      <c r="B1206" s="72"/>
      <c r="C1206" s="30"/>
      <c r="D1206" s="31"/>
      <c r="E1206" s="78" t="s">
        <v>1141</v>
      </c>
      <c r="F1206" s="32" t="s">
        <v>7</v>
      </c>
      <c r="G1206" s="34">
        <v>12</v>
      </c>
      <c r="H1206" s="56">
        <v>0</v>
      </c>
      <c r="I1206" s="398">
        <f t="shared" si="47"/>
        <v>0</v>
      </c>
      <c r="J1206" s="59"/>
      <c r="K1206" s="392"/>
      <c r="L1206" s="61"/>
      <c r="M1206" s="63"/>
    </row>
    <row r="1207" spans="1:13" ht="15">
      <c r="A1207" s="30"/>
      <c r="B1207" s="72"/>
      <c r="C1207" s="30"/>
      <c r="D1207" s="31"/>
      <c r="E1207" s="78" t="s">
        <v>1142</v>
      </c>
      <c r="F1207" s="32" t="s">
        <v>7</v>
      </c>
      <c r="G1207" s="34">
        <v>12</v>
      </c>
      <c r="H1207" s="56">
        <v>0</v>
      </c>
      <c r="I1207" s="398">
        <f t="shared" si="47"/>
        <v>0</v>
      </c>
      <c r="J1207" s="59"/>
      <c r="K1207" s="392"/>
      <c r="L1207" s="61"/>
      <c r="M1207" s="63"/>
    </row>
    <row r="1208" spans="1:13" ht="15">
      <c r="A1208" s="30"/>
      <c r="B1208" s="72"/>
      <c r="C1208" s="30"/>
      <c r="D1208" s="31"/>
      <c r="E1208" s="78" t="s">
        <v>1143</v>
      </c>
      <c r="F1208" s="32" t="s">
        <v>7</v>
      </c>
      <c r="G1208" s="34">
        <v>5</v>
      </c>
      <c r="H1208" s="56">
        <v>0</v>
      </c>
      <c r="I1208" s="398">
        <f t="shared" si="47"/>
        <v>0</v>
      </c>
      <c r="J1208" s="59"/>
      <c r="K1208" s="392"/>
      <c r="L1208" s="61"/>
      <c r="M1208" s="63"/>
    </row>
    <row r="1209" spans="1:13" ht="15">
      <c r="A1209" s="402">
        <v>3</v>
      </c>
      <c r="B1209" s="402"/>
      <c r="C1209" s="403"/>
      <c r="D1209" s="404"/>
      <c r="E1209" s="404" t="s">
        <v>1144</v>
      </c>
      <c r="F1209" s="432"/>
      <c r="G1209" s="433"/>
      <c r="H1209" s="434"/>
      <c r="I1209" s="435">
        <f>I1210+I1211+I1222+I1231+I1237</f>
        <v>0</v>
      </c>
      <c r="J1209" s="59"/>
      <c r="K1209" s="392"/>
      <c r="L1209" s="61"/>
      <c r="M1209" s="63"/>
    </row>
    <row r="1210" spans="1:13" ht="45">
      <c r="A1210" s="30"/>
      <c r="B1210" s="72"/>
      <c r="C1210" s="30"/>
      <c r="D1210" s="31" t="s">
        <v>985</v>
      </c>
      <c r="E1210" s="78" t="s">
        <v>1145</v>
      </c>
      <c r="F1210" s="32" t="s">
        <v>8</v>
      </c>
      <c r="G1210" s="34">
        <v>1</v>
      </c>
      <c r="H1210" s="56">
        <v>0</v>
      </c>
      <c r="I1210" s="398">
        <f t="shared" si="47"/>
        <v>0</v>
      </c>
      <c r="J1210" s="59"/>
      <c r="K1210" s="392"/>
      <c r="L1210" s="61"/>
      <c r="M1210" s="63"/>
    </row>
    <row r="1211" spans="1:13" ht="15">
      <c r="A1211" s="30">
        <v>5</v>
      </c>
      <c r="B1211" s="72"/>
      <c r="C1211" s="30"/>
      <c r="D1211" s="31"/>
      <c r="E1211" s="127" t="s">
        <v>1160</v>
      </c>
      <c r="F1211" s="32"/>
      <c r="G1211" s="34"/>
      <c r="H1211" s="395"/>
      <c r="I1211" s="411">
        <f>SUM(I1212:I1221)</f>
        <v>0</v>
      </c>
      <c r="J1211" s="59"/>
      <c r="K1211" s="392"/>
      <c r="L1211" s="61"/>
      <c r="M1211" s="63"/>
    </row>
    <row r="1212" spans="1:13" ht="22.5">
      <c r="A1212" s="30"/>
      <c r="B1212" s="72"/>
      <c r="C1212" s="30"/>
      <c r="D1212" s="31" t="s">
        <v>902</v>
      </c>
      <c r="E1212" s="78" t="s">
        <v>1146</v>
      </c>
      <c r="F1212" s="32" t="s">
        <v>1157</v>
      </c>
      <c r="G1212" s="34">
        <v>0.25</v>
      </c>
      <c r="H1212" s="56">
        <v>0</v>
      </c>
      <c r="I1212" s="398">
        <f t="shared" si="47"/>
        <v>0</v>
      </c>
      <c r="J1212" s="59"/>
      <c r="K1212" s="392"/>
      <c r="L1212" s="61"/>
      <c r="M1212" s="63"/>
    </row>
    <row r="1213" spans="1:13" ht="22.5">
      <c r="A1213" s="30"/>
      <c r="B1213" s="72"/>
      <c r="C1213" s="30"/>
      <c r="D1213" s="31" t="s">
        <v>903</v>
      </c>
      <c r="E1213" s="78" t="s">
        <v>1050</v>
      </c>
      <c r="F1213" s="32" t="s">
        <v>1157</v>
      </c>
      <c r="G1213" s="34">
        <v>0.14000000000000001</v>
      </c>
      <c r="H1213" s="56">
        <v>0</v>
      </c>
      <c r="I1213" s="398">
        <f t="shared" si="47"/>
        <v>0</v>
      </c>
      <c r="J1213" s="59"/>
      <c r="K1213" s="392"/>
      <c r="L1213" s="61"/>
      <c r="M1213" s="63"/>
    </row>
    <row r="1214" spans="1:13" ht="22.5">
      <c r="A1214" s="30"/>
      <c r="B1214" s="72"/>
      <c r="C1214" s="30"/>
      <c r="D1214" s="31" t="s">
        <v>904</v>
      </c>
      <c r="E1214" s="78" t="s">
        <v>1147</v>
      </c>
      <c r="F1214" s="32" t="s">
        <v>7</v>
      </c>
      <c r="G1214" s="34">
        <v>37</v>
      </c>
      <c r="H1214" s="56">
        <v>0</v>
      </c>
      <c r="I1214" s="398">
        <f t="shared" si="47"/>
        <v>0</v>
      </c>
      <c r="J1214" s="59"/>
      <c r="K1214" s="392"/>
      <c r="L1214" s="61"/>
      <c r="M1214" s="63"/>
    </row>
    <row r="1215" spans="1:13" ht="22.5">
      <c r="A1215" s="30"/>
      <c r="B1215" s="72"/>
      <c r="C1215" s="30"/>
      <c r="D1215" s="31" t="s">
        <v>905</v>
      </c>
      <c r="E1215" s="78" t="s">
        <v>1148</v>
      </c>
      <c r="F1215" s="32" t="s">
        <v>1157</v>
      </c>
      <c r="G1215" s="34">
        <v>0.73</v>
      </c>
      <c r="H1215" s="56">
        <v>0</v>
      </c>
      <c r="I1215" s="398">
        <f t="shared" si="47"/>
        <v>0</v>
      </c>
      <c r="J1215" s="59"/>
      <c r="K1215" s="392"/>
      <c r="L1215" s="61"/>
      <c r="M1215" s="63"/>
    </row>
    <row r="1216" spans="1:13" ht="15">
      <c r="A1216" s="30"/>
      <c r="B1216" s="72"/>
      <c r="C1216" s="30"/>
      <c r="D1216" s="31" t="s">
        <v>906</v>
      </c>
      <c r="E1216" s="78" t="s">
        <v>1149</v>
      </c>
      <c r="F1216" s="32" t="s">
        <v>1158</v>
      </c>
      <c r="G1216" s="34">
        <v>1</v>
      </c>
      <c r="H1216" s="56">
        <v>0</v>
      </c>
      <c r="I1216" s="398">
        <f t="shared" si="47"/>
        <v>0</v>
      </c>
      <c r="J1216" s="59"/>
      <c r="K1216" s="392"/>
      <c r="L1216" s="61"/>
      <c r="M1216" s="63"/>
    </row>
    <row r="1217" spans="1:13" ht="15">
      <c r="A1217" s="30"/>
      <c r="B1217" s="72"/>
      <c r="C1217" s="30"/>
      <c r="D1217" s="31" t="s">
        <v>907</v>
      </c>
      <c r="E1217" s="78" t="s">
        <v>1150</v>
      </c>
      <c r="F1217" s="32" t="s">
        <v>1158</v>
      </c>
      <c r="G1217" s="34">
        <v>2</v>
      </c>
      <c r="H1217" s="56">
        <v>0</v>
      </c>
      <c r="I1217" s="398">
        <f t="shared" si="47"/>
        <v>0</v>
      </c>
      <c r="J1217" s="59"/>
      <c r="K1217" s="392"/>
      <c r="L1217" s="61"/>
      <c r="M1217" s="63"/>
    </row>
    <row r="1218" spans="1:13" ht="15">
      <c r="A1218" s="30"/>
      <c r="B1218" s="72"/>
      <c r="C1218" s="30"/>
      <c r="D1218" s="31" t="s">
        <v>908</v>
      </c>
      <c r="E1218" s="78" t="s">
        <v>1059</v>
      </c>
      <c r="F1218" s="32" t="s">
        <v>7</v>
      </c>
      <c r="G1218" s="34">
        <v>1</v>
      </c>
      <c r="H1218" s="56">
        <v>0</v>
      </c>
      <c r="I1218" s="398">
        <f t="shared" si="47"/>
        <v>0</v>
      </c>
      <c r="J1218" s="59"/>
      <c r="K1218" s="392"/>
      <c r="L1218" s="61"/>
      <c r="M1218" s="63"/>
    </row>
    <row r="1219" spans="1:13" ht="22.5">
      <c r="A1219" s="30"/>
      <c r="B1219" s="72"/>
      <c r="C1219" s="30"/>
      <c r="D1219" s="31" t="s">
        <v>909</v>
      </c>
      <c r="E1219" s="78" t="s">
        <v>1151</v>
      </c>
      <c r="F1219" s="32" t="s">
        <v>1157</v>
      </c>
      <c r="G1219" s="34">
        <v>1.1000000000000001</v>
      </c>
      <c r="H1219" s="56">
        <v>0</v>
      </c>
      <c r="I1219" s="398">
        <f t="shared" si="47"/>
        <v>0</v>
      </c>
      <c r="J1219" s="59"/>
      <c r="K1219" s="392"/>
      <c r="L1219" s="61"/>
      <c r="M1219" s="63"/>
    </row>
    <row r="1220" spans="1:13" ht="22.5">
      <c r="A1220" s="30"/>
      <c r="B1220" s="72"/>
      <c r="C1220" s="30"/>
      <c r="D1220" s="31" t="s">
        <v>910</v>
      </c>
      <c r="E1220" s="78" t="s">
        <v>1152</v>
      </c>
      <c r="F1220" s="32" t="s">
        <v>1158</v>
      </c>
      <c r="G1220" s="34">
        <v>1</v>
      </c>
      <c r="H1220" s="56">
        <v>0</v>
      </c>
      <c r="I1220" s="398">
        <f t="shared" si="47"/>
        <v>0</v>
      </c>
      <c r="J1220" s="59"/>
      <c r="K1220" s="392"/>
      <c r="L1220" s="61"/>
      <c r="M1220" s="63"/>
    </row>
    <row r="1221" spans="1:13" ht="22.5">
      <c r="A1221" s="30"/>
      <c r="B1221" s="72"/>
      <c r="C1221" s="30"/>
      <c r="D1221" s="31" t="s">
        <v>911</v>
      </c>
      <c r="E1221" s="78" t="s">
        <v>1153</v>
      </c>
      <c r="F1221" s="32" t="s">
        <v>7</v>
      </c>
      <c r="G1221" s="34">
        <v>2</v>
      </c>
      <c r="H1221" s="56">
        <v>0</v>
      </c>
      <c r="I1221" s="398">
        <f t="shared" si="47"/>
        <v>0</v>
      </c>
      <c r="J1221" s="59"/>
      <c r="K1221" s="392"/>
      <c r="L1221" s="61"/>
      <c r="M1221" s="63"/>
    </row>
    <row r="1222" spans="1:13" ht="15">
      <c r="A1222" s="30">
        <v>5</v>
      </c>
      <c r="B1222" s="72"/>
      <c r="C1222" s="30"/>
      <c r="D1222" s="31"/>
      <c r="E1222" s="127" t="s">
        <v>1161</v>
      </c>
      <c r="F1222" s="32"/>
      <c r="G1222" s="34"/>
      <c r="H1222" s="395"/>
      <c r="I1222" s="411">
        <f>SUM(I1223:I1230)</f>
        <v>0</v>
      </c>
      <c r="J1222" s="59"/>
      <c r="K1222" s="392"/>
      <c r="L1222" s="61"/>
      <c r="M1222" s="63"/>
    </row>
    <row r="1223" spans="1:13" ht="22.5">
      <c r="A1223" s="30"/>
      <c r="B1223" s="72"/>
      <c r="C1223" s="30"/>
      <c r="D1223" s="31" t="s">
        <v>912</v>
      </c>
      <c r="E1223" s="78" t="s">
        <v>1146</v>
      </c>
      <c r="F1223" s="32" t="s">
        <v>1157</v>
      </c>
      <c r="G1223" s="34">
        <v>0.25</v>
      </c>
      <c r="H1223" s="56">
        <v>0</v>
      </c>
      <c r="I1223" s="398">
        <f t="shared" si="47"/>
        <v>0</v>
      </c>
      <c r="J1223" s="59"/>
      <c r="K1223" s="392"/>
      <c r="L1223" s="61"/>
      <c r="M1223" s="63"/>
    </row>
    <row r="1224" spans="1:13" ht="22.5">
      <c r="A1224" s="30"/>
      <c r="B1224" s="72"/>
      <c r="C1224" s="30"/>
      <c r="D1224" s="31" t="s">
        <v>913</v>
      </c>
      <c r="E1224" s="78" t="s">
        <v>1147</v>
      </c>
      <c r="F1224" s="32" t="s">
        <v>7</v>
      </c>
      <c r="G1224" s="34">
        <v>55</v>
      </c>
      <c r="H1224" s="56">
        <v>0</v>
      </c>
      <c r="I1224" s="398">
        <f t="shared" si="47"/>
        <v>0</v>
      </c>
      <c r="J1224" s="59"/>
      <c r="K1224" s="392"/>
      <c r="L1224" s="61"/>
      <c r="M1224" s="63"/>
    </row>
    <row r="1225" spans="1:13" ht="22.5">
      <c r="A1225" s="30"/>
      <c r="B1225" s="72"/>
      <c r="C1225" s="30"/>
      <c r="D1225" s="31" t="s">
        <v>914</v>
      </c>
      <c r="E1225" s="78" t="s">
        <v>1148</v>
      </c>
      <c r="F1225" s="32" t="s">
        <v>1157</v>
      </c>
      <c r="G1225" s="34">
        <v>1.1100000000000001</v>
      </c>
      <c r="H1225" s="56">
        <v>0</v>
      </c>
      <c r="I1225" s="398">
        <f t="shared" si="47"/>
        <v>0</v>
      </c>
      <c r="J1225" s="59"/>
      <c r="K1225" s="392"/>
      <c r="L1225" s="61"/>
      <c r="M1225" s="63"/>
    </row>
    <row r="1226" spans="1:13" ht="15">
      <c r="A1226" s="30"/>
      <c r="B1226" s="72"/>
      <c r="C1226" s="30"/>
      <c r="D1226" s="31" t="s">
        <v>915</v>
      </c>
      <c r="E1226" s="78" t="s">
        <v>1150</v>
      </c>
      <c r="F1226" s="32" t="s">
        <v>1158</v>
      </c>
      <c r="G1226" s="34">
        <v>2</v>
      </c>
      <c r="H1226" s="56">
        <v>0</v>
      </c>
      <c r="I1226" s="398">
        <f t="shared" si="47"/>
        <v>0</v>
      </c>
      <c r="J1226" s="59"/>
      <c r="K1226" s="392"/>
      <c r="L1226" s="61"/>
      <c r="M1226" s="63"/>
    </row>
    <row r="1227" spans="1:13" ht="15">
      <c r="A1227" s="30"/>
      <c r="B1227" s="72"/>
      <c r="C1227" s="30"/>
      <c r="D1227" s="31" t="s">
        <v>916</v>
      </c>
      <c r="E1227" s="78" t="s">
        <v>1059</v>
      </c>
      <c r="F1227" s="32" t="s">
        <v>7</v>
      </c>
      <c r="G1227" s="34">
        <v>1</v>
      </c>
      <c r="H1227" s="56">
        <v>0</v>
      </c>
      <c r="I1227" s="398">
        <f t="shared" si="47"/>
        <v>0</v>
      </c>
      <c r="J1227" s="59"/>
      <c r="K1227" s="392"/>
      <c r="L1227" s="61"/>
      <c r="M1227" s="63"/>
    </row>
    <row r="1228" spans="1:13" ht="22.5">
      <c r="A1228" s="30"/>
      <c r="B1228" s="72"/>
      <c r="C1228" s="30"/>
      <c r="D1228" s="31" t="s">
        <v>986</v>
      </c>
      <c r="E1228" s="78" t="s">
        <v>1151</v>
      </c>
      <c r="F1228" s="32" t="s">
        <v>1157</v>
      </c>
      <c r="G1228" s="34">
        <v>1.1100000000000001</v>
      </c>
      <c r="H1228" s="56">
        <v>0</v>
      </c>
      <c r="I1228" s="398">
        <f t="shared" si="47"/>
        <v>0</v>
      </c>
      <c r="J1228" s="59"/>
      <c r="K1228" s="392"/>
      <c r="L1228" s="61"/>
      <c r="M1228" s="63"/>
    </row>
    <row r="1229" spans="1:13" ht="22.5">
      <c r="A1229" s="30"/>
      <c r="B1229" s="72"/>
      <c r="C1229" s="30"/>
      <c r="D1229" s="31" t="s">
        <v>987</v>
      </c>
      <c r="E1229" s="78" t="s">
        <v>1154</v>
      </c>
      <c r="F1229" s="32" t="s">
        <v>1158</v>
      </c>
      <c r="G1229" s="34">
        <v>1</v>
      </c>
      <c r="H1229" s="56">
        <v>0</v>
      </c>
      <c r="I1229" s="398">
        <f t="shared" si="47"/>
        <v>0</v>
      </c>
      <c r="J1229" s="59"/>
      <c r="K1229" s="392"/>
      <c r="L1229" s="61"/>
      <c r="M1229" s="63"/>
    </row>
    <row r="1230" spans="1:13" ht="22.5">
      <c r="A1230" s="30"/>
      <c r="B1230" s="72"/>
      <c r="C1230" s="30"/>
      <c r="D1230" s="31" t="s">
        <v>988</v>
      </c>
      <c r="E1230" s="78" t="s">
        <v>1153</v>
      </c>
      <c r="F1230" s="32" t="s">
        <v>7</v>
      </c>
      <c r="G1230" s="34">
        <v>2</v>
      </c>
      <c r="H1230" s="56">
        <v>0</v>
      </c>
      <c r="I1230" s="398">
        <f t="shared" si="47"/>
        <v>0</v>
      </c>
      <c r="J1230" s="59"/>
      <c r="K1230" s="392"/>
      <c r="L1230" s="61"/>
      <c r="M1230" s="63"/>
    </row>
    <row r="1231" spans="1:13" ht="15">
      <c r="A1231" s="30">
        <v>5</v>
      </c>
      <c r="B1231" s="72"/>
      <c r="C1231" s="30"/>
      <c r="D1231" s="31"/>
      <c r="E1231" s="127" t="s">
        <v>1162</v>
      </c>
      <c r="F1231" s="32"/>
      <c r="G1231" s="34"/>
      <c r="H1231" s="395"/>
      <c r="I1231" s="411">
        <f>SUM(I1232:I1236)</f>
        <v>0</v>
      </c>
      <c r="J1231" s="59"/>
      <c r="K1231" s="392"/>
      <c r="L1231" s="61"/>
      <c r="M1231" s="63"/>
    </row>
    <row r="1232" spans="1:13" ht="22.5">
      <c r="A1232" s="30"/>
      <c r="B1232" s="72"/>
      <c r="C1232" s="30"/>
      <c r="D1232" s="31" t="s">
        <v>989</v>
      </c>
      <c r="E1232" s="78" t="s">
        <v>1146</v>
      </c>
      <c r="F1232" s="32" t="s">
        <v>1157</v>
      </c>
      <c r="G1232" s="34">
        <v>0.37</v>
      </c>
      <c r="H1232" s="56">
        <v>0</v>
      </c>
      <c r="I1232" s="398">
        <f t="shared" ref="I1232:I1241" si="48">IF(ISNUMBER(G1232),ROUND(G1232*H1232,2),"")</f>
        <v>0</v>
      </c>
      <c r="J1232" s="59"/>
      <c r="K1232" s="392"/>
      <c r="L1232" s="61"/>
      <c r="M1232" s="63"/>
    </row>
    <row r="1233" spans="1:13" ht="15">
      <c r="A1233" s="30"/>
      <c r="B1233" s="72"/>
      <c r="C1233" s="30"/>
      <c r="D1233" s="31" t="s">
        <v>990</v>
      </c>
      <c r="E1233" s="78" t="s">
        <v>1112</v>
      </c>
      <c r="F1233" s="32" t="s">
        <v>1157</v>
      </c>
      <c r="G1233" s="34">
        <v>0.37</v>
      </c>
      <c r="H1233" s="56">
        <v>0</v>
      </c>
      <c r="I1233" s="398">
        <f t="shared" si="48"/>
        <v>0</v>
      </c>
      <c r="J1233" s="59"/>
      <c r="K1233" s="392"/>
      <c r="L1233" s="61"/>
      <c r="M1233" s="63"/>
    </row>
    <row r="1234" spans="1:13" ht="15">
      <c r="A1234" s="30"/>
      <c r="B1234" s="72"/>
      <c r="C1234" s="30"/>
      <c r="D1234" s="31" t="s">
        <v>991</v>
      </c>
      <c r="E1234" s="78" t="s">
        <v>1155</v>
      </c>
      <c r="F1234" s="32" t="s">
        <v>7</v>
      </c>
      <c r="G1234" s="34">
        <v>1</v>
      </c>
      <c r="H1234" s="56">
        <v>0</v>
      </c>
      <c r="I1234" s="398">
        <f t="shared" si="48"/>
        <v>0</v>
      </c>
      <c r="J1234" s="59"/>
      <c r="K1234" s="392"/>
      <c r="L1234" s="61"/>
      <c r="M1234" s="63"/>
    </row>
    <row r="1235" spans="1:13" ht="22.5">
      <c r="A1235" s="30"/>
      <c r="B1235" s="72"/>
      <c r="C1235" s="30"/>
      <c r="D1235" s="31" t="s">
        <v>992</v>
      </c>
      <c r="E1235" s="78" t="s">
        <v>1147</v>
      </c>
      <c r="F1235" s="32" t="s">
        <v>7</v>
      </c>
      <c r="G1235" s="34">
        <v>3</v>
      </c>
      <c r="H1235" s="56">
        <v>0</v>
      </c>
      <c r="I1235" s="398">
        <f t="shared" si="48"/>
        <v>0</v>
      </c>
      <c r="J1235" s="59"/>
      <c r="K1235" s="392"/>
      <c r="L1235" s="61"/>
      <c r="M1235" s="63"/>
    </row>
    <row r="1236" spans="1:13" ht="22.5">
      <c r="A1236" s="30"/>
      <c r="B1236" s="72"/>
      <c r="C1236" s="30"/>
      <c r="D1236" s="31" t="s">
        <v>993</v>
      </c>
      <c r="E1236" s="78" t="s">
        <v>1153</v>
      </c>
      <c r="F1236" s="32" t="s">
        <v>7</v>
      </c>
      <c r="G1236" s="34">
        <v>1</v>
      </c>
      <c r="H1236" s="56">
        <v>0</v>
      </c>
      <c r="I1236" s="398">
        <f t="shared" si="48"/>
        <v>0</v>
      </c>
      <c r="J1236" s="59"/>
      <c r="K1236" s="392"/>
      <c r="L1236" s="61"/>
      <c r="M1236" s="63"/>
    </row>
    <row r="1237" spans="1:13" ht="15">
      <c r="A1237" s="30">
        <v>5</v>
      </c>
      <c r="B1237" s="72"/>
      <c r="C1237" s="30"/>
      <c r="D1237" s="31"/>
      <c r="E1237" s="127" t="s">
        <v>1163</v>
      </c>
      <c r="F1237" s="32"/>
      <c r="G1237" s="34"/>
      <c r="H1237" s="395"/>
      <c r="I1237" s="411">
        <f>SUM(I1238:I1241)</f>
        <v>0</v>
      </c>
      <c r="J1237" s="59"/>
      <c r="K1237" s="392"/>
      <c r="L1237" s="61"/>
      <c r="M1237" s="63"/>
    </row>
    <row r="1238" spans="1:13" ht="22.5">
      <c r="A1238" s="30"/>
      <c r="B1238" s="72"/>
      <c r="C1238" s="30"/>
      <c r="D1238" s="31" t="s">
        <v>994</v>
      </c>
      <c r="E1238" s="78" t="s">
        <v>1146</v>
      </c>
      <c r="F1238" s="32" t="s">
        <v>1157</v>
      </c>
      <c r="G1238" s="34">
        <v>0.35</v>
      </c>
      <c r="H1238" s="56">
        <v>0</v>
      </c>
      <c r="I1238" s="398">
        <f t="shared" si="48"/>
        <v>0</v>
      </c>
      <c r="J1238" s="59"/>
      <c r="K1238" s="392"/>
      <c r="L1238" s="61"/>
      <c r="M1238" s="63"/>
    </row>
    <row r="1239" spans="1:13" ht="15">
      <c r="A1239" s="30"/>
      <c r="B1239" s="72"/>
      <c r="C1239" s="30"/>
      <c r="D1239" s="31" t="s">
        <v>995</v>
      </c>
      <c r="E1239" s="78" t="s">
        <v>1112</v>
      </c>
      <c r="F1239" s="32" t="s">
        <v>1157</v>
      </c>
      <c r="G1239" s="34">
        <v>0.35</v>
      </c>
      <c r="H1239" s="56">
        <v>0</v>
      </c>
      <c r="I1239" s="398">
        <f t="shared" si="48"/>
        <v>0</v>
      </c>
      <c r="J1239" s="59"/>
      <c r="K1239" s="392"/>
      <c r="L1239" s="61"/>
      <c r="M1239" s="63"/>
    </row>
    <row r="1240" spans="1:13" ht="22.5">
      <c r="A1240" s="30"/>
      <c r="B1240" s="72"/>
      <c r="C1240" s="30"/>
      <c r="D1240" s="31" t="s">
        <v>996</v>
      </c>
      <c r="E1240" s="78" t="s">
        <v>1147</v>
      </c>
      <c r="F1240" s="32" t="s">
        <v>7</v>
      </c>
      <c r="G1240" s="34">
        <v>3</v>
      </c>
      <c r="H1240" s="56">
        <v>0</v>
      </c>
      <c r="I1240" s="398">
        <f t="shared" si="48"/>
        <v>0</v>
      </c>
      <c r="J1240" s="59"/>
      <c r="K1240" s="392"/>
      <c r="L1240" s="61"/>
      <c r="M1240" s="63"/>
    </row>
    <row r="1241" spans="1:13" ht="22.5">
      <c r="A1241" s="30"/>
      <c r="B1241" s="72"/>
      <c r="C1241" s="30"/>
      <c r="D1241" s="31" t="s">
        <v>997</v>
      </c>
      <c r="E1241" s="78" t="s">
        <v>1153</v>
      </c>
      <c r="F1241" s="32" t="s">
        <v>7</v>
      </c>
      <c r="G1241" s="34">
        <v>1</v>
      </c>
      <c r="H1241" s="56">
        <v>0</v>
      </c>
      <c r="I1241" s="398">
        <f t="shared" si="48"/>
        <v>0</v>
      </c>
      <c r="J1241" s="59"/>
      <c r="K1241" s="392"/>
      <c r="L1241" s="61"/>
      <c r="M1241" s="63"/>
    </row>
    <row r="1242" spans="1:13" ht="22.5">
      <c r="A1242" s="22">
        <v>2</v>
      </c>
      <c r="B1242" s="70" t="str">
        <f>IF(TRIM(H1242)&lt;&gt;"",COUNTA($H$8:H1242),"")</f>
        <v/>
      </c>
      <c r="C1242" s="22"/>
      <c r="D1242" s="23"/>
      <c r="E1242" s="24" t="s">
        <v>1167</v>
      </c>
      <c r="F1242" s="25"/>
      <c r="G1242" s="51"/>
      <c r="H1242" s="394"/>
      <c r="I1242" s="26">
        <f>I1243+I1277+I1281+I1366+I1374+I1430+I1450</f>
        <v>0</v>
      </c>
      <c r="J1242" s="59"/>
      <c r="K1242" s="392"/>
      <c r="L1242" s="61"/>
      <c r="M1242" s="63"/>
    </row>
    <row r="1243" spans="1:13" ht="15">
      <c r="A1243" s="402">
        <v>3</v>
      </c>
      <c r="B1243" s="402"/>
      <c r="C1243" s="403"/>
      <c r="D1243" s="404"/>
      <c r="E1243" s="404" t="s">
        <v>13</v>
      </c>
      <c r="F1243" s="432"/>
      <c r="G1243" s="433"/>
      <c r="H1243" s="434"/>
      <c r="I1243" s="435">
        <f>SUM(I1244:I1276)</f>
        <v>0</v>
      </c>
      <c r="J1243" s="59"/>
      <c r="K1243" s="392"/>
      <c r="L1243" s="61"/>
      <c r="M1243" s="63"/>
    </row>
    <row r="1244" spans="1:13" ht="56.25">
      <c r="A1244" s="30"/>
      <c r="B1244" s="72"/>
      <c r="C1244" s="30"/>
      <c r="D1244" s="31"/>
      <c r="E1244" s="78" t="s">
        <v>1379</v>
      </c>
      <c r="F1244" s="32"/>
      <c r="G1244" s="34"/>
      <c r="H1244" s="395"/>
      <c r="I1244" s="398"/>
      <c r="J1244" s="59"/>
      <c r="K1244" s="392"/>
      <c r="L1244" s="61"/>
      <c r="M1244" s="63"/>
    </row>
    <row r="1245" spans="1:13" ht="22.5">
      <c r="A1245" s="30"/>
      <c r="B1245" s="72"/>
      <c r="C1245" s="30"/>
      <c r="D1245" s="31">
        <v>1</v>
      </c>
      <c r="E1245" s="78" t="s">
        <v>1168</v>
      </c>
      <c r="F1245" s="32" t="s">
        <v>363</v>
      </c>
      <c r="G1245" s="34">
        <v>850</v>
      </c>
      <c r="H1245" s="56">
        <v>0</v>
      </c>
      <c r="I1245" s="398">
        <f t="shared" ref="I1245:I1276" si="49">IF(ISNUMBER(G1245),ROUND(G1245*H1245,2),"")</f>
        <v>0</v>
      </c>
      <c r="J1245" s="59"/>
      <c r="K1245" s="392"/>
      <c r="L1245" s="61"/>
      <c r="M1245" s="63"/>
    </row>
    <row r="1246" spans="1:13" ht="45">
      <c r="A1246" s="30"/>
      <c r="B1246" s="72"/>
      <c r="C1246" s="30"/>
      <c r="D1246" s="31">
        <v>2</v>
      </c>
      <c r="E1246" s="78" t="s">
        <v>1169</v>
      </c>
      <c r="F1246" s="32" t="s">
        <v>76</v>
      </c>
      <c r="G1246" s="34">
        <v>930</v>
      </c>
      <c r="H1246" s="56">
        <v>0</v>
      </c>
      <c r="I1246" s="398">
        <f t="shared" si="49"/>
        <v>0</v>
      </c>
      <c r="J1246" s="59"/>
      <c r="K1246" s="392"/>
      <c r="L1246" s="61"/>
      <c r="M1246" s="63"/>
    </row>
    <row r="1247" spans="1:13" ht="33.75">
      <c r="A1247" s="82"/>
      <c r="B1247" s="83"/>
      <c r="C1247" s="82"/>
      <c r="D1247" s="84">
        <v>3</v>
      </c>
      <c r="E1247" s="101" t="s">
        <v>1170</v>
      </c>
      <c r="F1247" s="85" t="s">
        <v>76</v>
      </c>
      <c r="G1247" s="86">
        <v>12</v>
      </c>
      <c r="H1247" s="87">
        <v>0</v>
      </c>
      <c r="I1247" s="397">
        <f t="shared" si="49"/>
        <v>0</v>
      </c>
      <c r="J1247" s="59"/>
      <c r="K1247" s="392"/>
      <c r="L1247" s="61"/>
      <c r="M1247" s="63"/>
    </row>
    <row r="1248" spans="1:13" ht="22.5">
      <c r="A1248" s="82"/>
      <c r="B1248" s="83"/>
      <c r="C1248" s="82"/>
      <c r="D1248" s="84">
        <v>4</v>
      </c>
      <c r="E1248" s="101" t="s">
        <v>1171</v>
      </c>
      <c r="F1248" s="85"/>
      <c r="G1248" s="86"/>
      <c r="H1248" s="396"/>
      <c r="I1248" s="396" t="str">
        <f t="shared" si="49"/>
        <v/>
      </c>
      <c r="J1248" s="59"/>
      <c r="K1248" s="392"/>
      <c r="L1248" s="61"/>
      <c r="M1248" s="63"/>
    </row>
    <row r="1249" spans="1:13" ht="15">
      <c r="A1249" s="88"/>
      <c r="B1249" s="89"/>
      <c r="C1249" s="88"/>
      <c r="D1249" s="90"/>
      <c r="E1249" s="102" t="s">
        <v>1172</v>
      </c>
      <c r="F1249" s="91" t="s">
        <v>363</v>
      </c>
      <c r="G1249" s="92">
        <v>480</v>
      </c>
      <c r="H1249" s="93">
        <v>0</v>
      </c>
      <c r="I1249" s="397">
        <f t="shared" si="49"/>
        <v>0</v>
      </c>
      <c r="J1249" s="59"/>
      <c r="K1249" s="392"/>
      <c r="L1249" s="61"/>
      <c r="M1249" s="63"/>
    </row>
    <row r="1250" spans="1:13" ht="15">
      <c r="A1250" s="88"/>
      <c r="B1250" s="89"/>
      <c r="C1250" s="88"/>
      <c r="D1250" s="90"/>
      <c r="E1250" s="102" t="s">
        <v>1173</v>
      </c>
      <c r="F1250" s="91" t="s">
        <v>363</v>
      </c>
      <c r="G1250" s="92">
        <v>1740</v>
      </c>
      <c r="H1250" s="93">
        <v>0</v>
      </c>
      <c r="I1250" s="397">
        <f t="shared" si="49"/>
        <v>0</v>
      </c>
      <c r="J1250" s="59"/>
      <c r="K1250" s="392"/>
      <c r="L1250" s="61"/>
      <c r="M1250" s="63"/>
    </row>
    <row r="1251" spans="1:13" ht="15">
      <c r="A1251" s="94"/>
      <c r="B1251" s="95"/>
      <c r="C1251" s="94"/>
      <c r="D1251" s="96"/>
      <c r="E1251" s="100" t="s">
        <v>1174</v>
      </c>
      <c r="F1251" s="97" t="s">
        <v>363</v>
      </c>
      <c r="G1251" s="98">
        <v>820</v>
      </c>
      <c r="H1251" s="99">
        <v>0</v>
      </c>
      <c r="I1251" s="398">
        <f t="shared" si="49"/>
        <v>0</v>
      </c>
      <c r="J1251" s="59"/>
      <c r="K1251" s="392"/>
      <c r="L1251" s="61"/>
      <c r="M1251" s="63"/>
    </row>
    <row r="1252" spans="1:13" ht="22.5">
      <c r="A1252" s="94"/>
      <c r="B1252" s="95"/>
      <c r="C1252" s="94"/>
      <c r="D1252" s="96">
        <v>5</v>
      </c>
      <c r="E1252" s="100" t="s">
        <v>1175</v>
      </c>
      <c r="F1252" s="97" t="s">
        <v>76</v>
      </c>
      <c r="G1252" s="98">
        <v>760</v>
      </c>
      <c r="H1252" s="99">
        <v>0</v>
      </c>
      <c r="I1252" s="398">
        <f t="shared" si="49"/>
        <v>0</v>
      </c>
      <c r="J1252" s="59"/>
      <c r="K1252" s="392"/>
      <c r="L1252" s="61"/>
      <c r="M1252" s="63"/>
    </row>
    <row r="1253" spans="1:13" ht="15">
      <c r="A1253" s="82"/>
      <c r="B1253" s="83"/>
      <c r="C1253" s="82"/>
      <c r="D1253" s="84">
        <v>6</v>
      </c>
      <c r="E1253" s="101" t="s">
        <v>1176</v>
      </c>
      <c r="F1253" s="85" t="s">
        <v>76</v>
      </c>
      <c r="G1253" s="86">
        <v>25</v>
      </c>
      <c r="H1253" s="87">
        <v>0</v>
      </c>
      <c r="I1253" s="397">
        <f t="shared" si="49"/>
        <v>0</v>
      </c>
      <c r="J1253" s="59"/>
      <c r="K1253" s="392"/>
      <c r="L1253" s="61"/>
      <c r="M1253" s="63"/>
    </row>
    <row r="1254" spans="1:13" ht="33.75">
      <c r="A1254" s="82"/>
      <c r="B1254" s="83"/>
      <c r="C1254" s="82"/>
      <c r="D1254" s="84">
        <v>7</v>
      </c>
      <c r="E1254" s="101" t="s">
        <v>1177</v>
      </c>
      <c r="F1254" s="85" t="s">
        <v>7</v>
      </c>
      <c r="G1254" s="86">
        <v>41</v>
      </c>
      <c r="H1254" s="87">
        <v>0</v>
      </c>
      <c r="I1254" s="396">
        <f t="shared" si="49"/>
        <v>0</v>
      </c>
      <c r="J1254" s="59"/>
      <c r="K1254" s="392"/>
      <c r="L1254" s="61"/>
      <c r="M1254" s="63"/>
    </row>
    <row r="1255" spans="1:13" ht="15">
      <c r="A1255" s="88"/>
      <c r="B1255" s="89"/>
      <c r="C1255" s="88"/>
      <c r="D1255" s="90"/>
      <c r="E1255" s="102" t="s">
        <v>1178</v>
      </c>
      <c r="F1255" s="91" t="s">
        <v>7</v>
      </c>
      <c r="G1255" s="92">
        <v>1</v>
      </c>
      <c r="H1255" s="93">
        <v>0</v>
      </c>
      <c r="I1255" s="397">
        <f t="shared" si="49"/>
        <v>0</v>
      </c>
      <c r="J1255" s="59"/>
      <c r="K1255" s="392"/>
      <c r="L1255" s="61"/>
      <c r="M1255" s="63"/>
    </row>
    <row r="1256" spans="1:13" ht="22.5">
      <c r="A1256" s="88"/>
      <c r="B1256" s="89"/>
      <c r="C1256" s="88"/>
      <c r="D1256" s="90"/>
      <c r="E1256" s="102" t="s">
        <v>1179</v>
      </c>
      <c r="F1256" s="91" t="s">
        <v>7</v>
      </c>
      <c r="G1256" s="92">
        <v>1</v>
      </c>
      <c r="H1256" s="93">
        <v>0</v>
      </c>
      <c r="I1256" s="397">
        <f t="shared" si="49"/>
        <v>0</v>
      </c>
      <c r="J1256" s="59"/>
      <c r="K1256" s="392"/>
      <c r="L1256" s="61"/>
      <c r="M1256" s="63"/>
    </row>
    <row r="1257" spans="1:13" ht="22.5">
      <c r="A1257" s="88"/>
      <c r="B1257" s="89"/>
      <c r="C1257" s="88"/>
      <c r="D1257" s="90"/>
      <c r="E1257" s="102" t="s">
        <v>1180</v>
      </c>
      <c r="F1257" s="91" t="s">
        <v>7</v>
      </c>
      <c r="G1257" s="92">
        <v>2</v>
      </c>
      <c r="H1257" s="93">
        <v>0</v>
      </c>
      <c r="I1257" s="397">
        <f t="shared" si="49"/>
        <v>0</v>
      </c>
      <c r="J1257" s="59"/>
      <c r="K1257" s="392"/>
      <c r="L1257" s="61"/>
      <c r="M1257" s="63"/>
    </row>
    <row r="1258" spans="1:13" ht="22.5">
      <c r="A1258" s="88"/>
      <c r="B1258" s="89"/>
      <c r="C1258" s="88"/>
      <c r="D1258" s="90"/>
      <c r="E1258" s="102" t="s">
        <v>1181</v>
      </c>
      <c r="F1258" s="91" t="s">
        <v>7</v>
      </c>
      <c r="G1258" s="92">
        <v>2</v>
      </c>
      <c r="H1258" s="93">
        <v>0</v>
      </c>
      <c r="I1258" s="397">
        <f t="shared" si="49"/>
        <v>0</v>
      </c>
      <c r="J1258" s="59"/>
      <c r="K1258" s="392"/>
      <c r="L1258" s="61"/>
      <c r="M1258" s="63"/>
    </row>
    <row r="1259" spans="1:13" ht="22.5">
      <c r="A1259" s="82"/>
      <c r="B1259" s="83"/>
      <c r="C1259" s="82"/>
      <c r="D1259" s="84">
        <v>8</v>
      </c>
      <c r="E1259" s="101" t="s">
        <v>1182</v>
      </c>
      <c r="F1259" s="85" t="s">
        <v>7</v>
      </c>
      <c r="G1259" s="86">
        <v>25</v>
      </c>
      <c r="H1259" s="87">
        <v>0</v>
      </c>
      <c r="I1259" s="396">
        <f t="shared" si="49"/>
        <v>0</v>
      </c>
      <c r="J1259" s="59"/>
      <c r="K1259" s="392"/>
      <c r="L1259" s="61"/>
      <c r="M1259" s="63"/>
    </row>
    <row r="1260" spans="1:13" ht="15">
      <c r="A1260" s="88"/>
      <c r="B1260" s="89"/>
      <c r="C1260" s="88"/>
      <c r="D1260" s="90"/>
      <c r="E1260" s="102" t="s">
        <v>1183</v>
      </c>
      <c r="F1260" s="91"/>
      <c r="G1260" s="92"/>
      <c r="H1260" s="397"/>
      <c r="I1260" s="397" t="str">
        <f t="shared" si="49"/>
        <v/>
      </c>
      <c r="J1260" s="59"/>
      <c r="K1260" s="392"/>
      <c r="L1260" s="61"/>
      <c r="M1260" s="63"/>
    </row>
    <row r="1261" spans="1:13" ht="15">
      <c r="A1261" s="88"/>
      <c r="B1261" s="89"/>
      <c r="C1261" s="88"/>
      <c r="D1261" s="90"/>
      <c r="E1261" s="102" t="s">
        <v>1184</v>
      </c>
      <c r="F1261" s="91"/>
      <c r="G1261" s="92"/>
      <c r="H1261" s="397"/>
      <c r="I1261" s="397" t="str">
        <f t="shared" si="49"/>
        <v/>
      </c>
      <c r="J1261" s="59"/>
      <c r="K1261" s="392"/>
      <c r="L1261" s="61"/>
      <c r="M1261" s="63"/>
    </row>
    <row r="1262" spans="1:13" ht="15">
      <c r="A1262" s="88"/>
      <c r="B1262" s="89"/>
      <c r="C1262" s="88"/>
      <c r="D1262" s="90"/>
      <c r="E1262" s="102" t="s">
        <v>1185</v>
      </c>
      <c r="F1262" s="91"/>
      <c r="G1262" s="92"/>
      <c r="H1262" s="397"/>
      <c r="I1262" s="397" t="str">
        <f t="shared" si="49"/>
        <v/>
      </c>
      <c r="J1262" s="59"/>
      <c r="K1262" s="392"/>
      <c r="L1262" s="61"/>
      <c r="M1262" s="63"/>
    </row>
    <row r="1263" spans="1:13" ht="15">
      <c r="A1263" s="88"/>
      <c r="B1263" s="89"/>
      <c r="C1263" s="88"/>
      <c r="D1263" s="90"/>
      <c r="E1263" s="102" t="s">
        <v>1186</v>
      </c>
      <c r="F1263" s="91"/>
      <c r="G1263" s="92"/>
      <c r="H1263" s="397"/>
      <c r="I1263" s="397" t="str">
        <f t="shared" si="49"/>
        <v/>
      </c>
      <c r="J1263" s="59"/>
      <c r="K1263" s="392"/>
      <c r="L1263" s="61"/>
      <c r="M1263" s="63"/>
    </row>
    <row r="1264" spans="1:13" ht="15">
      <c r="A1264" s="88"/>
      <c r="B1264" s="89"/>
      <c r="C1264" s="88"/>
      <c r="D1264" s="90"/>
      <c r="E1264" s="102" t="s">
        <v>1187</v>
      </c>
      <c r="F1264" s="91"/>
      <c r="G1264" s="92"/>
      <c r="H1264" s="397"/>
      <c r="I1264" s="397" t="str">
        <f t="shared" si="49"/>
        <v/>
      </c>
      <c r="J1264" s="59"/>
      <c r="K1264" s="392"/>
      <c r="L1264" s="61"/>
      <c r="M1264" s="63"/>
    </row>
    <row r="1265" spans="1:13" ht="15">
      <c r="A1265" s="88"/>
      <c r="B1265" s="89"/>
      <c r="C1265" s="88"/>
      <c r="D1265" s="90"/>
      <c r="E1265" s="102" t="s">
        <v>1188</v>
      </c>
      <c r="F1265" s="91"/>
      <c r="G1265" s="92"/>
      <c r="H1265" s="397"/>
      <c r="I1265" s="397" t="str">
        <f t="shared" si="49"/>
        <v/>
      </c>
      <c r="J1265" s="59"/>
      <c r="K1265" s="392"/>
      <c r="L1265" s="61"/>
      <c r="M1265" s="63"/>
    </row>
    <row r="1266" spans="1:13" ht="15">
      <c r="A1266" s="88"/>
      <c r="B1266" s="89"/>
      <c r="C1266" s="88"/>
      <c r="D1266" s="90"/>
      <c r="E1266" s="102" t="s">
        <v>1189</v>
      </c>
      <c r="F1266" s="91"/>
      <c r="G1266" s="92"/>
      <c r="H1266" s="397"/>
      <c r="I1266" s="397" t="str">
        <f t="shared" si="49"/>
        <v/>
      </c>
      <c r="J1266" s="59"/>
      <c r="K1266" s="392"/>
      <c r="L1266" s="61"/>
      <c r="M1266" s="63"/>
    </row>
    <row r="1267" spans="1:13" ht="15">
      <c r="A1267" s="94"/>
      <c r="B1267" s="95"/>
      <c r="C1267" s="94"/>
      <c r="D1267" s="96"/>
      <c r="E1267" s="100" t="s">
        <v>1190</v>
      </c>
      <c r="F1267" s="97"/>
      <c r="G1267" s="98"/>
      <c r="H1267" s="398"/>
      <c r="I1267" s="398" t="str">
        <f t="shared" si="49"/>
        <v/>
      </c>
      <c r="J1267" s="59"/>
      <c r="K1267" s="392"/>
      <c r="L1267" s="61"/>
      <c r="M1267" s="63"/>
    </row>
    <row r="1268" spans="1:13" ht="33.75">
      <c r="A1268" s="94"/>
      <c r="B1268" s="95"/>
      <c r="C1268" s="94"/>
      <c r="D1268" s="96">
        <v>9</v>
      </c>
      <c r="E1268" s="100" t="s">
        <v>1191</v>
      </c>
      <c r="F1268" s="97" t="s">
        <v>7</v>
      </c>
      <c r="G1268" s="98">
        <v>25</v>
      </c>
      <c r="H1268" s="99">
        <v>0</v>
      </c>
      <c r="I1268" s="398">
        <f t="shared" si="49"/>
        <v>0</v>
      </c>
      <c r="J1268" s="59"/>
      <c r="K1268" s="392"/>
      <c r="L1268" s="61"/>
      <c r="M1268" s="63"/>
    </row>
    <row r="1269" spans="1:13" ht="33.75">
      <c r="A1269" s="30"/>
      <c r="B1269" s="72"/>
      <c r="C1269" s="30"/>
      <c r="D1269" s="31">
        <v>10</v>
      </c>
      <c r="E1269" s="78" t="s">
        <v>1192</v>
      </c>
      <c r="F1269" s="32" t="s">
        <v>363</v>
      </c>
      <c r="G1269" s="34">
        <v>293</v>
      </c>
      <c r="H1269" s="56">
        <v>0</v>
      </c>
      <c r="I1269" s="398">
        <f t="shared" si="49"/>
        <v>0</v>
      </c>
      <c r="J1269" s="59"/>
      <c r="K1269" s="392"/>
      <c r="L1269" s="61"/>
      <c r="M1269" s="63"/>
    </row>
    <row r="1270" spans="1:13" ht="157.5">
      <c r="A1270" s="30"/>
      <c r="B1270" s="72"/>
      <c r="C1270" s="30"/>
      <c r="D1270" s="31">
        <v>11</v>
      </c>
      <c r="E1270" s="78" t="s">
        <v>1193</v>
      </c>
      <c r="F1270" s="32" t="s">
        <v>7</v>
      </c>
      <c r="G1270" s="34">
        <v>25</v>
      </c>
      <c r="H1270" s="56">
        <v>0</v>
      </c>
      <c r="I1270" s="398">
        <f t="shared" si="49"/>
        <v>0</v>
      </c>
      <c r="J1270" s="59"/>
      <c r="K1270" s="392"/>
      <c r="L1270" s="61"/>
      <c r="M1270" s="63"/>
    </row>
    <row r="1271" spans="1:13" ht="45">
      <c r="A1271" s="30"/>
      <c r="B1271" s="72"/>
      <c r="C1271" s="30"/>
      <c r="D1271" s="31">
        <v>12</v>
      </c>
      <c r="E1271" s="78" t="s">
        <v>1194</v>
      </c>
      <c r="F1271" s="32" t="s">
        <v>7</v>
      </c>
      <c r="G1271" s="34">
        <v>25</v>
      </c>
      <c r="H1271" s="56">
        <v>0</v>
      </c>
      <c r="I1271" s="398">
        <f t="shared" si="49"/>
        <v>0</v>
      </c>
      <c r="J1271" s="59"/>
      <c r="K1271" s="392"/>
      <c r="L1271" s="61"/>
      <c r="M1271" s="63"/>
    </row>
    <row r="1272" spans="1:13" ht="22.5">
      <c r="A1272" s="30"/>
      <c r="B1272" s="72"/>
      <c r="C1272" s="30"/>
      <c r="D1272" s="31">
        <v>13</v>
      </c>
      <c r="E1272" s="78" t="s">
        <v>1195</v>
      </c>
      <c r="F1272" s="32" t="s">
        <v>7</v>
      </c>
      <c r="G1272" s="34">
        <v>8</v>
      </c>
      <c r="H1272" s="56">
        <v>0</v>
      </c>
      <c r="I1272" s="398">
        <f t="shared" si="49"/>
        <v>0</v>
      </c>
      <c r="J1272" s="59"/>
      <c r="K1272" s="392"/>
      <c r="L1272" s="61"/>
      <c r="M1272" s="63"/>
    </row>
    <row r="1273" spans="1:13" ht="22.5">
      <c r="A1273" s="30"/>
      <c r="B1273" s="72"/>
      <c r="C1273" s="30"/>
      <c r="D1273" s="31">
        <v>14</v>
      </c>
      <c r="E1273" s="78" t="s">
        <v>1196</v>
      </c>
      <c r="F1273" s="32" t="s">
        <v>7</v>
      </c>
      <c r="G1273" s="34">
        <v>6</v>
      </c>
      <c r="H1273" s="56">
        <v>0</v>
      </c>
      <c r="I1273" s="398">
        <f t="shared" si="49"/>
        <v>0</v>
      </c>
      <c r="J1273" s="59"/>
      <c r="K1273" s="392"/>
      <c r="L1273" s="61"/>
      <c r="M1273" s="63"/>
    </row>
    <row r="1274" spans="1:13" ht="22.5">
      <c r="A1274" s="30"/>
      <c r="B1274" s="72"/>
      <c r="C1274" s="30"/>
      <c r="D1274" s="31">
        <v>15</v>
      </c>
      <c r="E1274" s="78" t="s">
        <v>1197</v>
      </c>
      <c r="F1274" s="32" t="s">
        <v>7</v>
      </c>
      <c r="G1274" s="34">
        <v>15</v>
      </c>
      <c r="H1274" s="56">
        <v>0</v>
      </c>
      <c r="I1274" s="398">
        <f t="shared" si="49"/>
        <v>0</v>
      </c>
      <c r="J1274" s="59"/>
      <c r="K1274" s="392"/>
      <c r="L1274" s="61"/>
      <c r="M1274" s="63"/>
    </row>
    <row r="1275" spans="1:13" ht="15">
      <c r="A1275" s="30"/>
      <c r="B1275" s="72"/>
      <c r="C1275" s="30"/>
      <c r="D1275" s="31">
        <v>16</v>
      </c>
      <c r="E1275" s="78" t="s">
        <v>1198</v>
      </c>
      <c r="F1275" s="32" t="s">
        <v>7</v>
      </c>
      <c r="G1275" s="34">
        <v>12</v>
      </c>
      <c r="H1275" s="56">
        <v>0</v>
      </c>
      <c r="I1275" s="398">
        <f t="shared" si="49"/>
        <v>0</v>
      </c>
      <c r="J1275" s="59"/>
      <c r="K1275" s="392"/>
      <c r="L1275" s="61"/>
      <c r="M1275" s="63"/>
    </row>
    <row r="1276" spans="1:13" ht="33.75">
      <c r="A1276" s="30"/>
      <c r="B1276" s="72"/>
      <c r="C1276" s="30"/>
      <c r="D1276" s="31">
        <v>17</v>
      </c>
      <c r="E1276" s="78" t="s">
        <v>1199</v>
      </c>
      <c r="F1276" s="32" t="s">
        <v>7</v>
      </c>
      <c r="G1276" s="34">
        <v>4</v>
      </c>
      <c r="H1276" s="56">
        <v>0</v>
      </c>
      <c r="I1276" s="398">
        <f t="shared" si="49"/>
        <v>0</v>
      </c>
      <c r="J1276" s="59"/>
      <c r="K1276" s="392"/>
      <c r="L1276" s="61"/>
      <c r="M1276" s="63"/>
    </row>
    <row r="1277" spans="1:13" ht="15">
      <c r="A1277" s="402">
        <v>3</v>
      </c>
      <c r="B1277" s="402"/>
      <c r="C1277" s="403"/>
      <c r="D1277" s="404"/>
      <c r="E1277" s="404" t="s">
        <v>1380</v>
      </c>
      <c r="F1277" s="432"/>
      <c r="G1277" s="433"/>
      <c r="H1277" s="434"/>
      <c r="I1277" s="435">
        <f>SUM(I1278:I1280)</f>
        <v>0</v>
      </c>
      <c r="J1277" s="59"/>
      <c r="K1277" s="392"/>
      <c r="L1277" s="61"/>
      <c r="M1277" s="63"/>
    </row>
    <row r="1278" spans="1:13" ht="56.25">
      <c r="A1278" s="30"/>
      <c r="B1278" s="72"/>
      <c r="C1278" s="30"/>
      <c r="D1278" s="31">
        <v>1</v>
      </c>
      <c r="E1278" s="78" t="s">
        <v>1200</v>
      </c>
      <c r="F1278" s="32" t="s">
        <v>7</v>
      </c>
      <c r="G1278" s="34">
        <v>27</v>
      </c>
      <c r="H1278" s="56">
        <v>0</v>
      </c>
      <c r="I1278" s="398">
        <f t="shared" ref="I1278:I1306" si="50">IF(ISNUMBER(G1278),ROUND(G1278*H1278,2),"")</f>
        <v>0</v>
      </c>
      <c r="J1278" s="59"/>
      <c r="K1278" s="392"/>
      <c r="L1278" s="61"/>
      <c r="M1278" s="63"/>
    </row>
    <row r="1279" spans="1:13" ht="56.25">
      <c r="A1279" s="30"/>
      <c r="B1279" s="72"/>
      <c r="C1279" s="30"/>
      <c r="D1279" s="31">
        <v>2</v>
      </c>
      <c r="E1279" s="78" t="s">
        <v>1201</v>
      </c>
      <c r="F1279" s="32" t="s">
        <v>7</v>
      </c>
      <c r="G1279" s="34">
        <v>20</v>
      </c>
      <c r="H1279" s="56">
        <v>0</v>
      </c>
      <c r="I1279" s="398">
        <f t="shared" si="50"/>
        <v>0</v>
      </c>
      <c r="J1279" s="59"/>
      <c r="K1279" s="392"/>
      <c r="L1279" s="61"/>
      <c r="M1279" s="63"/>
    </row>
    <row r="1280" spans="1:13" ht="67.5">
      <c r="A1280" s="30"/>
      <c r="B1280" s="72"/>
      <c r="C1280" s="30"/>
      <c r="D1280" s="31">
        <v>3</v>
      </c>
      <c r="E1280" s="78" t="s">
        <v>1202</v>
      </c>
      <c r="F1280" s="32" t="s">
        <v>7</v>
      </c>
      <c r="G1280" s="34">
        <v>16</v>
      </c>
      <c r="H1280" s="56">
        <v>0</v>
      </c>
      <c r="I1280" s="398">
        <f t="shared" si="50"/>
        <v>0</v>
      </c>
      <c r="J1280" s="59"/>
      <c r="K1280" s="392"/>
      <c r="L1280" s="61"/>
      <c r="M1280" s="63"/>
    </row>
    <row r="1281" spans="1:13" ht="15">
      <c r="A1281" s="405">
        <v>3</v>
      </c>
      <c r="B1281" s="405"/>
      <c r="C1281" s="406"/>
      <c r="D1281" s="407"/>
      <c r="E1281" s="407" t="s">
        <v>1381</v>
      </c>
      <c r="F1281" s="441"/>
      <c r="G1281" s="442"/>
      <c r="H1281" s="443"/>
      <c r="I1281" s="444">
        <f>SUM(I1282:I1365)</f>
        <v>0</v>
      </c>
      <c r="J1281" s="59"/>
      <c r="K1281" s="392"/>
      <c r="L1281" s="61"/>
      <c r="M1281" s="63"/>
    </row>
    <row r="1282" spans="1:13" ht="33.75">
      <c r="A1282" s="82"/>
      <c r="B1282" s="83"/>
      <c r="C1282" s="82"/>
      <c r="D1282" s="84">
        <v>1</v>
      </c>
      <c r="E1282" s="101" t="s">
        <v>1203</v>
      </c>
      <c r="F1282" s="85"/>
      <c r="G1282" s="86"/>
      <c r="H1282" s="396"/>
      <c r="I1282" s="396" t="str">
        <f t="shared" si="50"/>
        <v/>
      </c>
      <c r="J1282" s="59"/>
      <c r="K1282" s="392"/>
      <c r="L1282" s="61"/>
      <c r="M1282" s="63"/>
    </row>
    <row r="1283" spans="1:13" ht="15">
      <c r="A1283" s="88"/>
      <c r="B1283" s="89"/>
      <c r="C1283" s="88"/>
      <c r="D1283" s="90"/>
      <c r="E1283" s="102" t="s">
        <v>1204</v>
      </c>
      <c r="F1283" s="91" t="s">
        <v>363</v>
      </c>
      <c r="G1283" s="92">
        <v>690</v>
      </c>
      <c r="H1283" s="93">
        <v>0</v>
      </c>
      <c r="I1283" s="397">
        <f t="shared" si="50"/>
        <v>0</v>
      </c>
      <c r="J1283" s="59"/>
      <c r="K1283" s="392"/>
      <c r="L1283" s="61"/>
      <c r="M1283" s="63"/>
    </row>
    <row r="1284" spans="1:13" ht="15">
      <c r="A1284" s="88"/>
      <c r="B1284" s="89"/>
      <c r="C1284" s="88"/>
      <c r="D1284" s="90"/>
      <c r="E1284" s="102" t="s">
        <v>1205</v>
      </c>
      <c r="F1284" s="91" t="s">
        <v>363</v>
      </c>
      <c r="G1284" s="92">
        <v>686</v>
      </c>
      <c r="H1284" s="93">
        <v>0</v>
      </c>
      <c r="I1284" s="397">
        <f t="shared" si="50"/>
        <v>0</v>
      </c>
      <c r="J1284" s="59"/>
      <c r="K1284" s="392"/>
      <c r="L1284" s="61"/>
      <c r="M1284" s="63"/>
    </row>
    <row r="1285" spans="1:13" ht="15">
      <c r="A1285" s="88"/>
      <c r="B1285" s="89"/>
      <c r="C1285" s="88"/>
      <c r="D1285" s="90"/>
      <c r="E1285" s="102" t="s">
        <v>1206</v>
      </c>
      <c r="F1285" s="91" t="s">
        <v>363</v>
      </c>
      <c r="G1285" s="92">
        <v>20</v>
      </c>
      <c r="H1285" s="93">
        <v>0</v>
      </c>
      <c r="I1285" s="397">
        <f t="shared" si="50"/>
        <v>0</v>
      </c>
      <c r="J1285" s="59"/>
      <c r="K1285" s="392"/>
      <c r="L1285" s="61"/>
      <c r="M1285" s="63"/>
    </row>
    <row r="1286" spans="1:13" ht="15">
      <c r="A1286" s="88"/>
      <c r="B1286" s="89"/>
      <c r="C1286" s="88"/>
      <c r="D1286" s="90"/>
      <c r="E1286" s="102" t="s">
        <v>1207</v>
      </c>
      <c r="F1286" s="91" t="s">
        <v>363</v>
      </c>
      <c r="G1286" s="92">
        <v>925</v>
      </c>
      <c r="H1286" s="93">
        <v>0</v>
      </c>
      <c r="I1286" s="397">
        <f t="shared" si="50"/>
        <v>0</v>
      </c>
      <c r="J1286" s="59"/>
      <c r="K1286" s="392"/>
      <c r="L1286" s="61"/>
      <c r="M1286" s="63"/>
    </row>
    <row r="1287" spans="1:13" ht="15">
      <c r="A1287" s="88"/>
      <c r="B1287" s="89"/>
      <c r="C1287" s="88"/>
      <c r="D1287" s="90"/>
      <c r="E1287" s="102" t="s">
        <v>1208</v>
      </c>
      <c r="F1287" s="91" t="s">
        <v>363</v>
      </c>
      <c r="G1287" s="92">
        <v>1330</v>
      </c>
      <c r="H1287" s="93">
        <v>0</v>
      </c>
      <c r="I1287" s="397">
        <f t="shared" si="50"/>
        <v>0</v>
      </c>
      <c r="J1287" s="59"/>
      <c r="K1287" s="392"/>
      <c r="L1287" s="61"/>
      <c r="M1287" s="63"/>
    </row>
    <row r="1288" spans="1:13" ht="15">
      <c r="A1288" s="88"/>
      <c r="B1288" s="89"/>
      <c r="C1288" s="88"/>
      <c r="D1288" s="90"/>
      <c r="E1288" s="102" t="s">
        <v>1209</v>
      </c>
      <c r="F1288" s="91" t="s">
        <v>363</v>
      </c>
      <c r="G1288" s="92">
        <v>85</v>
      </c>
      <c r="H1288" s="93">
        <v>0</v>
      </c>
      <c r="I1288" s="397">
        <f t="shared" si="50"/>
        <v>0</v>
      </c>
      <c r="J1288" s="59"/>
      <c r="K1288" s="392"/>
      <c r="L1288" s="61"/>
      <c r="M1288" s="63"/>
    </row>
    <row r="1289" spans="1:13" ht="15">
      <c r="A1289" s="88"/>
      <c r="B1289" s="89"/>
      <c r="C1289" s="88"/>
      <c r="D1289" s="90"/>
      <c r="E1289" s="102" t="s">
        <v>1210</v>
      </c>
      <c r="F1289" s="91" t="s">
        <v>363</v>
      </c>
      <c r="G1289" s="92">
        <v>50</v>
      </c>
      <c r="H1289" s="93">
        <v>0</v>
      </c>
      <c r="I1289" s="397">
        <f t="shared" si="50"/>
        <v>0</v>
      </c>
      <c r="J1289" s="59"/>
      <c r="K1289" s="392"/>
      <c r="L1289" s="61"/>
      <c r="M1289" s="63"/>
    </row>
    <row r="1290" spans="1:13" ht="15">
      <c r="A1290" s="88"/>
      <c r="B1290" s="89"/>
      <c r="C1290" s="88"/>
      <c r="D1290" s="90"/>
      <c r="E1290" s="102" t="s">
        <v>1211</v>
      </c>
      <c r="F1290" s="91" t="s">
        <v>363</v>
      </c>
      <c r="G1290" s="92">
        <v>130</v>
      </c>
      <c r="H1290" s="93">
        <v>0</v>
      </c>
      <c r="I1290" s="397">
        <f t="shared" si="50"/>
        <v>0</v>
      </c>
      <c r="J1290" s="59"/>
      <c r="K1290" s="392"/>
      <c r="L1290" s="61"/>
      <c r="M1290" s="63"/>
    </row>
    <row r="1291" spans="1:13" ht="15">
      <c r="A1291" s="88"/>
      <c r="B1291" s="89"/>
      <c r="C1291" s="88"/>
      <c r="D1291" s="90"/>
      <c r="E1291" s="102" t="s">
        <v>1212</v>
      </c>
      <c r="F1291" s="91" t="s">
        <v>363</v>
      </c>
      <c r="G1291" s="92">
        <v>120</v>
      </c>
      <c r="H1291" s="93">
        <v>0</v>
      </c>
      <c r="I1291" s="397">
        <f t="shared" si="50"/>
        <v>0</v>
      </c>
      <c r="J1291" s="59"/>
      <c r="K1291" s="392"/>
      <c r="L1291" s="61"/>
      <c r="M1291" s="63"/>
    </row>
    <row r="1292" spans="1:13" ht="15">
      <c r="A1292" s="88"/>
      <c r="B1292" s="89"/>
      <c r="C1292" s="88"/>
      <c r="D1292" s="90"/>
      <c r="E1292" s="102" t="s">
        <v>1213</v>
      </c>
      <c r="F1292" s="91" t="s">
        <v>363</v>
      </c>
      <c r="G1292" s="92">
        <v>50</v>
      </c>
      <c r="H1292" s="93">
        <v>0</v>
      </c>
      <c r="I1292" s="397">
        <f t="shared" si="50"/>
        <v>0</v>
      </c>
      <c r="J1292" s="59"/>
      <c r="K1292" s="392"/>
      <c r="L1292" s="61"/>
      <c r="M1292" s="63"/>
    </row>
    <row r="1293" spans="1:13" ht="15">
      <c r="A1293" s="88"/>
      <c r="B1293" s="89"/>
      <c r="C1293" s="88"/>
      <c r="D1293" s="90"/>
      <c r="E1293" s="102" t="s">
        <v>1214</v>
      </c>
      <c r="F1293" s="91" t="s">
        <v>363</v>
      </c>
      <c r="G1293" s="92">
        <v>40</v>
      </c>
      <c r="H1293" s="93">
        <v>0</v>
      </c>
      <c r="I1293" s="397">
        <f t="shared" si="50"/>
        <v>0</v>
      </c>
      <c r="J1293" s="59"/>
      <c r="K1293" s="392"/>
      <c r="L1293" s="61"/>
      <c r="M1293" s="63"/>
    </row>
    <row r="1294" spans="1:13" ht="15">
      <c r="A1294" s="88"/>
      <c r="B1294" s="89"/>
      <c r="C1294" s="88"/>
      <c r="D1294" s="90"/>
      <c r="E1294" s="102" t="s">
        <v>1215</v>
      </c>
      <c r="F1294" s="91" t="s">
        <v>363</v>
      </c>
      <c r="G1294" s="92">
        <v>30</v>
      </c>
      <c r="H1294" s="93">
        <v>0</v>
      </c>
      <c r="I1294" s="397">
        <f t="shared" si="50"/>
        <v>0</v>
      </c>
      <c r="J1294" s="59"/>
      <c r="K1294" s="392"/>
      <c r="L1294" s="61"/>
      <c r="M1294" s="63"/>
    </row>
    <row r="1295" spans="1:13" ht="15">
      <c r="A1295" s="88"/>
      <c r="B1295" s="89"/>
      <c r="C1295" s="88"/>
      <c r="D1295" s="90"/>
      <c r="E1295" s="102" t="s">
        <v>1216</v>
      </c>
      <c r="F1295" s="91" t="s">
        <v>363</v>
      </c>
      <c r="G1295" s="92">
        <v>150</v>
      </c>
      <c r="H1295" s="93">
        <v>0</v>
      </c>
      <c r="I1295" s="397">
        <f t="shared" si="50"/>
        <v>0</v>
      </c>
      <c r="J1295" s="59"/>
      <c r="K1295" s="392"/>
      <c r="L1295" s="61"/>
      <c r="M1295" s="63"/>
    </row>
    <row r="1296" spans="1:13" ht="15">
      <c r="A1296" s="88"/>
      <c r="B1296" s="89"/>
      <c r="C1296" s="88"/>
      <c r="D1296" s="90"/>
      <c r="E1296" s="102" t="s">
        <v>1217</v>
      </c>
      <c r="F1296" s="91" t="s">
        <v>363</v>
      </c>
      <c r="G1296" s="92">
        <v>180</v>
      </c>
      <c r="H1296" s="93">
        <v>0</v>
      </c>
      <c r="I1296" s="397">
        <f t="shared" si="50"/>
        <v>0</v>
      </c>
      <c r="J1296" s="59"/>
      <c r="K1296" s="392"/>
      <c r="L1296" s="61"/>
      <c r="M1296" s="63"/>
    </row>
    <row r="1297" spans="1:13" ht="15">
      <c r="A1297" s="82"/>
      <c r="B1297" s="83"/>
      <c r="C1297" s="82"/>
      <c r="D1297" s="84">
        <v>2</v>
      </c>
      <c r="E1297" s="129" t="s">
        <v>1383</v>
      </c>
      <c r="F1297" s="85" t="s">
        <v>7</v>
      </c>
      <c r="G1297" s="86">
        <v>2</v>
      </c>
      <c r="H1297" s="87">
        <v>0</v>
      </c>
      <c r="I1297" s="396">
        <f t="shared" si="50"/>
        <v>0</v>
      </c>
      <c r="J1297" s="59"/>
      <c r="K1297" s="392"/>
      <c r="L1297" s="61"/>
      <c r="M1297" s="63"/>
    </row>
    <row r="1298" spans="1:13" ht="15">
      <c r="A1298" s="88"/>
      <c r="B1298" s="89"/>
      <c r="C1298" s="88"/>
      <c r="D1298" s="90"/>
      <c r="E1298" s="117" t="s">
        <v>1384</v>
      </c>
      <c r="F1298" s="91" t="s">
        <v>7</v>
      </c>
      <c r="G1298" s="92">
        <v>11</v>
      </c>
      <c r="H1298" s="93">
        <v>0</v>
      </c>
      <c r="I1298" s="397">
        <f t="shared" si="50"/>
        <v>0</v>
      </c>
      <c r="J1298" s="59"/>
      <c r="K1298" s="392"/>
      <c r="L1298" s="61"/>
      <c r="M1298" s="63"/>
    </row>
    <row r="1299" spans="1:13" ht="22.5">
      <c r="A1299" s="88"/>
      <c r="B1299" s="89"/>
      <c r="C1299" s="88"/>
      <c r="D1299" s="90"/>
      <c r="E1299" s="117" t="s">
        <v>1385</v>
      </c>
      <c r="F1299" s="91" t="s">
        <v>7</v>
      </c>
      <c r="G1299" s="92">
        <v>23</v>
      </c>
      <c r="H1299" s="93">
        <v>0</v>
      </c>
      <c r="I1299" s="397">
        <f t="shared" si="50"/>
        <v>0</v>
      </c>
      <c r="J1299" s="59"/>
      <c r="K1299" s="392"/>
      <c r="L1299" s="61"/>
      <c r="M1299" s="63"/>
    </row>
    <row r="1300" spans="1:13" ht="22.5">
      <c r="A1300" s="94"/>
      <c r="B1300" s="95"/>
      <c r="C1300" s="94"/>
      <c r="D1300" s="96"/>
      <c r="E1300" s="118" t="s">
        <v>1386</v>
      </c>
      <c r="F1300" s="97" t="s">
        <v>7</v>
      </c>
      <c r="G1300" s="98">
        <v>16</v>
      </c>
      <c r="H1300" s="99">
        <v>0</v>
      </c>
      <c r="I1300" s="398">
        <f t="shared" si="50"/>
        <v>0</v>
      </c>
      <c r="J1300" s="59"/>
      <c r="K1300" s="392"/>
      <c r="L1300" s="61"/>
      <c r="M1300" s="63"/>
    </row>
    <row r="1301" spans="1:13" ht="22.5">
      <c r="A1301" s="88"/>
      <c r="B1301" s="89"/>
      <c r="C1301" s="88"/>
      <c r="D1301" s="90">
        <v>3</v>
      </c>
      <c r="E1301" s="102" t="s">
        <v>1218</v>
      </c>
      <c r="F1301" s="91" t="s">
        <v>7</v>
      </c>
      <c r="G1301" s="92">
        <v>1</v>
      </c>
      <c r="H1301" s="93">
        <v>0</v>
      </c>
      <c r="I1301" s="397">
        <f t="shared" si="50"/>
        <v>0</v>
      </c>
      <c r="J1301" s="59"/>
      <c r="K1301" s="392"/>
      <c r="L1301" s="61"/>
      <c r="M1301" s="63"/>
    </row>
    <row r="1302" spans="1:13" ht="33.75">
      <c r="A1302" s="82"/>
      <c r="B1302" s="83"/>
      <c r="C1302" s="82"/>
      <c r="D1302" s="84">
        <v>4</v>
      </c>
      <c r="E1302" s="101" t="s">
        <v>1219</v>
      </c>
      <c r="F1302" s="85" t="s">
        <v>363</v>
      </c>
      <c r="G1302" s="86">
        <v>1455</v>
      </c>
      <c r="H1302" s="87">
        <v>0</v>
      </c>
      <c r="I1302" s="396">
        <f t="shared" si="50"/>
        <v>0</v>
      </c>
      <c r="J1302" s="59"/>
      <c r="K1302" s="392"/>
      <c r="L1302" s="61"/>
      <c r="M1302" s="63"/>
    </row>
    <row r="1303" spans="1:13" ht="22.5">
      <c r="A1303" s="88"/>
      <c r="B1303" s="89"/>
      <c r="C1303" s="88"/>
      <c r="D1303" s="90"/>
      <c r="E1303" s="102" t="s">
        <v>1220</v>
      </c>
      <c r="F1303" s="91" t="s">
        <v>7</v>
      </c>
      <c r="G1303" s="92">
        <v>56</v>
      </c>
      <c r="H1303" s="93">
        <v>0</v>
      </c>
      <c r="I1303" s="397">
        <f t="shared" si="50"/>
        <v>0</v>
      </c>
      <c r="J1303" s="59"/>
      <c r="K1303" s="392"/>
      <c r="L1303" s="61"/>
      <c r="M1303" s="63"/>
    </row>
    <row r="1304" spans="1:13" ht="33.75">
      <c r="A1304" s="82"/>
      <c r="B1304" s="83"/>
      <c r="C1304" s="82"/>
      <c r="D1304" s="84">
        <v>5</v>
      </c>
      <c r="E1304" s="101" t="s">
        <v>1221</v>
      </c>
      <c r="F1304" s="85" t="s">
        <v>7</v>
      </c>
      <c r="G1304" s="86">
        <v>12</v>
      </c>
      <c r="H1304" s="87">
        <v>0</v>
      </c>
      <c r="I1304" s="396">
        <f t="shared" si="50"/>
        <v>0</v>
      </c>
      <c r="J1304" s="59"/>
      <c r="K1304" s="392"/>
      <c r="L1304" s="61"/>
      <c r="M1304" s="63"/>
    </row>
    <row r="1305" spans="1:13" ht="15">
      <c r="A1305" s="88"/>
      <c r="B1305" s="89"/>
      <c r="C1305" s="88"/>
      <c r="D1305" s="90"/>
      <c r="E1305" s="102" t="s">
        <v>1222</v>
      </c>
      <c r="F1305" s="91" t="s">
        <v>7</v>
      </c>
      <c r="G1305" s="92">
        <v>4</v>
      </c>
      <c r="H1305" s="93">
        <v>0</v>
      </c>
      <c r="I1305" s="397">
        <f t="shared" si="50"/>
        <v>0</v>
      </c>
      <c r="J1305" s="59"/>
      <c r="K1305" s="392"/>
      <c r="L1305" s="61"/>
      <c r="M1305" s="63"/>
    </row>
    <row r="1306" spans="1:13" ht="22.5">
      <c r="A1306" s="82"/>
      <c r="B1306" s="83"/>
      <c r="C1306" s="82"/>
      <c r="D1306" s="84">
        <v>6</v>
      </c>
      <c r="E1306" s="101" t="s">
        <v>1223</v>
      </c>
      <c r="F1306" s="85" t="s">
        <v>7</v>
      </c>
      <c r="G1306" s="86">
        <v>1</v>
      </c>
      <c r="H1306" s="87">
        <v>0</v>
      </c>
      <c r="I1306" s="396">
        <f t="shared" si="50"/>
        <v>0</v>
      </c>
      <c r="J1306" s="59"/>
      <c r="K1306" s="392"/>
      <c r="L1306" s="61"/>
      <c r="M1306" s="63"/>
    </row>
    <row r="1307" spans="1:13" ht="15">
      <c r="A1307" s="88"/>
      <c r="B1307" s="89"/>
      <c r="C1307" s="88"/>
      <c r="D1307" s="90"/>
      <c r="E1307" s="102" t="s">
        <v>1224</v>
      </c>
      <c r="F1307" s="91" t="s">
        <v>7</v>
      </c>
      <c r="G1307" s="92">
        <v>63</v>
      </c>
      <c r="H1307" s="397"/>
      <c r="I1307" s="397"/>
      <c r="J1307" s="59"/>
      <c r="K1307" s="392"/>
      <c r="L1307" s="61"/>
      <c r="M1307" s="63"/>
    </row>
    <row r="1308" spans="1:13" ht="15">
      <c r="A1308" s="88"/>
      <c r="B1308" s="89"/>
      <c r="C1308" s="88"/>
      <c r="D1308" s="90"/>
      <c r="E1308" s="102" t="s">
        <v>1225</v>
      </c>
      <c r="F1308" s="91" t="s">
        <v>7</v>
      </c>
      <c r="G1308" s="92">
        <v>15</v>
      </c>
      <c r="H1308" s="397"/>
      <c r="I1308" s="397"/>
      <c r="J1308" s="59"/>
      <c r="K1308" s="392"/>
      <c r="L1308" s="61"/>
      <c r="M1308" s="63"/>
    </row>
    <row r="1309" spans="1:13" ht="15">
      <c r="A1309" s="88"/>
      <c r="B1309" s="89"/>
      <c r="C1309" s="88"/>
      <c r="D1309" s="90"/>
      <c r="E1309" s="102" t="s">
        <v>1226</v>
      </c>
      <c r="F1309" s="91" t="s">
        <v>7</v>
      </c>
      <c r="G1309" s="92">
        <v>15</v>
      </c>
      <c r="H1309" s="397"/>
      <c r="I1309" s="397"/>
      <c r="J1309" s="59"/>
      <c r="K1309" s="392"/>
      <c r="L1309" s="61"/>
      <c r="M1309" s="63"/>
    </row>
    <row r="1310" spans="1:13" ht="15">
      <c r="A1310" s="88"/>
      <c r="B1310" s="89"/>
      <c r="C1310" s="88"/>
      <c r="D1310" s="90"/>
      <c r="E1310" s="102" t="s">
        <v>1227</v>
      </c>
      <c r="F1310" s="91" t="s">
        <v>7</v>
      </c>
      <c r="G1310" s="92">
        <v>2</v>
      </c>
      <c r="H1310" s="397"/>
      <c r="I1310" s="397"/>
      <c r="J1310" s="59"/>
      <c r="K1310" s="392"/>
      <c r="L1310" s="61"/>
      <c r="M1310" s="63"/>
    </row>
    <row r="1311" spans="1:13" ht="15">
      <c r="A1311" s="88"/>
      <c r="B1311" s="89"/>
      <c r="C1311" s="88"/>
      <c r="D1311" s="90"/>
      <c r="E1311" s="102" t="s">
        <v>1228</v>
      </c>
      <c r="F1311" s="91" t="s">
        <v>7</v>
      </c>
      <c r="G1311" s="92">
        <v>4</v>
      </c>
      <c r="H1311" s="397"/>
      <c r="I1311" s="397"/>
      <c r="J1311" s="59"/>
      <c r="K1311" s="392"/>
      <c r="L1311" s="61"/>
      <c r="M1311" s="63"/>
    </row>
    <row r="1312" spans="1:13" ht="15">
      <c r="A1312" s="88"/>
      <c r="B1312" s="89"/>
      <c r="C1312" s="88"/>
      <c r="D1312" s="90"/>
      <c r="E1312" s="102" t="s">
        <v>1229</v>
      </c>
      <c r="F1312" s="91" t="s">
        <v>7</v>
      </c>
      <c r="G1312" s="92">
        <v>1</v>
      </c>
      <c r="H1312" s="397"/>
      <c r="I1312" s="397"/>
      <c r="J1312" s="59"/>
      <c r="K1312" s="392"/>
      <c r="L1312" s="61"/>
      <c r="M1312" s="63"/>
    </row>
    <row r="1313" spans="1:13" ht="15">
      <c r="A1313" s="88"/>
      <c r="B1313" s="89"/>
      <c r="C1313" s="88"/>
      <c r="D1313" s="90"/>
      <c r="E1313" s="102" t="s">
        <v>1230</v>
      </c>
      <c r="F1313" s="91" t="s">
        <v>7</v>
      </c>
      <c r="G1313" s="92">
        <v>1</v>
      </c>
      <c r="H1313" s="397"/>
      <c r="I1313" s="397"/>
      <c r="J1313" s="59"/>
      <c r="K1313" s="392"/>
      <c r="L1313" s="61"/>
      <c r="M1313" s="63"/>
    </row>
    <row r="1314" spans="1:13" ht="15">
      <c r="A1314" s="88"/>
      <c r="B1314" s="89"/>
      <c r="C1314" s="88"/>
      <c r="D1314" s="90"/>
      <c r="E1314" s="102" t="s">
        <v>1231</v>
      </c>
      <c r="F1314" s="91" t="s">
        <v>7</v>
      </c>
      <c r="G1314" s="92">
        <v>6</v>
      </c>
      <c r="H1314" s="397"/>
      <c r="I1314" s="397"/>
      <c r="J1314" s="59"/>
      <c r="K1314" s="392"/>
      <c r="L1314" s="61"/>
      <c r="M1314" s="63"/>
    </row>
    <row r="1315" spans="1:13" ht="22.5">
      <c r="A1315" s="88"/>
      <c r="B1315" s="89"/>
      <c r="C1315" s="88"/>
      <c r="D1315" s="90"/>
      <c r="E1315" s="102" t="s">
        <v>1232</v>
      </c>
      <c r="F1315" s="91" t="s">
        <v>7</v>
      </c>
      <c r="G1315" s="92">
        <v>3</v>
      </c>
      <c r="H1315" s="397"/>
      <c r="I1315" s="397"/>
      <c r="J1315" s="59"/>
      <c r="K1315" s="392"/>
      <c r="L1315" s="61"/>
      <c r="M1315" s="63"/>
    </row>
    <row r="1316" spans="1:13" ht="15">
      <c r="A1316" s="88"/>
      <c r="B1316" s="89"/>
      <c r="C1316" s="88"/>
      <c r="D1316" s="90"/>
      <c r="E1316" s="102" t="s">
        <v>1233</v>
      </c>
      <c r="F1316" s="91" t="s">
        <v>7</v>
      </c>
      <c r="G1316" s="92">
        <v>2</v>
      </c>
      <c r="H1316" s="397"/>
      <c r="I1316" s="397"/>
      <c r="J1316" s="59"/>
      <c r="K1316" s="392"/>
      <c r="L1316" s="61"/>
      <c r="M1316" s="63"/>
    </row>
    <row r="1317" spans="1:13" ht="15">
      <c r="A1317" s="88"/>
      <c r="B1317" s="89"/>
      <c r="C1317" s="88"/>
      <c r="D1317" s="90"/>
      <c r="E1317" s="102" t="s">
        <v>1234</v>
      </c>
      <c r="F1317" s="91" t="s">
        <v>7</v>
      </c>
      <c r="G1317" s="92">
        <v>6</v>
      </c>
      <c r="H1317" s="397"/>
      <c r="I1317" s="397"/>
      <c r="J1317" s="59"/>
      <c r="K1317" s="392"/>
      <c r="L1317" s="61"/>
      <c r="M1317" s="63"/>
    </row>
    <row r="1318" spans="1:13" ht="15">
      <c r="A1318" s="88"/>
      <c r="B1318" s="89"/>
      <c r="C1318" s="88"/>
      <c r="D1318" s="90"/>
      <c r="E1318" s="102" t="s">
        <v>1235</v>
      </c>
      <c r="F1318" s="91" t="s">
        <v>7</v>
      </c>
      <c r="G1318" s="92">
        <v>6</v>
      </c>
      <c r="H1318" s="397"/>
      <c r="I1318" s="397"/>
      <c r="J1318" s="59"/>
      <c r="K1318" s="392"/>
      <c r="L1318" s="61"/>
      <c r="M1318" s="63"/>
    </row>
    <row r="1319" spans="1:13" ht="15">
      <c r="A1319" s="88"/>
      <c r="B1319" s="89"/>
      <c r="C1319" s="88"/>
      <c r="D1319" s="90"/>
      <c r="E1319" s="102" t="s">
        <v>1236</v>
      </c>
      <c r="F1319" s="91" t="s">
        <v>7</v>
      </c>
      <c r="G1319" s="92">
        <v>1</v>
      </c>
      <c r="H1319" s="397"/>
      <c r="I1319" s="397"/>
      <c r="J1319" s="59"/>
      <c r="K1319" s="392"/>
      <c r="L1319" s="61"/>
      <c r="M1319" s="63"/>
    </row>
    <row r="1320" spans="1:13" ht="15">
      <c r="A1320" s="88"/>
      <c r="B1320" s="89"/>
      <c r="C1320" s="88"/>
      <c r="D1320" s="90"/>
      <c r="E1320" s="102" t="s">
        <v>1237</v>
      </c>
      <c r="F1320" s="91" t="s">
        <v>7</v>
      </c>
      <c r="G1320" s="92">
        <v>6</v>
      </c>
      <c r="H1320" s="397"/>
      <c r="I1320" s="397"/>
      <c r="J1320" s="59"/>
      <c r="K1320" s="392"/>
      <c r="L1320" s="61"/>
      <c r="M1320" s="63"/>
    </row>
    <row r="1321" spans="1:13" ht="15">
      <c r="A1321" s="88"/>
      <c r="B1321" s="89"/>
      <c r="C1321" s="88"/>
      <c r="D1321" s="90"/>
      <c r="E1321" s="102" t="s">
        <v>1238</v>
      </c>
      <c r="F1321" s="91" t="s">
        <v>7</v>
      </c>
      <c r="G1321" s="92">
        <v>8</v>
      </c>
      <c r="H1321" s="397"/>
      <c r="I1321" s="397"/>
      <c r="J1321" s="59"/>
      <c r="K1321" s="392"/>
      <c r="L1321" s="61"/>
      <c r="M1321" s="63"/>
    </row>
    <row r="1322" spans="1:13" ht="15">
      <c r="A1322" s="88"/>
      <c r="B1322" s="89"/>
      <c r="C1322" s="88"/>
      <c r="D1322" s="90"/>
      <c r="E1322" s="102" t="s">
        <v>1239</v>
      </c>
      <c r="F1322" s="91" t="s">
        <v>7</v>
      </c>
      <c r="G1322" s="92">
        <v>1</v>
      </c>
      <c r="H1322" s="397"/>
      <c r="I1322" s="397"/>
      <c r="J1322" s="59"/>
      <c r="K1322" s="392"/>
      <c r="L1322" s="61"/>
      <c r="M1322" s="63"/>
    </row>
    <row r="1323" spans="1:13" ht="15">
      <c r="A1323" s="88"/>
      <c r="B1323" s="89"/>
      <c r="C1323" s="88"/>
      <c r="D1323" s="90"/>
      <c r="E1323" s="117" t="s">
        <v>1267</v>
      </c>
      <c r="F1323" s="91" t="s">
        <v>7</v>
      </c>
      <c r="G1323" s="92">
        <v>1</v>
      </c>
      <c r="H1323" s="397"/>
      <c r="I1323" s="397"/>
      <c r="J1323" s="59"/>
      <c r="K1323" s="392"/>
      <c r="L1323" s="61"/>
      <c r="M1323" s="63"/>
    </row>
    <row r="1324" spans="1:13" ht="15">
      <c r="A1324" s="88"/>
      <c r="B1324" s="89"/>
      <c r="C1324" s="88"/>
      <c r="D1324" s="90"/>
      <c r="E1324" s="102" t="s">
        <v>1240</v>
      </c>
      <c r="F1324" s="91" t="s">
        <v>7</v>
      </c>
      <c r="G1324" s="92">
        <v>1</v>
      </c>
      <c r="H1324" s="397"/>
      <c r="I1324" s="397"/>
      <c r="J1324" s="59"/>
      <c r="K1324" s="392"/>
      <c r="L1324" s="61"/>
      <c r="M1324" s="63"/>
    </row>
    <row r="1325" spans="1:13" ht="15">
      <c r="A1325" s="82"/>
      <c r="B1325" s="83"/>
      <c r="C1325" s="82"/>
      <c r="D1325" s="84" t="s">
        <v>1387</v>
      </c>
      <c r="E1325" s="101" t="s">
        <v>1241</v>
      </c>
      <c r="F1325" s="85" t="s">
        <v>7</v>
      </c>
      <c r="G1325" s="86">
        <v>1</v>
      </c>
      <c r="H1325" s="87">
        <v>0</v>
      </c>
      <c r="I1325" s="396">
        <f t="shared" ref="I1325:I1362" si="51">IF(ISNUMBER(G1325),ROUND(G1325*H1325,2),"")</f>
        <v>0</v>
      </c>
      <c r="J1325" s="59"/>
      <c r="K1325" s="392"/>
      <c r="L1325" s="61"/>
      <c r="M1325" s="63"/>
    </row>
    <row r="1326" spans="1:13" ht="33.75">
      <c r="A1326" s="88"/>
      <c r="B1326" s="89"/>
      <c r="C1326" s="88"/>
      <c r="D1326" s="90"/>
      <c r="E1326" s="102" t="s">
        <v>1242</v>
      </c>
      <c r="F1326" s="91" t="s">
        <v>7</v>
      </c>
      <c r="G1326" s="92">
        <v>1</v>
      </c>
      <c r="H1326" s="397"/>
      <c r="I1326" s="397"/>
      <c r="J1326" s="59"/>
      <c r="K1326" s="392"/>
      <c r="L1326" s="61"/>
      <c r="M1326" s="63"/>
    </row>
    <row r="1327" spans="1:13" ht="33.75">
      <c r="A1327" s="88"/>
      <c r="B1327" s="89"/>
      <c r="C1327" s="88"/>
      <c r="D1327" s="90"/>
      <c r="E1327" s="102" t="s">
        <v>1243</v>
      </c>
      <c r="F1327" s="91" t="s">
        <v>7</v>
      </c>
      <c r="G1327" s="92">
        <v>1</v>
      </c>
      <c r="H1327" s="397"/>
      <c r="I1327" s="397"/>
      <c r="J1327" s="59"/>
      <c r="K1327" s="392"/>
      <c r="L1327" s="61"/>
      <c r="M1327" s="63"/>
    </row>
    <row r="1328" spans="1:13" ht="15">
      <c r="A1328" s="88"/>
      <c r="B1328" s="89"/>
      <c r="C1328" s="88"/>
      <c r="D1328" s="90"/>
      <c r="E1328" s="102" t="s">
        <v>1244</v>
      </c>
      <c r="F1328" s="91" t="s">
        <v>7</v>
      </c>
      <c r="G1328" s="92">
        <v>3</v>
      </c>
      <c r="H1328" s="397"/>
      <c r="I1328" s="397"/>
      <c r="J1328" s="59"/>
      <c r="K1328" s="392"/>
      <c r="L1328" s="61"/>
      <c r="M1328" s="63"/>
    </row>
    <row r="1329" spans="1:13" ht="15">
      <c r="A1329" s="88"/>
      <c r="B1329" s="89"/>
      <c r="C1329" s="88"/>
      <c r="D1329" s="90"/>
      <c r="E1329" s="102" t="s">
        <v>1245</v>
      </c>
      <c r="F1329" s="91" t="s">
        <v>7</v>
      </c>
      <c r="G1329" s="92">
        <v>1</v>
      </c>
      <c r="H1329" s="397"/>
      <c r="I1329" s="397"/>
      <c r="J1329" s="59"/>
      <c r="K1329" s="392"/>
      <c r="L1329" s="61"/>
      <c r="M1329" s="63"/>
    </row>
    <row r="1330" spans="1:13" ht="15">
      <c r="A1330" s="88"/>
      <c r="B1330" s="89"/>
      <c r="C1330" s="88"/>
      <c r="D1330" s="90"/>
      <c r="E1330" s="102" t="s">
        <v>1246</v>
      </c>
      <c r="F1330" s="91" t="s">
        <v>7</v>
      </c>
      <c r="G1330" s="92">
        <v>1</v>
      </c>
      <c r="H1330" s="397"/>
      <c r="I1330" s="397"/>
      <c r="J1330" s="59"/>
      <c r="K1330" s="392"/>
      <c r="L1330" s="61"/>
      <c r="M1330" s="63"/>
    </row>
    <row r="1331" spans="1:13" ht="15">
      <c r="A1331" s="88"/>
      <c r="B1331" s="89"/>
      <c r="C1331" s="88"/>
      <c r="D1331" s="90"/>
      <c r="E1331" s="102" t="s">
        <v>1247</v>
      </c>
      <c r="F1331" s="91" t="s">
        <v>7</v>
      </c>
      <c r="G1331" s="92">
        <v>1</v>
      </c>
      <c r="H1331" s="397"/>
      <c r="I1331" s="397"/>
      <c r="J1331" s="59"/>
      <c r="K1331" s="392"/>
      <c r="L1331" s="61"/>
      <c r="M1331" s="63"/>
    </row>
    <row r="1332" spans="1:13" ht="15">
      <c r="A1332" s="88"/>
      <c r="B1332" s="89"/>
      <c r="C1332" s="88"/>
      <c r="D1332" s="90"/>
      <c r="E1332" s="102" t="s">
        <v>1248</v>
      </c>
      <c r="F1332" s="91" t="s">
        <v>7</v>
      </c>
      <c r="G1332" s="92">
        <v>2</v>
      </c>
      <c r="H1332" s="397"/>
      <c r="I1332" s="397"/>
      <c r="J1332" s="59"/>
      <c r="K1332" s="392"/>
      <c r="L1332" s="61"/>
      <c r="M1332" s="63"/>
    </row>
    <row r="1333" spans="1:13" ht="15">
      <c r="A1333" s="88"/>
      <c r="B1333" s="89"/>
      <c r="C1333" s="88"/>
      <c r="D1333" s="90"/>
      <c r="E1333" s="102" t="s">
        <v>1249</v>
      </c>
      <c r="F1333" s="91" t="s">
        <v>7</v>
      </c>
      <c r="G1333" s="92">
        <v>1</v>
      </c>
      <c r="H1333" s="397"/>
      <c r="I1333" s="397"/>
      <c r="J1333" s="59"/>
      <c r="K1333" s="392"/>
      <c r="L1333" s="61"/>
      <c r="M1333" s="63"/>
    </row>
    <row r="1334" spans="1:13" ht="15">
      <c r="A1334" s="88"/>
      <c r="B1334" s="89"/>
      <c r="C1334" s="88"/>
      <c r="D1334" s="90"/>
      <c r="E1334" s="102" t="s">
        <v>1250</v>
      </c>
      <c r="F1334" s="91" t="s">
        <v>363</v>
      </c>
      <c r="G1334" s="92">
        <v>1</v>
      </c>
      <c r="H1334" s="397"/>
      <c r="I1334" s="397"/>
      <c r="J1334" s="59"/>
      <c r="K1334" s="392"/>
      <c r="L1334" s="61"/>
      <c r="M1334" s="63"/>
    </row>
    <row r="1335" spans="1:13" ht="15">
      <c r="A1335" s="88"/>
      <c r="B1335" s="89"/>
      <c r="C1335" s="88"/>
      <c r="D1335" s="90"/>
      <c r="E1335" s="102" t="s">
        <v>1251</v>
      </c>
      <c r="F1335" s="91" t="s">
        <v>7</v>
      </c>
      <c r="G1335" s="92">
        <v>1</v>
      </c>
      <c r="H1335" s="397"/>
      <c r="I1335" s="397"/>
      <c r="J1335" s="59"/>
      <c r="K1335" s="392"/>
      <c r="L1335" s="61"/>
      <c r="M1335" s="63"/>
    </row>
    <row r="1336" spans="1:13" ht="15">
      <c r="A1336" s="88"/>
      <c r="B1336" s="89"/>
      <c r="C1336" s="88"/>
      <c r="D1336" s="90"/>
      <c r="E1336" s="102" t="s">
        <v>1252</v>
      </c>
      <c r="F1336" s="91" t="s">
        <v>7</v>
      </c>
      <c r="G1336" s="92">
        <v>1</v>
      </c>
      <c r="H1336" s="397"/>
      <c r="I1336" s="397"/>
      <c r="J1336" s="59"/>
      <c r="K1336" s="392"/>
      <c r="L1336" s="61"/>
      <c r="M1336" s="63"/>
    </row>
    <row r="1337" spans="1:13" ht="15">
      <c r="A1337" s="88"/>
      <c r="B1337" s="89"/>
      <c r="C1337" s="88"/>
      <c r="D1337" s="90"/>
      <c r="E1337" s="102" t="s">
        <v>1253</v>
      </c>
      <c r="F1337" s="91" t="s">
        <v>7</v>
      </c>
      <c r="G1337" s="92">
        <v>3</v>
      </c>
      <c r="H1337" s="397"/>
      <c r="I1337" s="397"/>
      <c r="J1337" s="59"/>
      <c r="K1337" s="392"/>
      <c r="L1337" s="61"/>
      <c r="M1337" s="63"/>
    </row>
    <row r="1338" spans="1:13" ht="15">
      <c r="A1338" s="82"/>
      <c r="B1338" s="83"/>
      <c r="C1338" s="82"/>
      <c r="D1338" s="84" t="s">
        <v>1388</v>
      </c>
      <c r="E1338" s="101" t="s">
        <v>1254</v>
      </c>
      <c r="F1338" s="85" t="s">
        <v>7</v>
      </c>
      <c r="G1338" s="86">
        <v>1</v>
      </c>
      <c r="H1338" s="87">
        <v>0</v>
      </c>
      <c r="I1338" s="396">
        <f t="shared" si="51"/>
        <v>0</v>
      </c>
      <c r="J1338" s="59"/>
      <c r="K1338" s="392"/>
      <c r="L1338" s="61"/>
      <c r="M1338" s="63"/>
    </row>
    <row r="1339" spans="1:13" ht="33.75">
      <c r="A1339" s="88"/>
      <c r="B1339" s="89"/>
      <c r="C1339" s="88"/>
      <c r="D1339" s="90"/>
      <c r="E1339" s="102" t="s">
        <v>1255</v>
      </c>
      <c r="F1339" s="91" t="s">
        <v>7</v>
      </c>
      <c r="G1339" s="92">
        <v>1</v>
      </c>
      <c r="H1339" s="397"/>
      <c r="I1339" s="397"/>
      <c r="J1339" s="59"/>
      <c r="K1339" s="392"/>
      <c r="L1339" s="61"/>
      <c r="M1339" s="63"/>
    </row>
    <row r="1340" spans="1:13" ht="22.5">
      <c r="A1340" s="88"/>
      <c r="B1340" s="89"/>
      <c r="C1340" s="88"/>
      <c r="D1340" s="90"/>
      <c r="E1340" s="102" t="s">
        <v>1256</v>
      </c>
      <c r="F1340" s="91" t="s">
        <v>7</v>
      </c>
      <c r="G1340" s="92">
        <v>1</v>
      </c>
      <c r="H1340" s="397"/>
      <c r="I1340" s="397"/>
      <c r="J1340" s="59"/>
      <c r="K1340" s="392"/>
      <c r="L1340" s="61"/>
      <c r="M1340" s="63"/>
    </row>
    <row r="1341" spans="1:13" ht="15">
      <c r="A1341" s="88"/>
      <c r="B1341" s="89"/>
      <c r="C1341" s="88"/>
      <c r="D1341" s="90"/>
      <c r="E1341" s="102" t="s">
        <v>1257</v>
      </c>
      <c r="F1341" s="91" t="s">
        <v>7</v>
      </c>
      <c r="G1341" s="92">
        <v>2</v>
      </c>
      <c r="H1341" s="397"/>
      <c r="I1341" s="397"/>
      <c r="J1341" s="59"/>
      <c r="K1341" s="392"/>
      <c r="L1341" s="61"/>
      <c r="M1341" s="63"/>
    </row>
    <row r="1342" spans="1:13" ht="15">
      <c r="A1342" s="88"/>
      <c r="B1342" s="89"/>
      <c r="C1342" s="88"/>
      <c r="D1342" s="90"/>
      <c r="E1342" s="102" t="s">
        <v>1258</v>
      </c>
      <c r="F1342" s="91" t="s">
        <v>7</v>
      </c>
      <c r="G1342" s="92">
        <v>1</v>
      </c>
      <c r="H1342" s="397"/>
      <c r="I1342" s="397"/>
      <c r="J1342" s="59"/>
      <c r="K1342" s="392"/>
      <c r="L1342" s="61"/>
      <c r="M1342" s="63"/>
    </row>
    <row r="1343" spans="1:13" ht="15">
      <c r="A1343" s="88"/>
      <c r="B1343" s="89"/>
      <c r="C1343" s="88"/>
      <c r="D1343" s="90"/>
      <c r="E1343" s="102" t="s">
        <v>1259</v>
      </c>
      <c r="F1343" s="91" t="s">
        <v>7</v>
      </c>
      <c r="G1343" s="92">
        <v>1</v>
      </c>
      <c r="H1343" s="397"/>
      <c r="I1343" s="397"/>
      <c r="J1343" s="59"/>
      <c r="K1343" s="392"/>
      <c r="L1343" s="61"/>
      <c r="M1343" s="63"/>
    </row>
    <row r="1344" spans="1:13" ht="15">
      <c r="A1344" s="88"/>
      <c r="B1344" s="89"/>
      <c r="C1344" s="88"/>
      <c r="D1344" s="90"/>
      <c r="E1344" s="102" t="s">
        <v>1260</v>
      </c>
      <c r="F1344" s="91" t="s">
        <v>7</v>
      </c>
      <c r="G1344" s="92">
        <v>1</v>
      </c>
      <c r="H1344" s="397"/>
      <c r="I1344" s="397"/>
      <c r="J1344" s="59"/>
      <c r="K1344" s="392"/>
      <c r="L1344" s="61"/>
      <c r="M1344" s="63"/>
    </row>
    <row r="1345" spans="1:13" ht="15">
      <c r="A1345" s="88"/>
      <c r="B1345" s="89"/>
      <c r="C1345" s="88"/>
      <c r="D1345" s="90"/>
      <c r="E1345" s="102" t="s">
        <v>1261</v>
      </c>
      <c r="F1345" s="91" t="s">
        <v>7</v>
      </c>
      <c r="G1345" s="92">
        <v>1</v>
      </c>
      <c r="H1345" s="397"/>
      <c r="I1345" s="397"/>
      <c r="J1345" s="59"/>
      <c r="K1345" s="392"/>
      <c r="L1345" s="61"/>
      <c r="M1345" s="63"/>
    </row>
    <row r="1346" spans="1:13" ht="15">
      <c r="A1346" s="88"/>
      <c r="B1346" s="89"/>
      <c r="C1346" s="88"/>
      <c r="D1346" s="90"/>
      <c r="E1346" s="102" t="s">
        <v>1247</v>
      </c>
      <c r="F1346" s="91" t="s">
        <v>7</v>
      </c>
      <c r="G1346" s="92">
        <v>1</v>
      </c>
      <c r="H1346" s="397"/>
      <c r="I1346" s="397"/>
      <c r="J1346" s="59"/>
      <c r="K1346" s="392"/>
      <c r="L1346" s="61"/>
      <c r="M1346" s="63"/>
    </row>
    <row r="1347" spans="1:13" ht="15">
      <c r="A1347" s="88"/>
      <c r="B1347" s="89"/>
      <c r="C1347" s="88"/>
      <c r="D1347" s="90"/>
      <c r="E1347" s="102" t="s">
        <v>1262</v>
      </c>
      <c r="F1347" s="91" t="s">
        <v>7</v>
      </c>
      <c r="G1347" s="92">
        <v>3</v>
      </c>
      <c r="H1347" s="397"/>
      <c r="I1347" s="397"/>
      <c r="J1347" s="59"/>
      <c r="K1347" s="392"/>
      <c r="L1347" s="61"/>
      <c r="M1347" s="63"/>
    </row>
    <row r="1348" spans="1:13" ht="15">
      <c r="A1348" s="88"/>
      <c r="B1348" s="89"/>
      <c r="C1348" s="88"/>
      <c r="D1348" s="90"/>
      <c r="E1348" s="102" t="s">
        <v>1263</v>
      </c>
      <c r="F1348" s="91" t="s">
        <v>7</v>
      </c>
      <c r="G1348" s="92">
        <v>1</v>
      </c>
      <c r="H1348" s="397"/>
      <c r="I1348" s="397"/>
      <c r="J1348" s="59"/>
      <c r="K1348" s="392"/>
      <c r="L1348" s="61"/>
      <c r="M1348" s="63"/>
    </row>
    <row r="1349" spans="1:13" ht="15">
      <c r="A1349" s="88"/>
      <c r="B1349" s="89"/>
      <c r="C1349" s="88"/>
      <c r="D1349" s="90"/>
      <c r="E1349" s="102" t="s">
        <v>1264</v>
      </c>
      <c r="F1349" s="91" t="s">
        <v>7</v>
      </c>
      <c r="G1349" s="92">
        <v>1</v>
      </c>
      <c r="H1349" s="397"/>
      <c r="I1349" s="397"/>
      <c r="J1349" s="59"/>
      <c r="K1349" s="392"/>
      <c r="L1349" s="61"/>
      <c r="M1349" s="63"/>
    </row>
    <row r="1350" spans="1:13" ht="15">
      <c r="A1350" s="88"/>
      <c r="B1350" s="89"/>
      <c r="C1350" s="88"/>
      <c r="D1350" s="90"/>
      <c r="E1350" s="102" t="s">
        <v>1265</v>
      </c>
      <c r="F1350" s="91" t="s">
        <v>7</v>
      </c>
      <c r="G1350" s="92">
        <v>1</v>
      </c>
      <c r="H1350" s="397"/>
      <c r="I1350" s="397"/>
      <c r="J1350" s="59"/>
      <c r="K1350" s="392"/>
      <c r="L1350" s="61"/>
      <c r="M1350" s="63"/>
    </row>
    <row r="1351" spans="1:13" ht="15">
      <c r="A1351" s="88"/>
      <c r="B1351" s="89"/>
      <c r="C1351" s="88"/>
      <c r="D1351" s="90"/>
      <c r="E1351" s="102" t="s">
        <v>1240</v>
      </c>
      <c r="F1351" s="91" t="s">
        <v>7</v>
      </c>
      <c r="G1351" s="92">
        <v>1</v>
      </c>
      <c r="H1351" s="397"/>
      <c r="I1351" s="397"/>
      <c r="J1351" s="59"/>
      <c r="K1351" s="392"/>
      <c r="L1351" s="61"/>
      <c r="M1351" s="63"/>
    </row>
    <row r="1352" spans="1:13" ht="15">
      <c r="A1352" s="88"/>
      <c r="B1352" s="89"/>
      <c r="C1352" s="88"/>
      <c r="D1352" s="90"/>
      <c r="E1352" s="102" t="s">
        <v>1252</v>
      </c>
      <c r="F1352" s="91" t="s">
        <v>7</v>
      </c>
      <c r="G1352" s="92">
        <v>1</v>
      </c>
      <c r="H1352" s="397"/>
      <c r="I1352" s="397"/>
      <c r="J1352" s="59"/>
      <c r="K1352" s="392"/>
      <c r="L1352" s="61"/>
      <c r="M1352" s="63"/>
    </row>
    <row r="1353" spans="1:13" ht="15">
      <c r="A1353" s="88"/>
      <c r="B1353" s="89"/>
      <c r="C1353" s="88"/>
      <c r="D1353" s="90"/>
      <c r="E1353" s="102" t="s">
        <v>1240</v>
      </c>
      <c r="F1353" s="91" t="s">
        <v>7</v>
      </c>
      <c r="G1353" s="92">
        <v>1</v>
      </c>
      <c r="H1353" s="397"/>
      <c r="I1353" s="397"/>
      <c r="J1353" s="59"/>
      <c r="K1353" s="392"/>
      <c r="L1353" s="61"/>
      <c r="M1353" s="63"/>
    </row>
    <row r="1354" spans="1:13" ht="22.5">
      <c r="A1354" s="82"/>
      <c r="B1354" s="83"/>
      <c r="C1354" s="82"/>
      <c r="D1354" s="84" t="s">
        <v>1389</v>
      </c>
      <c r="E1354" s="101" t="s">
        <v>1266</v>
      </c>
      <c r="F1354" s="85" t="s">
        <v>7</v>
      </c>
      <c r="G1354" s="86">
        <v>1</v>
      </c>
      <c r="H1354" s="87">
        <v>0</v>
      </c>
      <c r="I1354" s="396">
        <f t="shared" si="51"/>
        <v>0</v>
      </c>
      <c r="J1354" s="59"/>
      <c r="K1354" s="392"/>
      <c r="L1354" s="61"/>
      <c r="M1354" s="63"/>
    </row>
    <row r="1355" spans="1:13" ht="15">
      <c r="A1355" s="88"/>
      <c r="B1355" s="89"/>
      <c r="C1355" s="88"/>
      <c r="D1355" s="90"/>
      <c r="E1355" s="102" t="s">
        <v>1267</v>
      </c>
      <c r="F1355" s="91"/>
      <c r="G1355" s="92"/>
      <c r="H1355" s="397"/>
      <c r="I1355" s="397" t="str">
        <f t="shared" si="51"/>
        <v/>
      </c>
      <c r="J1355" s="59"/>
      <c r="K1355" s="392"/>
      <c r="L1355" s="61"/>
      <c r="M1355" s="63"/>
    </row>
    <row r="1356" spans="1:13" ht="22.5">
      <c r="A1356" s="82"/>
      <c r="B1356" s="83"/>
      <c r="C1356" s="82"/>
      <c r="D1356" s="84" t="s">
        <v>1390</v>
      </c>
      <c r="E1356" s="101" t="s">
        <v>1268</v>
      </c>
      <c r="F1356" s="85" t="s">
        <v>7</v>
      </c>
      <c r="G1356" s="86">
        <v>1</v>
      </c>
      <c r="H1356" s="87">
        <v>0</v>
      </c>
      <c r="I1356" s="396">
        <f t="shared" si="51"/>
        <v>0</v>
      </c>
      <c r="J1356" s="59"/>
      <c r="K1356" s="392"/>
      <c r="L1356" s="61"/>
      <c r="M1356" s="63"/>
    </row>
    <row r="1357" spans="1:13" ht="22.5">
      <c r="A1357" s="88"/>
      <c r="B1357" s="89"/>
      <c r="C1357" s="88"/>
      <c r="D1357" s="90"/>
      <c r="E1357" s="102" t="s">
        <v>1269</v>
      </c>
      <c r="F1357" s="91"/>
      <c r="G1357" s="92"/>
      <c r="H1357" s="397"/>
      <c r="I1357" s="397" t="str">
        <f t="shared" si="51"/>
        <v/>
      </c>
      <c r="J1357" s="59"/>
      <c r="K1357" s="392"/>
      <c r="L1357" s="61"/>
      <c r="M1357" s="63"/>
    </row>
    <row r="1358" spans="1:13" ht="15">
      <c r="A1358" s="88"/>
      <c r="B1358" s="89"/>
      <c r="C1358" s="88"/>
      <c r="D1358" s="90"/>
      <c r="E1358" s="102" t="s">
        <v>1270</v>
      </c>
      <c r="F1358" s="91"/>
      <c r="G1358" s="92"/>
      <c r="H1358" s="397"/>
      <c r="I1358" s="397" t="str">
        <f t="shared" si="51"/>
        <v/>
      </c>
      <c r="J1358" s="59"/>
      <c r="K1358" s="392"/>
      <c r="L1358" s="61"/>
      <c r="M1358" s="63"/>
    </row>
    <row r="1359" spans="1:13" ht="15">
      <c r="A1359" s="88"/>
      <c r="B1359" s="89"/>
      <c r="C1359" s="88"/>
      <c r="D1359" s="90"/>
      <c r="E1359" s="102" t="s">
        <v>1271</v>
      </c>
      <c r="F1359" s="91"/>
      <c r="G1359" s="92"/>
      <c r="H1359" s="397"/>
      <c r="I1359" s="397" t="str">
        <f t="shared" si="51"/>
        <v/>
      </c>
      <c r="J1359" s="59"/>
      <c r="K1359" s="392"/>
      <c r="L1359" s="61"/>
      <c r="M1359" s="63"/>
    </row>
    <row r="1360" spans="1:13" ht="15">
      <c r="A1360" s="88"/>
      <c r="B1360" s="89"/>
      <c r="C1360" s="88"/>
      <c r="D1360" s="90"/>
      <c r="E1360" s="102" t="s">
        <v>1272</v>
      </c>
      <c r="F1360" s="91"/>
      <c r="G1360" s="92"/>
      <c r="H1360" s="397"/>
      <c r="I1360" s="397" t="str">
        <f t="shared" si="51"/>
        <v/>
      </c>
      <c r="J1360" s="59"/>
      <c r="K1360" s="392"/>
      <c r="L1360" s="61"/>
      <c r="M1360" s="63"/>
    </row>
    <row r="1361" spans="1:13" ht="15">
      <c r="A1361" s="88"/>
      <c r="B1361" s="89"/>
      <c r="C1361" s="88"/>
      <c r="D1361" s="90"/>
      <c r="E1361" s="102" t="s">
        <v>1273</v>
      </c>
      <c r="F1361" s="91"/>
      <c r="G1361" s="92"/>
      <c r="H1361" s="397"/>
      <c r="I1361" s="397" t="str">
        <f t="shared" si="51"/>
        <v/>
      </c>
      <c r="J1361" s="59"/>
      <c r="K1361" s="392"/>
      <c r="L1361" s="61"/>
      <c r="M1361" s="63"/>
    </row>
    <row r="1362" spans="1:13" ht="15">
      <c r="A1362" s="94"/>
      <c r="B1362" s="95"/>
      <c r="C1362" s="94"/>
      <c r="D1362" s="96"/>
      <c r="E1362" s="100" t="s">
        <v>1274</v>
      </c>
      <c r="F1362" s="97"/>
      <c r="G1362" s="98"/>
      <c r="H1362" s="398"/>
      <c r="I1362" s="398" t="str">
        <f t="shared" si="51"/>
        <v/>
      </c>
      <c r="J1362" s="59"/>
      <c r="K1362" s="392"/>
      <c r="L1362" s="61"/>
      <c r="M1362" s="63"/>
    </row>
    <row r="1363" spans="1:13" ht="15">
      <c r="A1363" s="94"/>
      <c r="B1363" s="95"/>
      <c r="C1363" s="94"/>
      <c r="D1363" s="96" t="s">
        <v>1391</v>
      </c>
      <c r="E1363" s="100" t="s">
        <v>1275</v>
      </c>
      <c r="F1363" s="97" t="s">
        <v>363</v>
      </c>
      <c r="G1363" s="98">
        <v>1450</v>
      </c>
      <c r="H1363" s="99">
        <v>0</v>
      </c>
      <c r="I1363" s="398">
        <f t="shared" ref="I1363:I1393" si="52">IF(ISNUMBER(G1363),ROUND(G1363*H1363,2),"")</f>
        <v>0</v>
      </c>
      <c r="J1363" s="59"/>
      <c r="K1363" s="392"/>
      <c r="L1363" s="61"/>
      <c r="M1363" s="63"/>
    </row>
    <row r="1364" spans="1:13" ht="15">
      <c r="A1364" s="30"/>
      <c r="B1364" s="72"/>
      <c r="C1364" s="30"/>
      <c r="D1364" s="31" t="s">
        <v>1392</v>
      </c>
      <c r="E1364" s="78" t="s">
        <v>1276</v>
      </c>
      <c r="F1364" s="32" t="s">
        <v>7</v>
      </c>
      <c r="G1364" s="34">
        <v>1</v>
      </c>
      <c r="H1364" s="56">
        <v>0</v>
      </c>
      <c r="I1364" s="398">
        <f t="shared" si="52"/>
        <v>0</v>
      </c>
      <c r="J1364" s="59"/>
      <c r="K1364" s="392"/>
      <c r="L1364" s="61"/>
      <c r="M1364" s="63"/>
    </row>
    <row r="1365" spans="1:13" ht="22.5">
      <c r="A1365" s="30"/>
      <c r="B1365" s="72"/>
      <c r="C1365" s="30"/>
      <c r="D1365" s="31" t="s">
        <v>1393</v>
      </c>
      <c r="E1365" s="78" t="s">
        <v>1277</v>
      </c>
      <c r="F1365" s="32" t="s">
        <v>7</v>
      </c>
      <c r="G1365" s="34">
        <v>1</v>
      </c>
      <c r="H1365" s="56">
        <v>0</v>
      </c>
      <c r="I1365" s="398">
        <f t="shared" si="52"/>
        <v>0</v>
      </c>
      <c r="J1365" s="59"/>
      <c r="K1365" s="392"/>
      <c r="L1365" s="61"/>
      <c r="M1365" s="63"/>
    </row>
    <row r="1366" spans="1:13" ht="15">
      <c r="A1366" s="402">
        <v>3</v>
      </c>
      <c r="B1366" s="402"/>
      <c r="C1366" s="403"/>
      <c r="D1366" s="404"/>
      <c r="E1366" s="404" t="s">
        <v>1382</v>
      </c>
      <c r="F1366" s="432"/>
      <c r="G1366" s="433"/>
      <c r="H1366" s="434"/>
      <c r="I1366" s="435">
        <f>SUM(I1367:I1373)</f>
        <v>0</v>
      </c>
      <c r="J1366" s="59"/>
      <c r="K1366" s="392"/>
      <c r="L1366" s="61"/>
      <c r="M1366" s="63"/>
    </row>
    <row r="1367" spans="1:13" ht="90">
      <c r="A1367" s="82"/>
      <c r="B1367" s="83"/>
      <c r="C1367" s="82"/>
      <c r="D1367" s="84">
        <v>1</v>
      </c>
      <c r="E1367" s="101" t="s">
        <v>1278</v>
      </c>
      <c r="F1367" s="85" t="s">
        <v>7</v>
      </c>
      <c r="G1367" s="86">
        <v>21</v>
      </c>
      <c r="H1367" s="87">
        <v>0</v>
      </c>
      <c r="I1367" s="396">
        <f t="shared" si="52"/>
        <v>0</v>
      </c>
      <c r="J1367" s="59"/>
      <c r="K1367" s="392"/>
      <c r="L1367" s="61"/>
      <c r="M1367" s="63"/>
    </row>
    <row r="1368" spans="1:13" ht="15">
      <c r="A1368" s="88"/>
      <c r="B1368" s="89"/>
      <c r="C1368" s="88"/>
      <c r="D1368" s="90"/>
      <c r="E1368" s="102" t="s">
        <v>1279</v>
      </c>
      <c r="F1368" s="91" t="s">
        <v>7</v>
      </c>
      <c r="G1368" s="92">
        <v>21</v>
      </c>
      <c r="H1368" s="93">
        <v>0</v>
      </c>
      <c r="I1368" s="397">
        <f t="shared" si="52"/>
        <v>0</v>
      </c>
      <c r="J1368" s="59"/>
      <c r="K1368" s="392"/>
      <c r="L1368" s="61"/>
      <c r="M1368" s="63"/>
    </row>
    <row r="1369" spans="1:13" ht="67.5">
      <c r="A1369" s="82"/>
      <c r="B1369" s="83"/>
      <c r="C1369" s="82"/>
      <c r="D1369" s="84">
        <v>2</v>
      </c>
      <c r="E1369" s="101" t="s">
        <v>1280</v>
      </c>
      <c r="F1369" s="85" t="s">
        <v>7</v>
      </c>
      <c r="G1369" s="86">
        <v>8</v>
      </c>
      <c r="H1369" s="87">
        <v>0</v>
      </c>
      <c r="I1369" s="396">
        <f t="shared" si="52"/>
        <v>0</v>
      </c>
      <c r="J1369" s="59"/>
      <c r="K1369" s="392"/>
      <c r="L1369" s="61"/>
      <c r="M1369" s="63"/>
    </row>
    <row r="1370" spans="1:13" ht="15">
      <c r="A1370" s="94"/>
      <c r="B1370" s="95"/>
      <c r="C1370" s="94"/>
      <c r="D1370" s="96"/>
      <c r="E1370" s="100" t="s">
        <v>1281</v>
      </c>
      <c r="F1370" s="97" t="s">
        <v>7</v>
      </c>
      <c r="G1370" s="98">
        <v>8</v>
      </c>
      <c r="H1370" s="99">
        <v>0</v>
      </c>
      <c r="I1370" s="398">
        <f t="shared" si="52"/>
        <v>0</v>
      </c>
      <c r="J1370" s="59"/>
      <c r="K1370" s="392"/>
      <c r="L1370" s="61"/>
      <c r="M1370" s="63"/>
    </row>
    <row r="1371" spans="1:13" ht="56.25">
      <c r="A1371" s="88"/>
      <c r="B1371" s="89"/>
      <c r="C1371" s="88"/>
      <c r="D1371" s="90">
        <v>3</v>
      </c>
      <c r="E1371" s="102" t="s">
        <v>1282</v>
      </c>
      <c r="F1371" s="91" t="s">
        <v>7</v>
      </c>
      <c r="G1371" s="92">
        <v>8</v>
      </c>
      <c r="H1371" s="93">
        <v>0</v>
      </c>
      <c r="I1371" s="397">
        <f t="shared" si="52"/>
        <v>0</v>
      </c>
      <c r="J1371" s="59"/>
      <c r="K1371" s="392"/>
      <c r="L1371" s="61"/>
      <c r="M1371" s="63"/>
    </row>
    <row r="1372" spans="1:13" ht="67.5">
      <c r="A1372" s="82"/>
      <c r="B1372" s="83"/>
      <c r="C1372" s="82"/>
      <c r="D1372" s="84">
        <v>4</v>
      </c>
      <c r="E1372" s="101" t="s">
        <v>1283</v>
      </c>
      <c r="F1372" s="85" t="s">
        <v>7</v>
      </c>
      <c r="G1372" s="86">
        <v>4</v>
      </c>
      <c r="H1372" s="87">
        <v>0</v>
      </c>
      <c r="I1372" s="396">
        <f t="shared" si="52"/>
        <v>0</v>
      </c>
      <c r="J1372" s="59"/>
      <c r="K1372" s="392"/>
      <c r="L1372" s="61"/>
      <c r="M1372" s="63"/>
    </row>
    <row r="1373" spans="1:13" ht="15">
      <c r="A1373" s="94"/>
      <c r="B1373" s="95"/>
      <c r="C1373" s="94"/>
      <c r="D1373" s="96"/>
      <c r="E1373" s="100" t="s">
        <v>1284</v>
      </c>
      <c r="F1373" s="97" t="s">
        <v>7</v>
      </c>
      <c r="G1373" s="98">
        <v>4</v>
      </c>
      <c r="H1373" s="99">
        <v>0</v>
      </c>
      <c r="I1373" s="398">
        <f t="shared" si="52"/>
        <v>0</v>
      </c>
      <c r="J1373" s="59"/>
      <c r="K1373" s="392"/>
      <c r="L1373" s="61"/>
      <c r="M1373" s="63"/>
    </row>
    <row r="1374" spans="1:13" ht="22.5">
      <c r="A1374" s="402">
        <v>3</v>
      </c>
      <c r="B1374" s="402"/>
      <c r="C1374" s="403"/>
      <c r="D1374" s="404"/>
      <c r="E1374" s="404" t="s">
        <v>1396</v>
      </c>
      <c r="F1374" s="432"/>
      <c r="G1374" s="433"/>
      <c r="H1374" s="434"/>
      <c r="I1374" s="435">
        <f>SUM(I1375:I1429)</f>
        <v>0</v>
      </c>
      <c r="J1374" s="59"/>
      <c r="K1374" s="392"/>
      <c r="L1374" s="61"/>
      <c r="M1374" s="63"/>
    </row>
    <row r="1375" spans="1:13" ht="22.5">
      <c r="A1375" s="82"/>
      <c r="B1375" s="83"/>
      <c r="C1375" s="82"/>
      <c r="D1375" s="84">
        <v>1</v>
      </c>
      <c r="E1375" s="101" t="s">
        <v>1285</v>
      </c>
      <c r="F1375" s="85"/>
      <c r="G1375" s="86"/>
      <c r="H1375" s="396"/>
      <c r="I1375" s="396" t="str">
        <f t="shared" si="52"/>
        <v/>
      </c>
      <c r="J1375" s="59"/>
      <c r="K1375" s="392"/>
      <c r="L1375" s="61"/>
      <c r="M1375" s="63"/>
    </row>
    <row r="1376" spans="1:13" ht="15">
      <c r="A1376" s="88"/>
      <c r="B1376" s="89"/>
      <c r="C1376" s="88"/>
      <c r="D1376" s="90"/>
      <c r="E1376" s="102" t="s">
        <v>1286</v>
      </c>
      <c r="F1376" s="91" t="s">
        <v>363</v>
      </c>
      <c r="G1376" s="92">
        <v>285</v>
      </c>
      <c r="H1376" s="93">
        <v>0</v>
      </c>
      <c r="I1376" s="397">
        <f t="shared" si="52"/>
        <v>0</v>
      </c>
      <c r="J1376" s="59"/>
      <c r="K1376" s="392"/>
      <c r="L1376" s="61"/>
      <c r="M1376" s="63"/>
    </row>
    <row r="1377" spans="1:13" ht="15">
      <c r="A1377" s="88"/>
      <c r="B1377" s="89"/>
      <c r="C1377" s="88"/>
      <c r="D1377" s="90"/>
      <c r="E1377" s="102" t="s">
        <v>1287</v>
      </c>
      <c r="F1377" s="91" t="s">
        <v>363</v>
      </c>
      <c r="G1377" s="92">
        <v>295</v>
      </c>
      <c r="H1377" s="93">
        <v>0</v>
      </c>
      <c r="I1377" s="397">
        <f t="shared" si="52"/>
        <v>0</v>
      </c>
      <c r="J1377" s="59"/>
      <c r="K1377" s="392"/>
      <c r="L1377" s="61"/>
      <c r="M1377" s="63"/>
    </row>
    <row r="1378" spans="1:13" ht="15">
      <c r="A1378" s="82"/>
      <c r="B1378" s="83"/>
      <c r="C1378" s="82"/>
      <c r="D1378" s="84">
        <v>2</v>
      </c>
      <c r="E1378" s="101" t="s">
        <v>1288</v>
      </c>
      <c r="F1378" s="85"/>
      <c r="G1378" s="86"/>
      <c r="H1378" s="396"/>
      <c r="I1378" s="396" t="str">
        <f t="shared" si="52"/>
        <v/>
      </c>
      <c r="J1378" s="59"/>
      <c r="K1378" s="392"/>
      <c r="L1378" s="61"/>
      <c r="M1378" s="63"/>
    </row>
    <row r="1379" spans="1:13" ht="15">
      <c r="A1379" s="88"/>
      <c r="B1379" s="89"/>
      <c r="C1379" s="88"/>
      <c r="D1379" s="90"/>
      <c r="E1379" s="102" t="s">
        <v>1289</v>
      </c>
      <c r="F1379" s="91" t="s">
        <v>363</v>
      </c>
      <c r="G1379" s="92">
        <v>180</v>
      </c>
      <c r="H1379" s="93">
        <v>0</v>
      </c>
      <c r="I1379" s="397">
        <f t="shared" si="52"/>
        <v>0</v>
      </c>
      <c r="J1379" s="59"/>
      <c r="K1379" s="392"/>
      <c r="L1379" s="61"/>
      <c r="M1379" s="63"/>
    </row>
    <row r="1380" spans="1:13" ht="15">
      <c r="A1380" s="88"/>
      <c r="B1380" s="89"/>
      <c r="C1380" s="88"/>
      <c r="D1380" s="90"/>
      <c r="E1380" s="102" t="s">
        <v>1290</v>
      </c>
      <c r="F1380" s="91" t="s">
        <v>363</v>
      </c>
      <c r="G1380" s="92">
        <v>360</v>
      </c>
      <c r="H1380" s="93">
        <v>0</v>
      </c>
      <c r="I1380" s="397">
        <f t="shared" si="52"/>
        <v>0</v>
      </c>
      <c r="J1380" s="59"/>
      <c r="K1380" s="392"/>
      <c r="L1380" s="61"/>
      <c r="M1380" s="63"/>
    </row>
    <row r="1381" spans="1:13" ht="15">
      <c r="A1381" s="88"/>
      <c r="B1381" s="89"/>
      <c r="C1381" s="88"/>
      <c r="D1381" s="90"/>
      <c r="E1381" s="102" t="s">
        <v>1291</v>
      </c>
      <c r="F1381" s="91" t="s">
        <v>363</v>
      </c>
      <c r="G1381" s="92">
        <v>48</v>
      </c>
      <c r="H1381" s="93">
        <v>0</v>
      </c>
      <c r="I1381" s="397">
        <f t="shared" si="52"/>
        <v>0</v>
      </c>
      <c r="J1381" s="59"/>
      <c r="K1381" s="392"/>
      <c r="L1381" s="61"/>
      <c r="M1381" s="63"/>
    </row>
    <row r="1382" spans="1:13" ht="15">
      <c r="A1382" s="94"/>
      <c r="B1382" s="95"/>
      <c r="C1382" s="94"/>
      <c r="D1382" s="96"/>
      <c r="E1382" s="100" t="s">
        <v>1292</v>
      </c>
      <c r="F1382" s="97" t="s">
        <v>363</v>
      </c>
      <c r="G1382" s="98">
        <v>78</v>
      </c>
      <c r="H1382" s="99">
        <v>0</v>
      </c>
      <c r="I1382" s="398">
        <f t="shared" si="52"/>
        <v>0</v>
      </c>
      <c r="J1382" s="59"/>
      <c r="K1382" s="392"/>
      <c r="L1382" s="61"/>
      <c r="M1382" s="63"/>
    </row>
    <row r="1383" spans="1:13" ht="22.5">
      <c r="A1383" s="88"/>
      <c r="B1383" s="89"/>
      <c r="C1383" s="88"/>
      <c r="D1383" s="90">
        <v>3</v>
      </c>
      <c r="E1383" s="102" t="s">
        <v>1293</v>
      </c>
      <c r="F1383" s="91" t="s">
        <v>7</v>
      </c>
      <c r="G1383" s="92">
        <v>4</v>
      </c>
      <c r="H1383" s="93">
        <v>0</v>
      </c>
      <c r="I1383" s="397">
        <f t="shared" si="52"/>
        <v>0</v>
      </c>
      <c r="J1383" s="59"/>
      <c r="K1383" s="392"/>
      <c r="L1383" s="61"/>
      <c r="M1383" s="63"/>
    </row>
    <row r="1384" spans="1:13" ht="22.5">
      <c r="A1384" s="82"/>
      <c r="B1384" s="83"/>
      <c r="C1384" s="82"/>
      <c r="D1384" s="84">
        <v>4</v>
      </c>
      <c r="E1384" s="101" t="s">
        <v>1294</v>
      </c>
      <c r="F1384" s="85" t="s">
        <v>363</v>
      </c>
      <c r="G1384" s="86">
        <v>470</v>
      </c>
      <c r="H1384" s="87">
        <v>0</v>
      </c>
      <c r="I1384" s="396">
        <f t="shared" si="52"/>
        <v>0</v>
      </c>
      <c r="J1384" s="59"/>
      <c r="K1384" s="392"/>
      <c r="L1384" s="61"/>
      <c r="M1384" s="63"/>
    </row>
    <row r="1385" spans="1:13" ht="15">
      <c r="A1385" s="88"/>
      <c r="B1385" s="89"/>
      <c r="C1385" s="88"/>
      <c r="D1385" s="90"/>
      <c r="E1385" s="102" t="s">
        <v>1295</v>
      </c>
      <c r="F1385" s="91" t="s">
        <v>7</v>
      </c>
      <c r="G1385" s="92">
        <v>16</v>
      </c>
      <c r="H1385" s="93">
        <v>0</v>
      </c>
      <c r="I1385" s="397">
        <f t="shared" si="52"/>
        <v>0</v>
      </c>
      <c r="J1385" s="59"/>
      <c r="K1385" s="392"/>
      <c r="L1385" s="61"/>
      <c r="M1385" s="63"/>
    </row>
    <row r="1386" spans="1:13" ht="15">
      <c r="A1386" s="88"/>
      <c r="B1386" s="89"/>
      <c r="C1386" s="88"/>
      <c r="D1386" s="90"/>
      <c r="E1386" s="102" t="s">
        <v>1296</v>
      </c>
      <c r="F1386" s="91" t="s">
        <v>7</v>
      </c>
      <c r="G1386" s="92">
        <v>4</v>
      </c>
      <c r="H1386" s="93">
        <v>0</v>
      </c>
      <c r="I1386" s="397">
        <f t="shared" si="52"/>
        <v>0</v>
      </c>
      <c r="J1386" s="59"/>
      <c r="K1386" s="392"/>
      <c r="L1386" s="61"/>
      <c r="M1386" s="63"/>
    </row>
    <row r="1387" spans="1:13" ht="22.5">
      <c r="A1387" s="88"/>
      <c r="B1387" s="89"/>
      <c r="C1387" s="88"/>
      <c r="D1387" s="90"/>
      <c r="E1387" s="102" t="s">
        <v>1297</v>
      </c>
      <c r="F1387" s="91" t="s">
        <v>7</v>
      </c>
      <c r="G1387" s="92">
        <v>4</v>
      </c>
      <c r="H1387" s="93">
        <v>0</v>
      </c>
      <c r="I1387" s="397">
        <f t="shared" si="52"/>
        <v>0</v>
      </c>
      <c r="J1387" s="59"/>
      <c r="K1387" s="392"/>
      <c r="L1387" s="61"/>
      <c r="M1387" s="63"/>
    </row>
    <row r="1388" spans="1:13" ht="22.5">
      <c r="A1388" s="88"/>
      <c r="B1388" s="89"/>
      <c r="C1388" s="88"/>
      <c r="D1388" s="90"/>
      <c r="E1388" s="102" t="s">
        <v>1298</v>
      </c>
      <c r="F1388" s="91" t="s">
        <v>7</v>
      </c>
      <c r="G1388" s="92">
        <v>56</v>
      </c>
      <c r="H1388" s="93">
        <v>0</v>
      </c>
      <c r="I1388" s="397">
        <f t="shared" si="52"/>
        <v>0</v>
      </c>
      <c r="J1388" s="59"/>
      <c r="K1388" s="392"/>
      <c r="L1388" s="61"/>
      <c r="M1388" s="63"/>
    </row>
    <row r="1389" spans="1:13" ht="22.5">
      <c r="A1389" s="88"/>
      <c r="B1389" s="89"/>
      <c r="C1389" s="88"/>
      <c r="D1389" s="90"/>
      <c r="E1389" s="102" t="s">
        <v>1299</v>
      </c>
      <c r="F1389" s="91" t="s">
        <v>7</v>
      </c>
      <c r="G1389" s="92">
        <v>26</v>
      </c>
      <c r="H1389" s="93">
        <v>0</v>
      </c>
      <c r="I1389" s="397">
        <f t="shared" si="52"/>
        <v>0</v>
      </c>
      <c r="J1389" s="59"/>
      <c r="K1389" s="392"/>
      <c r="L1389" s="61"/>
      <c r="M1389" s="63"/>
    </row>
    <row r="1390" spans="1:13" ht="33.75">
      <c r="A1390" s="88"/>
      <c r="B1390" s="89"/>
      <c r="C1390" s="88"/>
      <c r="D1390" s="90"/>
      <c r="E1390" s="102" t="s">
        <v>1300</v>
      </c>
      <c r="F1390" s="91" t="s">
        <v>363</v>
      </c>
      <c r="G1390" s="92">
        <v>175</v>
      </c>
      <c r="H1390" s="93">
        <v>0</v>
      </c>
      <c r="I1390" s="397">
        <f t="shared" si="52"/>
        <v>0</v>
      </c>
      <c r="J1390" s="59"/>
      <c r="K1390" s="392"/>
      <c r="L1390" s="61"/>
      <c r="M1390" s="63"/>
    </row>
    <row r="1391" spans="1:13" ht="22.5">
      <c r="A1391" s="94"/>
      <c r="B1391" s="95"/>
      <c r="C1391" s="94"/>
      <c r="D1391" s="96"/>
      <c r="E1391" s="100" t="s">
        <v>1301</v>
      </c>
      <c r="F1391" s="97" t="s">
        <v>7</v>
      </c>
      <c r="G1391" s="98">
        <v>12</v>
      </c>
      <c r="H1391" s="99">
        <v>0</v>
      </c>
      <c r="I1391" s="398">
        <f t="shared" si="52"/>
        <v>0</v>
      </c>
      <c r="J1391" s="59"/>
      <c r="K1391" s="392"/>
      <c r="L1391" s="61"/>
      <c r="M1391" s="63"/>
    </row>
    <row r="1392" spans="1:13" ht="22.5">
      <c r="A1392" s="94"/>
      <c r="B1392" s="95"/>
      <c r="C1392" s="94"/>
      <c r="D1392" s="96">
        <v>5</v>
      </c>
      <c r="E1392" s="100" t="s">
        <v>1302</v>
      </c>
      <c r="F1392" s="97" t="s">
        <v>7</v>
      </c>
      <c r="G1392" s="98">
        <v>24</v>
      </c>
      <c r="H1392" s="99">
        <v>0</v>
      </c>
      <c r="I1392" s="398">
        <f t="shared" si="52"/>
        <v>0</v>
      </c>
      <c r="J1392" s="59"/>
      <c r="K1392" s="392"/>
      <c r="L1392" s="61"/>
      <c r="M1392" s="63"/>
    </row>
    <row r="1393" spans="1:13" ht="15">
      <c r="A1393" s="30"/>
      <c r="B1393" s="72"/>
      <c r="C1393" s="30"/>
      <c r="D1393" s="31">
        <v>6</v>
      </c>
      <c r="E1393" s="78" t="s">
        <v>1303</v>
      </c>
      <c r="F1393" s="32" t="s">
        <v>78</v>
      </c>
      <c r="G1393" s="34">
        <v>2</v>
      </c>
      <c r="H1393" s="56">
        <v>0</v>
      </c>
      <c r="I1393" s="398">
        <f t="shared" si="52"/>
        <v>0</v>
      </c>
      <c r="J1393" s="59"/>
      <c r="K1393" s="392"/>
      <c r="L1393" s="61"/>
      <c r="M1393" s="63"/>
    </row>
    <row r="1394" spans="1:13" ht="45">
      <c r="A1394" s="82"/>
      <c r="B1394" s="83"/>
      <c r="C1394" s="82"/>
      <c r="D1394" s="84">
        <v>7</v>
      </c>
      <c r="E1394" s="101" t="s">
        <v>1304</v>
      </c>
      <c r="F1394" s="85" t="s">
        <v>7</v>
      </c>
      <c r="G1394" s="86">
        <v>14</v>
      </c>
      <c r="H1394" s="87">
        <v>0</v>
      </c>
      <c r="I1394" s="397">
        <f t="shared" ref="I1394:I1435" si="53">IF(ISNUMBER(G1394),ROUND(G1394*H1394,2),"")</f>
        <v>0</v>
      </c>
      <c r="J1394" s="59"/>
      <c r="K1394" s="392"/>
      <c r="L1394" s="61"/>
      <c r="M1394" s="63"/>
    </row>
    <row r="1395" spans="1:13" ht="15">
      <c r="A1395" s="82"/>
      <c r="B1395" s="83"/>
      <c r="C1395" s="82"/>
      <c r="D1395" s="84">
        <v>8</v>
      </c>
      <c r="E1395" s="101" t="s">
        <v>1305</v>
      </c>
      <c r="F1395" s="85" t="s">
        <v>7</v>
      </c>
      <c r="G1395" s="86">
        <v>1</v>
      </c>
      <c r="H1395" s="87">
        <v>0</v>
      </c>
      <c r="I1395" s="396">
        <f t="shared" si="53"/>
        <v>0</v>
      </c>
      <c r="J1395" s="59"/>
      <c r="K1395" s="392"/>
      <c r="L1395" s="61"/>
      <c r="M1395" s="63"/>
    </row>
    <row r="1396" spans="1:13" ht="33.75">
      <c r="A1396" s="88"/>
      <c r="B1396" s="89"/>
      <c r="C1396" s="88"/>
      <c r="D1396" s="90"/>
      <c r="E1396" s="102" t="s">
        <v>1306</v>
      </c>
      <c r="F1396" s="91" t="s">
        <v>7</v>
      </c>
      <c r="G1396" s="92">
        <v>1</v>
      </c>
      <c r="H1396" s="397"/>
      <c r="I1396" s="397"/>
      <c r="J1396" s="59"/>
      <c r="K1396" s="392"/>
      <c r="L1396" s="61"/>
      <c r="M1396" s="63"/>
    </row>
    <row r="1397" spans="1:13" ht="15">
      <c r="A1397" s="88"/>
      <c r="B1397" s="89"/>
      <c r="C1397" s="88"/>
      <c r="D1397" s="90"/>
      <c r="E1397" s="102" t="s">
        <v>1307</v>
      </c>
      <c r="F1397" s="91" t="s">
        <v>7</v>
      </c>
      <c r="G1397" s="92">
        <v>1</v>
      </c>
      <c r="H1397" s="397"/>
      <c r="I1397" s="397"/>
      <c r="J1397" s="59"/>
      <c r="K1397" s="392"/>
      <c r="L1397" s="61"/>
      <c r="M1397" s="63"/>
    </row>
    <row r="1398" spans="1:13" ht="15">
      <c r="A1398" s="88"/>
      <c r="B1398" s="89"/>
      <c r="C1398" s="88"/>
      <c r="D1398" s="90"/>
      <c r="E1398" s="102" t="s">
        <v>1308</v>
      </c>
      <c r="F1398" s="91" t="s">
        <v>7</v>
      </c>
      <c r="G1398" s="92">
        <v>4</v>
      </c>
      <c r="H1398" s="397"/>
      <c r="I1398" s="397"/>
      <c r="J1398" s="59"/>
      <c r="K1398" s="392"/>
      <c r="L1398" s="61"/>
      <c r="M1398" s="63"/>
    </row>
    <row r="1399" spans="1:13" ht="15">
      <c r="A1399" s="88"/>
      <c r="B1399" s="89"/>
      <c r="C1399" s="88"/>
      <c r="D1399" s="90"/>
      <c r="E1399" s="102" t="s">
        <v>1309</v>
      </c>
      <c r="F1399" s="91" t="s">
        <v>7</v>
      </c>
      <c r="G1399" s="92">
        <v>1</v>
      </c>
      <c r="H1399" s="397"/>
      <c r="I1399" s="397"/>
      <c r="J1399" s="59"/>
      <c r="K1399" s="392"/>
      <c r="L1399" s="61"/>
      <c r="M1399" s="63"/>
    </row>
    <row r="1400" spans="1:13" ht="15">
      <c r="A1400" s="88"/>
      <c r="B1400" s="89"/>
      <c r="C1400" s="88"/>
      <c r="D1400" s="90"/>
      <c r="E1400" s="102" t="s">
        <v>1310</v>
      </c>
      <c r="F1400" s="91" t="s">
        <v>7</v>
      </c>
      <c r="G1400" s="92">
        <v>6</v>
      </c>
      <c r="H1400" s="397"/>
      <c r="I1400" s="397"/>
      <c r="J1400" s="59"/>
      <c r="K1400" s="392"/>
      <c r="L1400" s="61"/>
      <c r="M1400" s="63"/>
    </row>
    <row r="1401" spans="1:13" ht="15">
      <c r="A1401" s="88"/>
      <c r="B1401" s="89"/>
      <c r="C1401" s="88"/>
      <c r="D1401" s="90"/>
      <c r="E1401" s="102" t="s">
        <v>1311</v>
      </c>
      <c r="F1401" s="91" t="s">
        <v>7</v>
      </c>
      <c r="G1401" s="92">
        <v>1</v>
      </c>
      <c r="H1401" s="397"/>
      <c r="I1401" s="397"/>
      <c r="J1401" s="59"/>
      <c r="K1401" s="392"/>
      <c r="L1401" s="61"/>
      <c r="M1401" s="63"/>
    </row>
    <row r="1402" spans="1:13" ht="15">
      <c r="A1402" s="88"/>
      <c r="B1402" s="89"/>
      <c r="C1402" s="88"/>
      <c r="D1402" s="90"/>
      <c r="E1402" s="102" t="s">
        <v>1312</v>
      </c>
      <c r="F1402" s="91" t="s">
        <v>7</v>
      </c>
      <c r="G1402" s="92">
        <v>5</v>
      </c>
      <c r="H1402" s="397"/>
      <c r="I1402" s="397"/>
      <c r="J1402" s="59"/>
      <c r="K1402" s="392"/>
      <c r="L1402" s="61"/>
      <c r="M1402" s="63"/>
    </row>
    <row r="1403" spans="1:13" ht="15">
      <c r="A1403" s="88"/>
      <c r="B1403" s="89"/>
      <c r="C1403" s="88"/>
      <c r="D1403" s="90"/>
      <c r="E1403" s="102" t="s">
        <v>1313</v>
      </c>
      <c r="F1403" s="91" t="s">
        <v>7</v>
      </c>
      <c r="G1403" s="92">
        <v>1</v>
      </c>
      <c r="H1403" s="397"/>
      <c r="I1403" s="397"/>
      <c r="J1403" s="59"/>
      <c r="K1403" s="392"/>
      <c r="L1403" s="61"/>
      <c r="M1403" s="63"/>
    </row>
    <row r="1404" spans="1:13" ht="15">
      <c r="A1404" s="88"/>
      <c r="B1404" s="89"/>
      <c r="C1404" s="88"/>
      <c r="D1404" s="90"/>
      <c r="E1404" s="102" t="s">
        <v>1314</v>
      </c>
      <c r="F1404" s="91" t="s">
        <v>7</v>
      </c>
      <c r="G1404" s="92">
        <v>4</v>
      </c>
      <c r="H1404" s="397"/>
      <c r="I1404" s="397"/>
      <c r="J1404" s="59"/>
      <c r="K1404" s="392"/>
      <c r="L1404" s="61"/>
      <c r="M1404" s="63"/>
    </row>
    <row r="1405" spans="1:13" ht="15">
      <c r="A1405" s="88"/>
      <c r="B1405" s="89"/>
      <c r="C1405" s="88"/>
      <c r="D1405" s="90"/>
      <c r="E1405" s="102" t="s">
        <v>1315</v>
      </c>
      <c r="F1405" s="91" t="s">
        <v>7</v>
      </c>
      <c r="G1405" s="92">
        <v>3</v>
      </c>
      <c r="H1405" s="397"/>
      <c r="I1405" s="397"/>
      <c r="J1405" s="59"/>
      <c r="K1405" s="392"/>
      <c r="L1405" s="61"/>
      <c r="M1405" s="63"/>
    </row>
    <row r="1406" spans="1:13" ht="15">
      <c r="A1406" s="88"/>
      <c r="B1406" s="89"/>
      <c r="C1406" s="88"/>
      <c r="D1406" s="90"/>
      <c r="E1406" s="102" t="s">
        <v>1316</v>
      </c>
      <c r="F1406" s="91" t="s">
        <v>7</v>
      </c>
      <c r="G1406" s="92">
        <v>1</v>
      </c>
      <c r="H1406" s="397"/>
      <c r="I1406" s="397"/>
      <c r="J1406" s="59"/>
      <c r="K1406" s="392"/>
      <c r="L1406" s="61"/>
      <c r="M1406" s="63"/>
    </row>
    <row r="1407" spans="1:13" ht="15">
      <c r="A1407" s="88"/>
      <c r="B1407" s="89"/>
      <c r="C1407" s="88"/>
      <c r="D1407" s="90"/>
      <c r="E1407" s="102" t="s">
        <v>1317</v>
      </c>
      <c r="F1407" s="91" t="s">
        <v>7</v>
      </c>
      <c r="G1407" s="92">
        <v>3</v>
      </c>
      <c r="H1407" s="397"/>
      <c r="I1407" s="397"/>
      <c r="J1407" s="59"/>
      <c r="K1407" s="392"/>
      <c r="L1407" s="61"/>
      <c r="M1407" s="63"/>
    </row>
    <row r="1408" spans="1:13" ht="15">
      <c r="A1408" s="88"/>
      <c r="B1408" s="89"/>
      <c r="C1408" s="88"/>
      <c r="D1408" s="90"/>
      <c r="E1408" s="102" t="s">
        <v>1318</v>
      </c>
      <c r="F1408" s="91" t="s">
        <v>7</v>
      </c>
      <c r="G1408" s="92">
        <v>1</v>
      </c>
      <c r="H1408" s="397"/>
      <c r="I1408" s="397"/>
      <c r="J1408" s="59"/>
      <c r="K1408" s="392"/>
      <c r="L1408" s="61"/>
      <c r="M1408" s="63"/>
    </row>
    <row r="1409" spans="1:13" ht="15">
      <c r="A1409" s="88"/>
      <c r="B1409" s="89"/>
      <c r="C1409" s="88"/>
      <c r="D1409" s="90"/>
      <c r="E1409" s="102" t="s">
        <v>1319</v>
      </c>
      <c r="F1409" s="91" t="s">
        <v>1156</v>
      </c>
      <c r="G1409" s="92">
        <v>2</v>
      </c>
      <c r="H1409" s="397"/>
      <c r="I1409" s="397"/>
      <c r="J1409" s="59"/>
      <c r="K1409" s="392"/>
      <c r="L1409" s="61"/>
      <c r="M1409" s="63"/>
    </row>
    <row r="1410" spans="1:13" ht="15">
      <c r="A1410" s="88"/>
      <c r="B1410" s="89"/>
      <c r="C1410" s="88"/>
      <c r="D1410" s="90"/>
      <c r="E1410" s="102" t="s">
        <v>1320</v>
      </c>
      <c r="F1410" s="91" t="s">
        <v>7</v>
      </c>
      <c r="G1410" s="92">
        <v>1</v>
      </c>
      <c r="H1410" s="397"/>
      <c r="I1410" s="397"/>
      <c r="J1410" s="59"/>
      <c r="K1410" s="392"/>
      <c r="L1410" s="61"/>
      <c r="M1410" s="63"/>
    </row>
    <row r="1411" spans="1:13" ht="15">
      <c r="A1411" s="88"/>
      <c r="B1411" s="89"/>
      <c r="C1411" s="88"/>
      <c r="D1411" s="90"/>
      <c r="E1411" s="102" t="s">
        <v>1265</v>
      </c>
      <c r="F1411" s="91" t="s">
        <v>7</v>
      </c>
      <c r="G1411" s="92">
        <v>1</v>
      </c>
      <c r="H1411" s="397"/>
      <c r="I1411" s="397"/>
      <c r="J1411" s="59"/>
      <c r="K1411" s="392"/>
      <c r="L1411" s="61"/>
      <c r="M1411" s="63"/>
    </row>
    <row r="1412" spans="1:13" ht="15">
      <c r="A1412" s="88"/>
      <c r="B1412" s="89"/>
      <c r="C1412" s="88"/>
      <c r="D1412" s="90"/>
      <c r="E1412" s="102" t="s">
        <v>1240</v>
      </c>
      <c r="F1412" s="91" t="s">
        <v>7</v>
      </c>
      <c r="G1412" s="92">
        <v>1</v>
      </c>
      <c r="H1412" s="397"/>
      <c r="I1412" s="397"/>
      <c r="J1412" s="59"/>
      <c r="K1412" s="392"/>
      <c r="L1412" s="61"/>
      <c r="M1412" s="63"/>
    </row>
    <row r="1413" spans="1:13" ht="15">
      <c r="A1413" s="88"/>
      <c r="B1413" s="89"/>
      <c r="C1413" s="88"/>
      <c r="D1413" s="90"/>
      <c r="E1413" s="102" t="s">
        <v>1321</v>
      </c>
      <c r="F1413" s="91" t="s">
        <v>7</v>
      </c>
      <c r="G1413" s="92">
        <v>1</v>
      </c>
      <c r="H1413" s="397"/>
      <c r="I1413" s="397"/>
      <c r="J1413" s="59"/>
      <c r="K1413" s="392"/>
      <c r="L1413" s="61"/>
      <c r="M1413" s="63"/>
    </row>
    <row r="1414" spans="1:13" ht="15">
      <c r="A1414" s="88"/>
      <c r="B1414" s="89"/>
      <c r="C1414" s="88"/>
      <c r="D1414" s="90"/>
      <c r="E1414" s="102" t="s">
        <v>1322</v>
      </c>
      <c r="F1414" s="91" t="s">
        <v>7</v>
      </c>
      <c r="G1414" s="92">
        <v>2</v>
      </c>
      <c r="H1414" s="397"/>
      <c r="I1414" s="397"/>
      <c r="J1414" s="59"/>
      <c r="K1414" s="392"/>
      <c r="L1414" s="61"/>
      <c r="M1414" s="63"/>
    </row>
    <row r="1415" spans="1:13" ht="15">
      <c r="A1415" s="88"/>
      <c r="B1415" s="89"/>
      <c r="C1415" s="88"/>
      <c r="D1415" s="90"/>
      <c r="E1415" s="102" t="s">
        <v>1323</v>
      </c>
      <c r="F1415" s="91" t="s">
        <v>7</v>
      </c>
      <c r="G1415" s="92">
        <v>3</v>
      </c>
      <c r="H1415" s="397"/>
      <c r="I1415" s="397"/>
      <c r="J1415" s="59"/>
      <c r="K1415" s="392"/>
      <c r="L1415" s="61"/>
      <c r="M1415" s="63"/>
    </row>
    <row r="1416" spans="1:13" ht="15">
      <c r="A1416" s="88"/>
      <c r="B1416" s="89"/>
      <c r="C1416" s="88"/>
      <c r="D1416" s="90"/>
      <c r="E1416" s="102" t="s">
        <v>1324</v>
      </c>
      <c r="F1416" s="91" t="s">
        <v>7</v>
      </c>
      <c r="G1416" s="92">
        <v>1</v>
      </c>
      <c r="H1416" s="397"/>
      <c r="I1416" s="397"/>
      <c r="J1416" s="59"/>
      <c r="K1416" s="392"/>
      <c r="L1416" s="61"/>
      <c r="M1416" s="63"/>
    </row>
    <row r="1417" spans="1:13" ht="15">
      <c r="A1417" s="88"/>
      <c r="B1417" s="89"/>
      <c r="C1417" s="88"/>
      <c r="D1417" s="90"/>
      <c r="E1417" s="102" t="s">
        <v>1325</v>
      </c>
      <c r="F1417" s="91" t="s">
        <v>7</v>
      </c>
      <c r="G1417" s="92">
        <v>1</v>
      </c>
      <c r="H1417" s="397"/>
      <c r="I1417" s="397"/>
      <c r="J1417" s="59"/>
      <c r="K1417" s="392"/>
      <c r="L1417" s="61"/>
      <c r="M1417" s="63"/>
    </row>
    <row r="1418" spans="1:13" ht="15">
      <c r="A1418" s="88"/>
      <c r="B1418" s="89"/>
      <c r="C1418" s="88"/>
      <c r="D1418" s="90"/>
      <c r="E1418" s="102" t="s">
        <v>1264</v>
      </c>
      <c r="F1418" s="91" t="s">
        <v>7</v>
      </c>
      <c r="G1418" s="92">
        <v>1</v>
      </c>
      <c r="H1418" s="397"/>
      <c r="I1418" s="397"/>
      <c r="J1418" s="59"/>
      <c r="K1418" s="392"/>
      <c r="L1418" s="61"/>
      <c r="M1418" s="63"/>
    </row>
    <row r="1419" spans="1:13" ht="15">
      <c r="A1419" s="88"/>
      <c r="B1419" s="89"/>
      <c r="C1419" s="88"/>
      <c r="D1419" s="90"/>
      <c r="E1419" s="102" t="s">
        <v>1326</v>
      </c>
      <c r="F1419" s="91" t="s">
        <v>7</v>
      </c>
      <c r="G1419" s="92">
        <v>1</v>
      </c>
      <c r="H1419" s="397"/>
      <c r="I1419" s="397"/>
      <c r="J1419" s="59"/>
      <c r="K1419" s="392"/>
      <c r="L1419" s="61"/>
      <c r="M1419" s="63"/>
    </row>
    <row r="1420" spans="1:13" ht="15">
      <c r="A1420" s="88"/>
      <c r="B1420" s="89"/>
      <c r="C1420" s="88"/>
      <c r="D1420" s="90"/>
      <c r="E1420" s="102" t="s">
        <v>1327</v>
      </c>
      <c r="F1420" s="91" t="s">
        <v>7</v>
      </c>
      <c r="G1420" s="92">
        <v>4</v>
      </c>
      <c r="H1420" s="397"/>
      <c r="I1420" s="397"/>
      <c r="J1420" s="59"/>
      <c r="K1420" s="392"/>
      <c r="L1420" s="61"/>
      <c r="M1420" s="63"/>
    </row>
    <row r="1421" spans="1:13" ht="15">
      <c r="A1421" s="88"/>
      <c r="B1421" s="89"/>
      <c r="C1421" s="88"/>
      <c r="D1421" s="90"/>
      <c r="E1421" s="102" t="s">
        <v>1328</v>
      </c>
      <c r="F1421" s="91" t="s">
        <v>7</v>
      </c>
      <c r="G1421" s="92">
        <v>8</v>
      </c>
      <c r="H1421" s="397"/>
      <c r="I1421" s="397"/>
      <c r="J1421" s="59"/>
      <c r="K1421" s="392"/>
      <c r="L1421" s="61"/>
      <c r="M1421" s="63"/>
    </row>
    <row r="1422" spans="1:13" ht="15">
      <c r="A1422" s="88"/>
      <c r="B1422" s="89"/>
      <c r="C1422" s="88"/>
      <c r="D1422" s="90"/>
      <c r="E1422" s="102" t="s">
        <v>1329</v>
      </c>
      <c r="F1422" s="91" t="s">
        <v>7</v>
      </c>
      <c r="G1422" s="92">
        <v>65</v>
      </c>
      <c r="H1422" s="397"/>
      <c r="I1422" s="397"/>
      <c r="J1422" s="59"/>
      <c r="K1422" s="392"/>
      <c r="L1422" s="61"/>
      <c r="M1422" s="63"/>
    </row>
    <row r="1423" spans="1:13" ht="15">
      <c r="A1423" s="88"/>
      <c r="B1423" s="89"/>
      <c r="C1423" s="88"/>
      <c r="D1423" s="90"/>
      <c r="E1423" s="102" t="s">
        <v>1330</v>
      </c>
      <c r="F1423" s="91"/>
      <c r="G1423" s="92"/>
      <c r="H1423" s="397"/>
      <c r="I1423" s="397"/>
      <c r="J1423" s="59"/>
      <c r="K1423" s="392"/>
      <c r="L1423" s="61"/>
      <c r="M1423" s="63"/>
    </row>
    <row r="1424" spans="1:13" ht="15">
      <c r="A1424" s="88"/>
      <c r="B1424" s="89"/>
      <c r="C1424" s="88"/>
      <c r="D1424" s="90"/>
      <c r="E1424" s="102" t="s">
        <v>1331</v>
      </c>
      <c r="F1424" s="91"/>
      <c r="G1424" s="92"/>
      <c r="H1424" s="397"/>
      <c r="I1424" s="397"/>
      <c r="J1424" s="59"/>
      <c r="K1424" s="392"/>
      <c r="L1424" s="61"/>
      <c r="M1424" s="63"/>
    </row>
    <row r="1425" spans="1:13" ht="15">
      <c r="A1425" s="94"/>
      <c r="B1425" s="95"/>
      <c r="C1425" s="94"/>
      <c r="D1425" s="96"/>
      <c r="E1425" s="100" t="s">
        <v>1332</v>
      </c>
      <c r="F1425" s="97"/>
      <c r="G1425" s="98"/>
      <c r="H1425" s="398"/>
      <c r="I1425" s="398"/>
      <c r="J1425" s="59"/>
      <c r="K1425" s="392"/>
      <c r="L1425" s="61"/>
      <c r="M1425" s="63"/>
    </row>
    <row r="1426" spans="1:13" ht="56.25">
      <c r="A1426" s="94"/>
      <c r="B1426" s="95"/>
      <c r="C1426" s="94"/>
      <c r="D1426" s="331">
        <v>9</v>
      </c>
      <c r="E1426" s="100" t="s">
        <v>1333</v>
      </c>
      <c r="F1426" s="332"/>
      <c r="G1426" s="333"/>
      <c r="H1426" s="445"/>
      <c r="I1426" s="445" t="str">
        <f t="shared" si="53"/>
        <v/>
      </c>
      <c r="J1426" s="59"/>
      <c r="K1426" s="392"/>
      <c r="L1426" s="61"/>
      <c r="M1426" s="63"/>
    </row>
    <row r="1427" spans="1:13" ht="22.5">
      <c r="A1427" s="30"/>
      <c r="B1427" s="72"/>
      <c r="C1427" s="30"/>
      <c r="D1427" s="31">
        <v>10</v>
      </c>
      <c r="E1427" s="78" t="s">
        <v>1334</v>
      </c>
      <c r="F1427" s="32" t="s">
        <v>363</v>
      </c>
      <c r="G1427" s="34">
        <v>80</v>
      </c>
      <c r="H1427" s="56">
        <v>0</v>
      </c>
      <c r="I1427" s="398">
        <f t="shared" si="53"/>
        <v>0</v>
      </c>
      <c r="J1427" s="59"/>
      <c r="K1427" s="392"/>
      <c r="L1427" s="61"/>
      <c r="M1427" s="63"/>
    </row>
    <row r="1428" spans="1:13" ht="15">
      <c r="A1428" s="30"/>
      <c r="B1428" s="72"/>
      <c r="C1428" s="30"/>
      <c r="D1428" s="31">
        <v>11</v>
      </c>
      <c r="E1428" s="78" t="s">
        <v>1335</v>
      </c>
      <c r="F1428" s="32" t="s">
        <v>7</v>
      </c>
      <c r="G1428" s="34">
        <v>1</v>
      </c>
      <c r="H1428" s="56">
        <v>0</v>
      </c>
      <c r="I1428" s="398">
        <f t="shared" si="53"/>
        <v>0</v>
      </c>
      <c r="J1428" s="59"/>
      <c r="K1428" s="392"/>
      <c r="L1428" s="61"/>
      <c r="M1428" s="63"/>
    </row>
    <row r="1429" spans="1:13" ht="15">
      <c r="A1429" s="30"/>
      <c r="B1429" s="72"/>
      <c r="C1429" s="30"/>
      <c r="D1429" s="31">
        <v>12</v>
      </c>
      <c r="E1429" s="78" t="s">
        <v>4482</v>
      </c>
      <c r="F1429" s="32" t="s">
        <v>8</v>
      </c>
      <c r="G1429" s="34">
        <v>1</v>
      </c>
      <c r="H1429" s="56">
        <v>0</v>
      </c>
      <c r="I1429" s="398">
        <f t="shared" si="53"/>
        <v>0</v>
      </c>
      <c r="J1429" s="59"/>
      <c r="K1429" s="392"/>
      <c r="L1429" s="61"/>
      <c r="M1429" s="63"/>
    </row>
    <row r="1430" spans="1:13" ht="22.5">
      <c r="A1430" s="402">
        <v>3</v>
      </c>
      <c r="B1430" s="402"/>
      <c r="C1430" s="403"/>
      <c r="D1430" s="404"/>
      <c r="E1430" s="404" t="s">
        <v>1397</v>
      </c>
      <c r="F1430" s="432"/>
      <c r="G1430" s="433"/>
      <c r="H1430" s="434"/>
      <c r="I1430" s="435">
        <f>SUM(I1431:I1449)</f>
        <v>0</v>
      </c>
      <c r="J1430" s="59"/>
      <c r="K1430" s="392"/>
      <c r="L1430" s="61"/>
      <c r="M1430" s="63"/>
    </row>
    <row r="1431" spans="1:13" ht="22.5">
      <c r="A1431" s="30"/>
      <c r="B1431" s="72"/>
      <c r="C1431" s="30"/>
      <c r="D1431" s="31">
        <v>1</v>
      </c>
      <c r="E1431" s="78" t="s">
        <v>1336</v>
      </c>
      <c r="F1431" s="32" t="s">
        <v>363</v>
      </c>
      <c r="G1431" s="34">
        <v>18</v>
      </c>
      <c r="H1431" s="56">
        <v>0</v>
      </c>
      <c r="I1431" s="398">
        <f t="shared" si="53"/>
        <v>0</v>
      </c>
      <c r="J1431" s="59"/>
      <c r="K1431" s="392"/>
      <c r="L1431" s="61"/>
      <c r="M1431" s="63"/>
    </row>
    <row r="1432" spans="1:13" ht="22.5">
      <c r="A1432" s="30"/>
      <c r="B1432" s="72"/>
      <c r="C1432" s="30"/>
      <c r="D1432" s="31">
        <v>2</v>
      </c>
      <c r="E1432" s="78" t="s">
        <v>1337</v>
      </c>
      <c r="F1432" s="32" t="s">
        <v>363</v>
      </c>
      <c r="G1432" s="34">
        <v>40</v>
      </c>
      <c r="H1432" s="56">
        <v>0</v>
      </c>
      <c r="I1432" s="398">
        <f t="shared" si="53"/>
        <v>0</v>
      </c>
      <c r="J1432" s="59"/>
      <c r="K1432" s="392"/>
      <c r="L1432" s="61"/>
      <c r="M1432" s="63"/>
    </row>
    <row r="1433" spans="1:13" ht="22.5">
      <c r="A1433" s="30"/>
      <c r="B1433" s="72"/>
      <c r="C1433" s="30"/>
      <c r="D1433" s="31">
        <v>3</v>
      </c>
      <c r="E1433" s="78" t="s">
        <v>1338</v>
      </c>
      <c r="F1433" s="32" t="s">
        <v>363</v>
      </c>
      <c r="G1433" s="34">
        <v>60</v>
      </c>
      <c r="H1433" s="56">
        <v>0</v>
      </c>
      <c r="I1433" s="398">
        <f t="shared" si="53"/>
        <v>0</v>
      </c>
      <c r="J1433" s="59"/>
      <c r="K1433" s="392"/>
      <c r="L1433" s="61"/>
      <c r="M1433" s="63"/>
    </row>
    <row r="1434" spans="1:13" ht="15">
      <c r="A1434" s="30"/>
      <c r="B1434" s="72"/>
      <c r="C1434" s="30"/>
      <c r="D1434" s="31">
        <v>4</v>
      </c>
      <c r="E1434" s="78" t="s">
        <v>1339</v>
      </c>
      <c r="F1434" s="32" t="s">
        <v>363</v>
      </c>
      <c r="G1434" s="34">
        <v>135</v>
      </c>
      <c r="H1434" s="56">
        <v>0</v>
      </c>
      <c r="I1434" s="398">
        <f t="shared" si="53"/>
        <v>0</v>
      </c>
      <c r="J1434" s="59"/>
      <c r="K1434" s="392"/>
      <c r="L1434" s="61"/>
      <c r="M1434" s="63"/>
    </row>
    <row r="1435" spans="1:13" ht="22.5">
      <c r="A1435" s="30"/>
      <c r="B1435" s="72"/>
      <c r="C1435" s="30"/>
      <c r="D1435" s="31">
        <v>5</v>
      </c>
      <c r="E1435" s="78" t="s">
        <v>1340</v>
      </c>
      <c r="F1435" s="32" t="s">
        <v>363</v>
      </c>
      <c r="G1435" s="34">
        <v>42</v>
      </c>
      <c r="H1435" s="56">
        <v>0</v>
      </c>
      <c r="I1435" s="398">
        <f t="shared" si="53"/>
        <v>0</v>
      </c>
      <c r="J1435" s="59"/>
      <c r="K1435" s="392"/>
      <c r="L1435" s="61"/>
      <c r="M1435" s="63"/>
    </row>
    <row r="1436" spans="1:13" ht="15">
      <c r="A1436" s="30"/>
      <c r="B1436" s="72"/>
      <c r="C1436" s="30"/>
      <c r="D1436" s="31">
        <v>6</v>
      </c>
      <c r="E1436" s="78" t="s">
        <v>1341</v>
      </c>
      <c r="F1436" s="32" t="s">
        <v>7</v>
      </c>
      <c r="G1436" s="34">
        <v>16</v>
      </c>
      <c r="H1436" s="56">
        <v>0</v>
      </c>
      <c r="I1436" s="398">
        <f t="shared" ref="I1436:I1465" si="54">IF(ISNUMBER(G1436),ROUND(G1436*H1436,2),"")</f>
        <v>0</v>
      </c>
      <c r="J1436" s="59"/>
      <c r="K1436" s="392"/>
      <c r="L1436" s="61"/>
      <c r="M1436" s="63"/>
    </row>
    <row r="1437" spans="1:13" ht="15">
      <c r="A1437" s="30"/>
      <c r="B1437" s="72"/>
      <c r="C1437" s="30"/>
      <c r="D1437" s="31">
        <v>7</v>
      </c>
      <c r="E1437" s="78" t="s">
        <v>1342</v>
      </c>
      <c r="F1437" s="32" t="s">
        <v>7</v>
      </c>
      <c r="G1437" s="34">
        <v>10</v>
      </c>
      <c r="H1437" s="56">
        <v>0</v>
      </c>
      <c r="I1437" s="398">
        <f t="shared" si="54"/>
        <v>0</v>
      </c>
      <c r="J1437" s="59"/>
      <c r="K1437" s="392"/>
      <c r="L1437" s="61"/>
      <c r="M1437" s="63"/>
    </row>
    <row r="1438" spans="1:13" ht="15">
      <c r="A1438" s="30"/>
      <c r="B1438" s="72"/>
      <c r="C1438" s="30"/>
      <c r="D1438" s="31">
        <v>8</v>
      </c>
      <c r="E1438" s="78" t="s">
        <v>1343</v>
      </c>
      <c r="F1438" s="32" t="s">
        <v>7</v>
      </c>
      <c r="G1438" s="34">
        <v>6</v>
      </c>
      <c r="H1438" s="56">
        <v>0</v>
      </c>
      <c r="I1438" s="398">
        <f t="shared" si="54"/>
        <v>0</v>
      </c>
      <c r="J1438" s="59"/>
      <c r="K1438" s="392"/>
      <c r="L1438" s="61"/>
      <c r="M1438" s="63"/>
    </row>
    <row r="1439" spans="1:13" ht="22.5">
      <c r="A1439" s="30"/>
      <c r="B1439" s="72"/>
      <c r="C1439" s="30"/>
      <c r="D1439" s="31">
        <v>9</v>
      </c>
      <c r="E1439" s="78" t="s">
        <v>1344</v>
      </c>
      <c r="F1439" s="32" t="s">
        <v>7</v>
      </c>
      <c r="G1439" s="34">
        <v>10</v>
      </c>
      <c r="H1439" s="56">
        <v>0</v>
      </c>
      <c r="I1439" s="398">
        <f t="shared" si="54"/>
        <v>0</v>
      </c>
      <c r="J1439" s="59"/>
      <c r="K1439" s="392"/>
      <c r="L1439" s="61"/>
      <c r="M1439" s="63"/>
    </row>
    <row r="1440" spans="1:13" ht="22.5">
      <c r="A1440" s="30"/>
      <c r="B1440" s="72"/>
      <c r="C1440" s="30"/>
      <c r="D1440" s="31">
        <v>10</v>
      </c>
      <c r="E1440" s="78" t="s">
        <v>1345</v>
      </c>
      <c r="F1440" s="32" t="s">
        <v>7</v>
      </c>
      <c r="G1440" s="34">
        <v>6</v>
      </c>
      <c r="H1440" s="56">
        <v>0</v>
      </c>
      <c r="I1440" s="398">
        <f t="shared" si="54"/>
        <v>0</v>
      </c>
      <c r="J1440" s="59"/>
      <c r="K1440" s="392"/>
      <c r="L1440" s="61"/>
      <c r="M1440" s="63"/>
    </row>
    <row r="1441" spans="1:13" ht="15">
      <c r="A1441" s="30"/>
      <c r="B1441" s="72"/>
      <c r="C1441" s="30"/>
      <c r="D1441" s="31">
        <v>11</v>
      </c>
      <c r="E1441" s="78" t="s">
        <v>1346</v>
      </c>
      <c r="F1441" s="32" t="s">
        <v>7</v>
      </c>
      <c r="G1441" s="34">
        <v>6</v>
      </c>
      <c r="H1441" s="56">
        <v>0</v>
      </c>
      <c r="I1441" s="398">
        <f t="shared" si="54"/>
        <v>0</v>
      </c>
      <c r="J1441" s="59"/>
      <c r="K1441" s="392"/>
      <c r="L1441" s="61"/>
      <c r="M1441" s="63"/>
    </row>
    <row r="1442" spans="1:13" ht="15">
      <c r="A1442" s="30"/>
      <c r="B1442" s="72"/>
      <c r="C1442" s="30"/>
      <c r="D1442" s="31">
        <v>12</v>
      </c>
      <c r="E1442" s="78" t="s">
        <v>1347</v>
      </c>
      <c r="F1442" s="32" t="s">
        <v>7</v>
      </c>
      <c r="G1442" s="34">
        <v>6</v>
      </c>
      <c r="H1442" s="56">
        <v>0</v>
      </c>
      <c r="I1442" s="398">
        <f t="shared" si="54"/>
        <v>0</v>
      </c>
      <c r="J1442" s="59"/>
      <c r="K1442" s="392"/>
      <c r="L1442" s="61"/>
      <c r="M1442" s="63"/>
    </row>
    <row r="1443" spans="1:13" ht="15">
      <c r="A1443" s="30"/>
      <c r="B1443" s="72"/>
      <c r="C1443" s="30"/>
      <c r="D1443" s="31">
        <v>13</v>
      </c>
      <c r="E1443" s="78" t="s">
        <v>1348</v>
      </c>
      <c r="F1443" s="32" t="s">
        <v>7</v>
      </c>
      <c r="G1443" s="34">
        <v>6</v>
      </c>
      <c r="H1443" s="56">
        <v>0</v>
      </c>
      <c r="I1443" s="398">
        <f t="shared" si="54"/>
        <v>0</v>
      </c>
      <c r="J1443" s="59"/>
      <c r="K1443" s="392"/>
      <c r="L1443" s="61"/>
      <c r="M1443" s="63"/>
    </row>
    <row r="1444" spans="1:13" ht="33.75">
      <c r="A1444" s="30"/>
      <c r="B1444" s="72"/>
      <c r="C1444" s="30"/>
      <c r="D1444" s="31">
        <v>14</v>
      </c>
      <c r="E1444" s="78" t="s">
        <v>1349</v>
      </c>
      <c r="F1444" s="32" t="s">
        <v>7</v>
      </c>
      <c r="G1444" s="34">
        <v>3</v>
      </c>
      <c r="H1444" s="56">
        <v>0</v>
      </c>
      <c r="I1444" s="398">
        <f t="shared" si="54"/>
        <v>0</v>
      </c>
      <c r="J1444" s="59"/>
      <c r="K1444" s="392"/>
      <c r="L1444" s="61"/>
      <c r="M1444" s="63"/>
    </row>
    <row r="1445" spans="1:13" ht="22.5">
      <c r="A1445" s="30"/>
      <c r="B1445" s="72"/>
      <c r="C1445" s="30"/>
      <c r="D1445" s="31">
        <v>15</v>
      </c>
      <c r="E1445" s="78" t="s">
        <v>1350</v>
      </c>
      <c r="F1445" s="32" t="s">
        <v>7</v>
      </c>
      <c r="G1445" s="34">
        <v>3</v>
      </c>
      <c r="H1445" s="56">
        <v>0</v>
      </c>
      <c r="I1445" s="398">
        <f t="shared" si="54"/>
        <v>0</v>
      </c>
      <c r="J1445" s="59"/>
      <c r="K1445" s="392"/>
      <c r="L1445" s="61"/>
      <c r="M1445" s="63"/>
    </row>
    <row r="1446" spans="1:13" ht="33.75">
      <c r="A1446" s="30"/>
      <c r="B1446" s="72"/>
      <c r="C1446" s="30"/>
      <c r="D1446" s="31">
        <v>16</v>
      </c>
      <c r="E1446" s="78" t="s">
        <v>1351</v>
      </c>
      <c r="F1446" s="32" t="s">
        <v>363</v>
      </c>
      <c r="G1446" s="34">
        <v>35</v>
      </c>
      <c r="H1446" s="56">
        <v>0</v>
      </c>
      <c r="I1446" s="398">
        <f t="shared" si="54"/>
        <v>0</v>
      </c>
      <c r="J1446" s="59"/>
      <c r="K1446" s="392"/>
      <c r="L1446" s="61"/>
      <c r="M1446" s="63"/>
    </row>
    <row r="1447" spans="1:13" ht="45">
      <c r="A1447" s="30"/>
      <c r="B1447" s="72"/>
      <c r="C1447" s="30"/>
      <c r="D1447" s="31">
        <v>17</v>
      </c>
      <c r="E1447" s="78" t="s">
        <v>1352</v>
      </c>
      <c r="F1447" s="32" t="s">
        <v>76</v>
      </c>
      <c r="G1447" s="34">
        <v>22</v>
      </c>
      <c r="H1447" s="56">
        <v>0</v>
      </c>
      <c r="I1447" s="398">
        <f t="shared" si="54"/>
        <v>0</v>
      </c>
      <c r="J1447" s="59"/>
      <c r="K1447" s="392"/>
      <c r="L1447" s="61"/>
      <c r="M1447" s="63"/>
    </row>
    <row r="1448" spans="1:13" ht="15">
      <c r="A1448" s="30"/>
      <c r="B1448" s="72"/>
      <c r="C1448" s="30"/>
      <c r="D1448" s="31">
        <v>18</v>
      </c>
      <c r="E1448" s="78" t="s">
        <v>1353</v>
      </c>
      <c r="F1448" s="32" t="s">
        <v>7</v>
      </c>
      <c r="G1448" s="34">
        <v>3</v>
      </c>
      <c r="H1448" s="56">
        <v>0</v>
      </c>
      <c r="I1448" s="398">
        <f t="shared" si="54"/>
        <v>0</v>
      </c>
      <c r="J1448" s="59"/>
      <c r="K1448" s="392"/>
      <c r="L1448" s="61"/>
      <c r="M1448" s="63"/>
    </row>
    <row r="1449" spans="1:13" ht="15">
      <c r="A1449" s="30"/>
      <c r="B1449" s="72"/>
      <c r="C1449" s="30"/>
      <c r="D1449" s="31">
        <v>19</v>
      </c>
      <c r="E1449" s="78" t="s">
        <v>1354</v>
      </c>
      <c r="F1449" s="32" t="s">
        <v>7</v>
      </c>
      <c r="G1449" s="34">
        <v>1</v>
      </c>
      <c r="H1449" s="56">
        <v>0</v>
      </c>
      <c r="I1449" s="398">
        <f t="shared" si="54"/>
        <v>0</v>
      </c>
      <c r="J1449" s="59"/>
      <c r="K1449" s="392"/>
      <c r="L1449" s="61"/>
      <c r="M1449" s="63"/>
    </row>
    <row r="1450" spans="1:13" ht="15">
      <c r="A1450" s="402">
        <v>3</v>
      </c>
      <c r="B1450" s="402"/>
      <c r="C1450" s="403"/>
      <c r="D1450" s="404"/>
      <c r="E1450" s="404" t="s">
        <v>1398</v>
      </c>
      <c r="F1450" s="432"/>
      <c r="G1450" s="433"/>
      <c r="H1450" s="434"/>
      <c r="I1450" s="435">
        <f>SUM(I1451:I1478)</f>
        <v>0</v>
      </c>
      <c r="J1450" s="59"/>
      <c r="K1450" s="392"/>
      <c r="L1450" s="61"/>
      <c r="M1450" s="63"/>
    </row>
    <row r="1451" spans="1:13" ht="33.75">
      <c r="A1451" s="82"/>
      <c r="B1451" s="83"/>
      <c r="C1451" s="82"/>
      <c r="D1451" s="84">
        <v>1</v>
      </c>
      <c r="E1451" s="101" t="s">
        <v>1355</v>
      </c>
      <c r="F1451" s="85" t="s">
        <v>7</v>
      </c>
      <c r="G1451" s="86">
        <v>1</v>
      </c>
      <c r="H1451" s="87">
        <v>0</v>
      </c>
      <c r="I1451" s="396">
        <f t="shared" si="54"/>
        <v>0</v>
      </c>
      <c r="J1451" s="59"/>
      <c r="K1451" s="392"/>
      <c r="L1451" s="61"/>
      <c r="M1451" s="63"/>
    </row>
    <row r="1452" spans="1:13" ht="15">
      <c r="A1452" s="88"/>
      <c r="B1452" s="89"/>
      <c r="C1452" s="88"/>
      <c r="D1452" s="90"/>
      <c r="E1452" s="102" t="s">
        <v>1356</v>
      </c>
      <c r="F1452" s="91"/>
      <c r="G1452" s="92"/>
      <c r="H1452" s="397"/>
      <c r="I1452" s="397" t="str">
        <f t="shared" si="54"/>
        <v/>
      </c>
      <c r="J1452" s="59"/>
      <c r="K1452" s="392"/>
      <c r="L1452" s="61"/>
      <c r="M1452" s="63"/>
    </row>
    <row r="1453" spans="1:13" ht="15">
      <c r="A1453" s="88"/>
      <c r="B1453" s="89"/>
      <c r="C1453" s="88"/>
      <c r="D1453" s="90"/>
      <c r="E1453" s="102" t="s">
        <v>1357</v>
      </c>
      <c r="F1453" s="91"/>
      <c r="G1453" s="92"/>
      <c r="H1453" s="397"/>
      <c r="I1453" s="397" t="str">
        <f t="shared" si="54"/>
        <v/>
      </c>
      <c r="J1453" s="59"/>
      <c r="K1453" s="392"/>
      <c r="L1453" s="61"/>
      <c r="M1453" s="63"/>
    </row>
    <row r="1454" spans="1:13" ht="15">
      <c r="A1454" s="88"/>
      <c r="B1454" s="89"/>
      <c r="C1454" s="88"/>
      <c r="D1454" s="90"/>
      <c r="E1454" s="102" t="s">
        <v>1358</v>
      </c>
      <c r="F1454" s="91"/>
      <c r="G1454" s="92"/>
      <c r="H1454" s="397"/>
      <c r="I1454" s="397" t="str">
        <f t="shared" si="54"/>
        <v/>
      </c>
      <c r="J1454" s="59"/>
      <c r="K1454" s="392"/>
      <c r="L1454" s="61"/>
      <c r="M1454" s="63"/>
    </row>
    <row r="1455" spans="1:13" ht="15">
      <c r="A1455" s="88"/>
      <c r="B1455" s="89"/>
      <c r="C1455" s="88"/>
      <c r="D1455" s="90"/>
      <c r="E1455" s="102" t="s">
        <v>1359</v>
      </c>
      <c r="F1455" s="91"/>
      <c r="G1455" s="92"/>
      <c r="H1455" s="397"/>
      <c r="I1455" s="397" t="str">
        <f t="shared" si="54"/>
        <v/>
      </c>
      <c r="J1455" s="59"/>
      <c r="K1455" s="392"/>
      <c r="L1455" s="61"/>
      <c r="M1455" s="63"/>
    </row>
    <row r="1456" spans="1:13" ht="15">
      <c r="A1456" s="88"/>
      <c r="B1456" s="89"/>
      <c r="C1456" s="88"/>
      <c r="D1456" s="90"/>
      <c r="E1456" s="102" t="s">
        <v>1360</v>
      </c>
      <c r="F1456" s="91"/>
      <c r="G1456" s="92"/>
      <c r="H1456" s="397"/>
      <c r="I1456" s="397" t="str">
        <f t="shared" si="54"/>
        <v/>
      </c>
      <c r="J1456" s="59"/>
      <c r="K1456" s="392"/>
      <c r="L1456" s="61"/>
      <c r="M1456" s="63"/>
    </row>
    <row r="1457" spans="1:13" ht="15">
      <c r="A1457" s="88"/>
      <c r="B1457" s="89"/>
      <c r="C1457" s="88"/>
      <c r="D1457" s="90"/>
      <c r="E1457" s="102" t="s">
        <v>1361</v>
      </c>
      <c r="F1457" s="91"/>
      <c r="G1457" s="92"/>
      <c r="H1457" s="397"/>
      <c r="I1457" s="397" t="str">
        <f t="shared" si="54"/>
        <v/>
      </c>
      <c r="J1457" s="59"/>
      <c r="K1457" s="392"/>
      <c r="L1457" s="61"/>
      <c r="M1457" s="63"/>
    </row>
    <row r="1458" spans="1:13" ht="15">
      <c r="A1458" s="88"/>
      <c r="B1458" s="89"/>
      <c r="C1458" s="88"/>
      <c r="D1458" s="90"/>
      <c r="E1458" s="102" t="s">
        <v>1362</v>
      </c>
      <c r="F1458" s="91"/>
      <c r="G1458" s="92"/>
      <c r="H1458" s="397"/>
      <c r="I1458" s="397" t="str">
        <f t="shared" si="54"/>
        <v/>
      </c>
      <c r="J1458" s="59"/>
      <c r="K1458" s="392"/>
      <c r="L1458" s="61"/>
      <c r="M1458" s="63"/>
    </row>
    <row r="1459" spans="1:13" ht="15">
      <c r="A1459" s="88"/>
      <c r="B1459" s="89"/>
      <c r="C1459" s="88"/>
      <c r="D1459" s="90"/>
      <c r="E1459" s="102" t="s">
        <v>1363</v>
      </c>
      <c r="F1459" s="91"/>
      <c r="G1459" s="92"/>
      <c r="H1459" s="397"/>
      <c r="I1459" s="397" t="str">
        <f t="shared" si="54"/>
        <v/>
      </c>
      <c r="J1459" s="59"/>
      <c r="K1459" s="392"/>
      <c r="L1459" s="61"/>
      <c r="M1459" s="63"/>
    </row>
    <row r="1460" spans="1:13" ht="15">
      <c r="A1460" s="88"/>
      <c r="B1460" s="89"/>
      <c r="C1460" s="88"/>
      <c r="D1460" s="90"/>
      <c r="E1460" s="102" t="s">
        <v>1364</v>
      </c>
      <c r="F1460" s="91"/>
      <c r="G1460" s="92"/>
      <c r="H1460" s="397"/>
      <c r="I1460" s="397" t="str">
        <f t="shared" si="54"/>
        <v/>
      </c>
      <c r="J1460" s="59"/>
      <c r="K1460" s="392"/>
      <c r="L1460" s="61"/>
      <c r="M1460" s="63"/>
    </row>
    <row r="1461" spans="1:13" ht="15">
      <c r="A1461" s="88"/>
      <c r="B1461" s="89"/>
      <c r="C1461" s="88"/>
      <c r="D1461" s="90"/>
      <c r="E1461" s="102" t="s">
        <v>1365</v>
      </c>
      <c r="F1461" s="91"/>
      <c r="G1461" s="92"/>
      <c r="H1461" s="397"/>
      <c r="I1461" s="397" t="str">
        <f t="shared" si="54"/>
        <v/>
      </c>
      <c r="J1461" s="59"/>
      <c r="K1461" s="392"/>
      <c r="L1461" s="61"/>
      <c r="M1461" s="63"/>
    </row>
    <row r="1462" spans="1:13" ht="15">
      <c r="A1462" s="88"/>
      <c r="B1462" s="89"/>
      <c r="C1462" s="88"/>
      <c r="D1462" s="90"/>
      <c r="E1462" s="102" t="s">
        <v>1366</v>
      </c>
      <c r="F1462" s="91"/>
      <c r="G1462" s="92"/>
      <c r="H1462" s="397"/>
      <c r="I1462" s="397" t="str">
        <f t="shared" si="54"/>
        <v/>
      </c>
      <c r="J1462" s="59"/>
      <c r="K1462" s="392"/>
      <c r="L1462" s="61"/>
      <c r="M1462" s="63"/>
    </row>
    <row r="1463" spans="1:13" ht="15">
      <c r="A1463" s="88"/>
      <c r="B1463" s="89"/>
      <c r="C1463" s="88"/>
      <c r="D1463" s="90"/>
      <c r="E1463" s="102" t="s">
        <v>1367</v>
      </c>
      <c r="F1463" s="91"/>
      <c r="G1463" s="92"/>
      <c r="H1463" s="397"/>
      <c r="I1463" s="397" t="str">
        <f t="shared" si="54"/>
        <v/>
      </c>
      <c r="J1463" s="59"/>
      <c r="K1463" s="392"/>
      <c r="L1463" s="61"/>
      <c r="M1463" s="63"/>
    </row>
    <row r="1464" spans="1:13" ht="15">
      <c r="A1464" s="88"/>
      <c r="B1464" s="89"/>
      <c r="C1464" s="88"/>
      <c r="D1464" s="90"/>
      <c r="E1464" s="102" t="s">
        <v>1368</v>
      </c>
      <c r="F1464" s="91"/>
      <c r="G1464" s="92"/>
      <c r="H1464" s="397"/>
      <c r="I1464" s="397" t="str">
        <f t="shared" si="54"/>
        <v/>
      </c>
      <c r="J1464" s="59"/>
      <c r="K1464" s="392"/>
      <c r="L1464" s="61"/>
      <c r="M1464" s="63"/>
    </row>
    <row r="1465" spans="1:13" ht="15">
      <c r="A1465" s="88"/>
      <c r="B1465" s="89"/>
      <c r="C1465" s="88"/>
      <c r="D1465" s="90"/>
      <c r="E1465" s="102" t="s">
        <v>1369</v>
      </c>
      <c r="F1465" s="91"/>
      <c r="G1465" s="92"/>
      <c r="H1465" s="397"/>
      <c r="I1465" s="397" t="str">
        <f t="shared" si="54"/>
        <v/>
      </c>
      <c r="J1465" s="59"/>
      <c r="K1465" s="392"/>
      <c r="L1465" s="61"/>
      <c r="M1465" s="63"/>
    </row>
    <row r="1466" spans="1:13" ht="15">
      <c r="A1466" s="88"/>
      <c r="B1466" s="89"/>
      <c r="C1466" s="88"/>
      <c r="D1466" s="90"/>
      <c r="E1466" s="102" t="s">
        <v>1370</v>
      </c>
      <c r="F1466" s="91"/>
      <c r="G1466" s="92"/>
      <c r="H1466" s="397"/>
      <c r="I1466" s="397" t="str">
        <f t="shared" ref="I1466:I1478" si="55">IF(ISNUMBER(G1466),ROUND(G1466*H1466,2),"")</f>
        <v/>
      </c>
      <c r="J1466" s="59"/>
      <c r="K1466" s="392"/>
      <c r="L1466" s="61"/>
      <c r="M1466" s="63"/>
    </row>
    <row r="1467" spans="1:13" ht="15">
      <c r="A1467" s="88"/>
      <c r="B1467" s="89"/>
      <c r="C1467" s="88"/>
      <c r="D1467" s="90"/>
      <c r="E1467" s="102" t="s">
        <v>1371</v>
      </c>
      <c r="F1467" s="91"/>
      <c r="G1467" s="92"/>
      <c r="H1467" s="397"/>
      <c r="I1467" s="397" t="str">
        <f t="shared" si="55"/>
        <v/>
      </c>
      <c r="J1467" s="59"/>
      <c r="K1467" s="392"/>
      <c r="L1467" s="61"/>
      <c r="M1467" s="63"/>
    </row>
    <row r="1468" spans="1:13" ht="15">
      <c r="A1468" s="88"/>
      <c r="B1468" s="89"/>
      <c r="C1468" s="88"/>
      <c r="D1468" s="90"/>
      <c r="E1468" s="102" t="s">
        <v>1372</v>
      </c>
      <c r="F1468" s="91"/>
      <c r="G1468" s="92"/>
      <c r="H1468" s="397"/>
      <c r="I1468" s="397" t="str">
        <f t="shared" si="55"/>
        <v/>
      </c>
      <c r="J1468" s="59"/>
      <c r="K1468" s="392"/>
      <c r="L1468" s="61"/>
      <c r="M1468" s="63"/>
    </row>
    <row r="1469" spans="1:13" ht="33.75">
      <c r="A1469" s="82"/>
      <c r="B1469" s="83"/>
      <c r="C1469" s="82"/>
      <c r="D1469" s="84">
        <v>2</v>
      </c>
      <c r="E1469" s="101" t="s">
        <v>1373</v>
      </c>
      <c r="F1469" s="85"/>
      <c r="G1469" s="86"/>
      <c r="H1469" s="396"/>
      <c r="I1469" s="396" t="str">
        <f t="shared" si="55"/>
        <v/>
      </c>
      <c r="J1469" s="59"/>
      <c r="K1469" s="392"/>
      <c r="L1469" s="61"/>
      <c r="M1469" s="63"/>
    </row>
    <row r="1470" spans="1:13" ht="15">
      <c r="A1470" s="88"/>
      <c r="B1470" s="89"/>
      <c r="C1470" s="88"/>
      <c r="D1470" s="90"/>
      <c r="E1470" s="102" t="s">
        <v>1374</v>
      </c>
      <c r="F1470" s="91" t="s">
        <v>363</v>
      </c>
      <c r="G1470" s="92">
        <v>40</v>
      </c>
      <c r="H1470" s="93">
        <v>0</v>
      </c>
      <c r="I1470" s="397">
        <f t="shared" si="55"/>
        <v>0</v>
      </c>
      <c r="J1470" s="59"/>
      <c r="K1470" s="392"/>
      <c r="L1470" s="61"/>
      <c r="M1470" s="63"/>
    </row>
    <row r="1471" spans="1:13" ht="15">
      <c r="A1471" s="88"/>
      <c r="B1471" s="89"/>
      <c r="C1471" s="88"/>
      <c r="D1471" s="90"/>
      <c r="E1471" s="102" t="s">
        <v>1375</v>
      </c>
      <c r="F1471" s="91" t="s">
        <v>363</v>
      </c>
      <c r="G1471" s="92">
        <v>15</v>
      </c>
      <c r="H1471" s="93">
        <v>0</v>
      </c>
      <c r="I1471" s="397">
        <f t="shared" si="55"/>
        <v>0</v>
      </c>
      <c r="J1471" s="59"/>
      <c r="K1471" s="392"/>
      <c r="L1471" s="61"/>
      <c r="M1471" s="63"/>
    </row>
    <row r="1472" spans="1:13" ht="22.5">
      <c r="A1472" s="82"/>
      <c r="B1472" s="83"/>
      <c r="C1472" s="82"/>
      <c r="D1472" s="84">
        <v>3</v>
      </c>
      <c r="E1472" s="101" t="s">
        <v>1376</v>
      </c>
      <c r="F1472" s="85" t="s">
        <v>7</v>
      </c>
      <c r="G1472" s="86">
        <v>1</v>
      </c>
      <c r="H1472" s="87">
        <v>0</v>
      </c>
      <c r="I1472" s="396">
        <f t="shared" si="55"/>
        <v>0</v>
      </c>
      <c r="J1472" s="59"/>
      <c r="K1472" s="392"/>
      <c r="L1472" s="61"/>
      <c r="M1472" s="63"/>
    </row>
    <row r="1473" spans="1:13" ht="15">
      <c r="A1473" s="88"/>
      <c r="B1473" s="89"/>
      <c r="C1473" s="88"/>
      <c r="D1473" s="90"/>
      <c r="E1473" s="102" t="s">
        <v>1377</v>
      </c>
      <c r="F1473" s="91"/>
      <c r="G1473" s="92"/>
      <c r="H1473" s="397"/>
      <c r="I1473" s="397" t="str">
        <f t="shared" si="55"/>
        <v/>
      </c>
      <c r="J1473" s="59"/>
      <c r="K1473" s="392"/>
      <c r="L1473" s="61"/>
      <c r="M1473" s="63"/>
    </row>
    <row r="1474" spans="1:13" ht="15">
      <c r="A1474" s="88"/>
      <c r="B1474" s="89"/>
      <c r="C1474" s="88"/>
      <c r="D1474" s="90"/>
      <c r="E1474" s="102" t="s">
        <v>1270</v>
      </c>
      <c r="F1474" s="91"/>
      <c r="G1474" s="92"/>
      <c r="H1474" s="397"/>
      <c r="I1474" s="397" t="str">
        <f t="shared" si="55"/>
        <v/>
      </c>
      <c r="J1474" s="59"/>
      <c r="K1474" s="392"/>
      <c r="L1474" s="61"/>
      <c r="M1474" s="63"/>
    </row>
    <row r="1475" spans="1:13" ht="15">
      <c r="A1475" s="88"/>
      <c r="B1475" s="89"/>
      <c r="C1475" s="88"/>
      <c r="D1475" s="90"/>
      <c r="E1475" s="102" t="s">
        <v>1271</v>
      </c>
      <c r="F1475" s="91"/>
      <c r="G1475" s="92"/>
      <c r="H1475" s="397"/>
      <c r="I1475" s="397" t="str">
        <f t="shared" si="55"/>
        <v/>
      </c>
      <c r="J1475" s="59"/>
      <c r="K1475" s="392"/>
      <c r="L1475" s="61"/>
      <c r="M1475" s="63"/>
    </row>
    <row r="1476" spans="1:13" ht="15">
      <c r="A1476" s="88"/>
      <c r="B1476" s="89"/>
      <c r="C1476" s="88"/>
      <c r="D1476" s="90"/>
      <c r="E1476" s="102" t="s">
        <v>1272</v>
      </c>
      <c r="F1476" s="91"/>
      <c r="G1476" s="92"/>
      <c r="H1476" s="397"/>
      <c r="I1476" s="397" t="str">
        <f t="shared" si="55"/>
        <v/>
      </c>
      <c r="J1476" s="59"/>
      <c r="K1476" s="392"/>
      <c r="L1476" s="61"/>
      <c r="M1476" s="63"/>
    </row>
    <row r="1477" spans="1:13" ht="15">
      <c r="A1477" s="88"/>
      <c r="B1477" s="89"/>
      <c r="C1477" s="88"/>
      <c r="D1477" s="90"/>
      <c r="E1477" s="102" t="s">
        <v>1378</v>
      </c>
      <c r="F1477" s="91"/>
      <c r="G1477" s="92"/>
      <c r="H1477" s="397"/>
      <c r="I1477" s="397" t="str">
        <f t="shared" si="55"/>
        <v/>
      </c>
      <c r="J1477" s="59"/>
      <c r="K1477" s="392"/>
      <c r="L1477" s="61"/>
      <c r="M1477" s="63"/>
    </row>
    <row r="1478" spans="1:13" ht="15">
      <c r="A1478" s="88"/>
      <c r="B1478" s="89"/>
      <c r="C1478" s="88"/>
      <c r="D1478" s="90"/>
      <c r="E1478" s="102" t="s">
        <v>1274</v>
      </c>
      <c r="F1478" s="91"/>
      <c r="G1478" s="92"/>
      <c r="H1478" s="397"/>
      <c r="I1478" s="397" t="str">
        <f t="shared" si="55"/>
        <v/>
      </c>
      <c r="J1478" s="59"/>
      <c r="K1478" s="392"/>
      <c r="L1478" s="61"/>
      <c r="M1478" s="63"/>
    </row>
    <row r="1479" spans="1:13" ht="15">
      <c r="A1479" s="22">
        <v>2</v>
      </c>
      <c r="B1479" s="70" t="str">
        <f>IF(TRIM(H1479)&lt;&gt;"",COUNTA($H$8:H1479),"")</f>
        <v/>
      </c>
      <c r="C1479" s="22"/>
      <c r="D1479" s="23"/>
      <c r="E1479" s="24" t="s">
        <v>1399</v>
      </c>
      <c r="F1479" s="25"/>
      <c r="G1479" s="51"/>
      <c r="H1479" s="394"/>
      <c r="I1479" s="26">
        <f>I1480+I1502+I1656</f>
        <v>0</v>
      </c>
      <c r="J1479" s="59"/>
      <c r="K1479" s="392"/>
      <c r="L1479" s="61"/>
      <c r="M1479" s="63"/>
    </row>
    <row r="1480" spans="1:13" ht="15">
      <c r="A1480" s="402">
        <v>3</v>
      </c>
      <c r="B1480" s="402"/>
      <c r="C1480" s="403"/>
      <c r="D1480" s="404"/>
      <c r="E1480" s="404" t="s">
        <v>1525</v>
      </c>
      <c r="F1480" s="432"/>
      <c r="G1480" s="433"/>
      <c r="H1480" s="434"/>
      <c r="I1480" s="435">
        <f>I1481+I1493</f>
        <v>0</v>
      </c>
      <c r="J1480" s="59"/>
      <c r="K1480" s="392"/>
      <c r="L1480" s="61"/>
      <c r="M1480" s="63"/>
    </row>
    <row r="1481" spans="1:13" ht="15">
      <c r="A1481" s="30">
        <v>5</v>
      </c>
      <c r="B1481" s="72"/>
      <c r="C1481" s="30"/>
      <c r="D1481" s="31"/>
      <c r="E1481" s="127" t="s">
        <v>1523</v>
      </c>
      <c r="F1481" s="32"/>
      <c r="G1481" s="34"/>
      <c r="H1481" s="395"/>
      <c r="I1481" s="446">
        <f>SUM(I1482:I1492)</f>
        <v>0</v>
      </c>
      <c r="J1481" s="59"/>
      <c r="K1481" s="392"/>
      <c r="L1481" s="61"/>
      <c r="M1481" s="63"/>
    </row>
    <row r="1482" spans="1:13" ht="15">
      <c r="A1482" s="30"/>
      <c r="B1482" s="72"/>
      <c r="C1482" s="30"/>
      <c r="D1482" s="31" t="s">
        <v>1400</v>
      </c>
      <c r="E1482" s="78" t="s">
        <v>1401</v>
      </c>
      <c r="F1482" s="32" t="s">
        <v>363</v>
      </c>
      <c r="G1482" s="34">
        <v>20</v>
      </c>
      <c r="H1482" s="56">
        <v>0</v>
      </c>
      <c r="I1482" s="396">
        <f t="shared" ref="I1482:I1529" si="56">IF(ISNUMBER(G1482),ROUND(G1482*H1482,2),"")</f>
        <v>0</v>
      </c>
      <c r="J1482" s="59"/>
      <c r="K1482" s="392"/>
      <c r="L1482" s="61"/>
      <c r="M1482" s="63"/>
    </row>
    <row r="1483" spans="1:13" ht="15">
      <c r="A1483" s="30"/>
      <c r="B1483" s="72"/>
      <c r="C1483" s="30"/>
      <c r="D1483" s="31" t="s">
        <v>1402</v>
      </c>
      <c r="E1483" s="78" t="s">
        <v>1403</v>
      </c>
      <c r="F1483" s="32" t="s">
        <v>363</v>
      </c>
      <c r="G1483" s="34">
        <v>720</v>
      </c>
      <c r="H1483" s="56">
        <v>0</v>
      </c>
      <c r="I1483" s="396">
        <f t="shared" si="56"/>
        <v>0</v>
      </c>
      <c r="J1483" s="59"/>
      <c r="K1483" s="392"/>
      <c r="L1483" s="61"/>
      <c r="M1483" s="63"/>
    </row>
    <row r="1484" spans="1:13" ht="15">
      <c r="A1484" s="30"/>
      <c r="B1484" s="72"/>
      <c r="C1484" s="30"/>
      <c r="D1484" s="31" t="s">
        <v>1404</v>
      </c>
      <c r="E1484" s="78" t="s">
        <v>1405</v>
      </c>
      <c r="F1484" s="32" t="s">
        <v>363</v>
      </c>
      <c r="G1484" s="34">
        <v>585</v>
      </c>
      <c r="H1484" s="56">
        <v>0</v>
      </c>
      <c r="I1484" s="396">
        <f t="shared" si="56"/>
        <v>0</v>
      </c>
      <c r="J1484" s="59"/>
      <c r="K1484" s="392"/>
      <c r="L1484" s="61"/>
      <c r="M1484" s="63"/>
    </row>
    <row r="1485" spans="1:13" ht="15">
      <c r="A1485" s="30"/>
      <c r="B1485" s="72"/>
      <c r="C1485" s="30"/>
      <c r="D1485" s="31" t="s">
        <v>1406</v>
      </c>
      <c r="E1485" s="78" t="s">
        <v>1407</v>
      </c>
      <c r="F1485" s="32" t="s">
        <v>363</v>
      </c>
      <c r="G1485" s="34">
        <v>235</v>
      </c>
      <c r="H1485" s="56">
        <v>0</v>
      </c>
      <c r="I1485" s="396">
        <f t="shared" si="56"/>
        <v>0</v>
      </c>
      <c r="J1485" s="59"/>
      <c r="K1485" s="392"/>
      <c r="L1485" s="61"/>
      <c r="M1485" s="63"/>
    </row>
    <row r="1486" spans="1:13" ht="15">
      <c r="A1486" s="30"/>
      <c r="B1486" s="72"/>
      <c r="C1486" s="30"/>
      <c r="D1486" s="31" t="s">
        <v>1408</v>
      </c>
      <c r="E1486" s="78" t="s">
        <v>1409</v>
      </c>
      <c r="F1486" s="32" t="s">
        <v>363</v>
      </c>
      <c r="G1486" s="34">
        <v>285</v>
      </c>
      <c r="H1486" s="56">
        <v>0</v>
      </c>
      <c r="I1486" s="396">
        <f t="shared" si="56"/>
        <v>0</v>
      </c>
      <c r="J1486" s="59"/>
      <c r="K1486" s="392"/>
      <c r="L1486" s="61"/>
      <c r="M1486" s="63"/>
    </row>
    <row r="1487" spans="1:13" ht="15">
      <c r="A1487" s="30"/>
      <c r="B1487" s="72"/>
      <c r="C1487" s="30"/>
      <c r="D1487" s="31" t="s">
        <v>1410</v>
      </c>
      <c r="E1487" s="78" t="s">
        <v>1411</v>
      </c>
      <c r="F1487" s="32" t="s">
        <v>363</v>
      </c>
      <c r="G1487" s="34">
        <v>145</v>
      </c>
      <c r="H1487" s="56">
        <v>0</v>
      </c>
      <c r="I1487" s="396">
        <f t="shared" si="56"/>
        <v>0</v>
      </c>
      <c r="J1487" s="59"/>
      <c r="K1487" s="392"/>
      <c r="L1487" s="61"/>
      <c r="M1487" s="63"/>
    </row>
    <row r="1488" spans="1:13" ht="15">
      <c r="A1488" s="30"/>
      <c r="B1488" s="72"/>
      <c r="C1488" s="30"/>
      <c r="D1488" s="31" t="s">
        <v>1412</v>
      </c>
      <c r="E1488" s="78" t="s">
        <v>1413</v>
      </c>
      <c r="F1488" s="32" t="s">
        <v>363</v>
      </c>
      <c r="G1488" s="34">
        <v>35</v>
      </c>
      <c r="H1488" s="56">
        <v>0</v>
      </c>
      <c r="I1488" s="396">
        <f t="shared" si="56"/>
        <v>0</v>
      </c>
      <c r="J1488" s="59"/>
      <c r="K1488" s="392"/>
      <c r="L1488" s="61"/>
      <c r="M1488" s="63"/>
    </row>
    <row r="1489" spans="1:13" ht="15">
      <c r="A1489" s="30"/>
      <c r="B1489" s="72"/>
      <c r="C1489" s="30"/>
      <c r="D1489" s="31" t="s">
        <v>1414</v>
      </c>
      <c r="E1489" s="78" t="s">
        <v>1415</v>
      </c>
      <c r="F1489" s="32" t="s">
        <v>363</v>
      </c>
      <c r="G1489" s="34">
        <v>35</v>
      </c>
      <c r="H1489" s="56">
        <v>0</v>
      </c>
      <c r="I1489" s="396">
        <f t="shared" si="56"/>
        <v>0</v>
      </c>
      <c r="J1489" s="59"/>
      <c r="K1489" s="392"/>
      <c r="L1489" s="61"/>
      <c r="M1489" s="63"/>
    </row>
    <row r="1490" spans="1:13" ht="15">
      <c r="A1490" s="30"/>
      <c r="B1490" s="72"/>
      <c r="C1490" s="30"/>
      <c r="D1490" s="31" t="s">
        <v>1416</v>
      </c>
      <c r="E1490" s="78" t="s">
        <v>1417</v>
      </c>
      <c r="F1490" s="32" t="s">
        <v>363</v>
      </c>
      <c r="G1490" s="34">
        <v>800</v>
      </c>
      <c r="H1490" s="56">
        <v>0</v>
      </c>
      <c r="I1490" s="396">
        <f t="shared" si="56"/>
        <v>0</v>
      </c>
      <c r="J1490" s="59"/>
      <c r="K1490" s="392"/>
      <c r="L1490" s="61"/>
      <c r="M1490" s="63"/>
    </row>
    <row r="1491" spans="1:13" ht="15">
      <c r="A1491" s="30"/>
      <c r="B1491" s="72"/>
      <c r="C1491" s="30"/>
      <c r="D1491" s="31" t="s">
        <v>1418</v>
      </c>
      <c r="E1491" s="78" t="s">
        <v>1419</v>
      </c>
      <c r="F1491" s="32" t="s">
        <v>363</v>
      </c>
      <c r="G1491" s="34">
        <v>630</v>
      </c>
      <c r="H1491" s="56">
        <v>0</v>
      </c>
      <c r="I1491" s="396">
        <f t="shared" si="56"/>
        <v>0</v>
      </c>
      <c r="J1491" s="59"/>
      <c r="K1491" s="392"/>
      <c r="L1491" s="61"/>
      <c r="M1491" s="63"/>
    </row>
    <row r="1492" spans="1:13" ht="15">
      <c r="A1492" s="30"/>
      <c r="B1492" s="72"/>
      <c r="C1492" s="30"/>
      <c r="D1492" s="31" t="s">
        <v>1420</v>
      </c>
      <c r="E1492" s="78" t="s">
        <v>1421</v>
      </c>
      <c r="F1492" s="32" t="s">
        <v>363</v>
      </c>
      <c r="G1492" s="34">
        <v>40</v>
      </c>
      <c r="H1492" s="56">
        <v>0</v>
      </c>
      <c r="I1492" s="396">
        <f t="shared" si="56"/>
        <v>0</v>
      </c>
      <c r="J1492" s="59"/>
      <c r="K1492" s="392"/>
      <c r="L1492" s="61"/>
      <c r="M1492" s="63"/>
    </row>
    <row r="1493" spans="1:13" ht="15">
      <c r="A1493" s="30">
        <v>5</v>
      </c>
      <c r="B1493" s="72"/>
      <c r="C1493" s="30"/>
      <c r="D1493" s="31"/>
      <c r="E1493" s="127" t="s">
        <v>1526</v>
      </c>
      <c r="F1493" s="32"/>
      <c r="G1493" s="34"/>
      <c r="H1493" s="395"/>
      <c r="I1493" s="446">
        <f>SUM(I1494:I1501)</f>
        <v>0</v>
      </c>
      <c r="J1493" s="59"/>
      <c r="K1493" s="392"/>
      <c r="L1493" s="61"/>
      <c r="M1493" s="63"/>
    </row>
    <row r="1494" spans="1:13" ht="15">
      <c r="A1494" s="30"/>
      <c r="B1494" s="72"/>
      <c r="C1494" s="30"/>
      <c r="D1494" s="31" t="s">
        <v>1422</v>
      </c>
      <c r="E1494" s="78" t="s">
        <v>1423</v>
      </c>
      <c r="F1494" s="32" t="s">
        <v>7</v>
      </c>
      <c r="G1494" s="34">
        <v>32</v>
      </c>
      <c r="H1494" s="56">
        <v>0</v>
      </c>
      <c r="I1494" s="396">
        <f t="shared" si="56"/>
        <v>0</v>
      </c>
      <c r="J1494" s="59"/>
      <c r="K1494" s="392"/>
      <c r="L1494" s="61"/>
      <c r="M1494" s="63"/>
    </row>
    <row r="1495" spans="1:13" ht="15">
      <c r="A1495" s="30"/>
      <c r="B1495" s="72"/>
      <c r="C1495" s="30"/>
      <c r="D1495" s="31" t="s">
        <v>1424</v>
      </c>
      <c r="E1495" s="78" t="s">
        <v>1425</v>
      </c>
      <c r="F1495" s="32" t="s">
        <v>7</v>
      </c>
      <c r="G1495" s="34">
        <v>75</v>
      </c>
      <c r="H1495" s="56">
        <v>0</v>
      </c>
      <c r="I1495" s="396">
        <f t="shared" si="56"/>
        <v>0</v>
      </c>
      <c r="J1495" s="59"/>
      <c r="K1495" s="392"/>
      <c r="L1495" s="61"/>
      <c r="M1495" s="63"/>
    </row>
    <row r="1496" spans="1:13" ht="15">
      <c r="A1496" s="30"/>
      <c r="B1496" s="72"/>
      <c r="C1496" s="30"/>
      <c r="D1496" s="31" t="s">
        <v>1426</v>
      </c>
      <c r="E1496" s="78" t="s">
        <v>1427</v>
      </c>
      <c r="F1496" s="32" t="s">
        <v>8</v>
      </c>
      <c r="G1496" s="34">
        <v>2</v>
      </c>
      <c r="H1496" s="56">
        <v>0</v>
      </c>
      <c r="I1496" s="396">
        <f t="shared" si="56"/>
        <v>0</v>
      </c>
      <c r="J1496" s="59"/>
      <c r="K1496" s="392"/>
      <c r="L1496" s="61"/>
      <c r="M1496" s="63"/>
    </row>
    <row r="1497" spans="1:13" ht="15">
      <c r="A1497" s="30"/>
      <c r="B1497" s="72"/>
      <c r="C1497" s="30"/>
      <c r="D1497" s="31" t="s">
        <v>1428</v>
      </c>
      <c r="E1497" s="78" t="s">
        <v>1429</v>
      </c>
      <c r="F1497" s="32" t="s">
        <v>8</v>
      </c>
      <c r="G1497" s="34">
        <v>16</v>
      </c>
      <c r="H1497" s="56">
        <v>0</v>
      </c>
      <c r="I1497" s="396">
        <f t="shared" si="56"/>
        <v>0</v>
      </c>
      <c r="J1497" s="59"/>
      <c r="K1497" s="392"/>
      <c r="L1497" s="61"/>
      <c r="M1497" s="63"/>
    </row>
    <row r="1498" spans="1:13" ht="15">
      <c r="A1498" s="30"/>
      <c r="B1498" s="72"/>
      <c r="C1498" s="30"/>
      <c r="D1498" s="31" t="s">
        <v>1430</v>
      </c>
      <c r="E1498" s="78" t="s">
        <v>1431</v>
      </c>
      <c r="F1498" s="32" t="s">
        <v>7</v>
      </c>
      <c r="G1498" s="34">
        <v>1</v>
      </c>
      <c r="H1498" s="56">
        <v>0</v>
      </c>
      <c r="I1498" s="396">
        <f t="shared" si="56"/>
        <v>0</v>
      </c>
      <c r="J1498" s="59"/>
      <c r="K1498" s="392"/>
      <c r="L1498" s="61"/>
      <c r="M1498" s="63"/>
    </row>
    <row r="1499" spans="1:13" ht="15">
      <c r="A1499" s="30"/>
      <c r="B1499" s="72"/>
      <c r="C1499" s="30"/>
      <c r="D1499" s="31" t="s">
        <v>1432</v>
      </c>
      <c r="E1499" s="78" t="s">
        <v>1433</v>
      </c>
      <c r="F1499" s="32" t="s">
        <v>7</v>
      </c>
      <c r="G1499" s="34">
        <v>16</v>
      </c>
      <c r="H1499" s="56">
        <v>0</v>
      </c>
      <c r="I1499" s="396">
        <f t="shared" si="56"/>
        <v>0</v>
      </c>
      <c r="J1499" s="59"/>
      <c r="K1499" s="392"/>
      <c r="L1499" s="61"/>
      <c r="M1499" s="63"/>
    </row>
    <row r="1500" spans="1:13" ht="15">
      <c r="A1500" s="30"/>
      <c r="B1500" s="72"/>
      <c r="C1500" s="30"/>
      <c r="D1500" s="31" t="s">
        <v>1434</v>
      </c>
      <c r="E1500" s="78" t="s">
        <v>1435</v>
      </c>
      <c r="F1500" s="32" t="s">
        <v>7</v>
      </c>
      <c r="G1500" s="34">
        <v>2</v>
      </c>
      <c r="H1500" s="56">
        <v>0</v>
      </c>
      <c r="I1500" s="396">
        <f t="shared" si="56"/>
        <v>0</v>
      </c>
      <c r="J1500" s="59"/>
      <c r="K1500" s="392"/>
      <c r="L1500" s="61"/>
      <c r="M1500" s="63"/>
    </row>
    <row r="1501" spans="1:13" ht="15">
      <c r="A1501" s="30"/>
      <c r="B1501" s="72"/>
      <c r="C1501" s="30"/>
      <c r="D1501" s="31" t="s">
        <v>1436</v>
      </c>
      <c r="E1501" s="78" t="s">
        <v>1437</v>
      </c>
      <c r="F1501" s="32" t="s">
        <v>7</v>
      </c>
      <c r="G1501" s="34">
        <v>1</v>
      </c>
      <c r="H1501" s="56">
        <v>0</v>
      </c>
      <c r="I1501" s="396">
        <f t="shared" si="56"/>
        <v>0</v>
      </c>
      <c r="J1501" s="59"/>
      <c r="K1501" s="392"/>
      <c r="L1501" s="61"/>
      <c r="M1501" s="63"/>
    </row>
    <row r="1502" spans="1:13" ht="15">
      <c r="A1502" s="402">
        <v>3</v>
      </c>
      <c r="B1502" s="402"/>
      <c r="C1502" s="403"/>
      <c r="D1502" s="404"/>
      <c r="E1502" s="404" t="s">
        <v>1524</v>
      </c>
      <c r="F1502" s="432"/>
      <c r="G1502" s="433"/>
      <c r="H1502" s="434"/>
      <c r="I1502" s="257">
        <f>I1503+I1528</f>
        <v>0</v>
      </c>
      <c r="J1502" s="59"/>
      <c r="K1502" s="392"/>
      <c r="L1502" s="61"/>
      <c r="M1502" s="63"/>
    </row>
    <row r="1503" spans="1:13" ht="15">
      <c r="A1503" s="82">
        <v>5</v>
      </c>
      <c r="B1503" s="83"/>
      <c r="C1503" s="82"/>
      <c r="D1503" s="84"/>
      <c r="E1503" s="128" t="s">
        <v>1527</v>
      </c>
      <c r="F1503" s="85"/>
      <c r="G1503" s="86"/>
      <c r="H1503" s="396"/>
      <c r="I1503" s="446">
        <f>SUM(I1504:I1527)</f>
        <v>0</v>
      </c>
      <c r="J1503" s="59"/>
      <c r="K1503" s="392"/>
      <c r="L1503" s="61"/>
      <c r="M1503" s="63"/>
    </row>
    <row r="1504" spans="1:13" ht="15">
      <c r="A1504" s="82"/>
      <c r="B1504" s="83"/>
      <c r="C1504" s="82"/>
      <c r="D1504" s="84" t="s">
        <v>1400</v>
      </c>
      <c r="E1504" s="101" t="s">
        <v>1438</v>
      </c>
      <c r="F1504" s="85" t="s">
        <v>1439</v>
      </c>
      <c r="G1504" s="86">
        <v>1</v>
      </c>
      <c r="H1504" s="87">
        <v>0</v>
      </c>
      <c r="I1504" s="396">
        <f t="shared" si="56"/>
        <v>0</v>
      </c>
      <c r="J1504" s="59"/>
      <c r="K1504" s="392"/>
      <c r="L1504" s="61"/>
      <c r="M1504" s="63"/>
    </row>
    <row r="1505" spans="1:13" ht="15">
      <c r="A1505" s="88"/>
      <c r="B1505" s="89"/>
      <c r="C1505" s="88"/>
      <c r="D1505" s="90"/>
      <c r="E1505" s="102" t="s">
        <v>1440</v>
      </c>
      <c r="F1505" s="91" t="s">
        <v>7</v>
      </c>
      <c r="G1505" s="92">
        <v>1</v>
      </c>
      <c r="H1505" s="397"/>
      <c r="I1505" s="397"/>
      <c r="J1505" s="59"/>
      <c r="K1505" s="392"/>
      <c r="L1505" s="61"/>
      <c r="M1505" s="63"/>
    </row>
    <row r="1506" spans="1:13" ht="15">
      <c r="A1506" s="88"/>
      <c r="B1506" s="89"/>
      <c r="C1506" s="88"/>
      <c r="D1506" s="90"/>
      <c r="E1506" s="102" t="s">
        <v>1441</v>
      </c>
      <c r="F1506" s="91" t="s">
        <v>7</v>
      </c>
      <c r="G1506" s="92">
        <v>1</v>
      </c>
      <c r="H1506" s="397"/>
      <c r="I1506" s="397"/>
      <c r="J1506" s="59"/>
      <c r="K1506" s="392"/>
      <c r="L1506" s="61"/>
      <c r="M1506" s="63"/>
    </row>
    <row r="1507" spans="1:13" ht="15">
      <c r="A1507" s="88"/>
      <c r="B1507" s="89"/>
      <c r="C1507" s="88"/>
      <c r="D1507" s="90"/>
      <c r="E1507" s="102" t="s">
        <v>1442</v>
      </c>
      <c r="F1507" s="91" t="s">
        <v>7</v>
      </c>
      <c r="G1507" s="92">
        <v>1</v>
      </c>
      <c r="H1507" s="397"/>
      <c r="I1507" s="397"/>
      <c r="J1507" s="59"/>
      <c r="K1507" s="392"/>
      <c r="L1507" s="61"/>
      <c r="M1507" s="63"/>
    </row>
    <row r="1508" spans="1:13" ht="15">
      <c r="A1508" s="88"/>
      <c r="B1508" s="89"/>
      <c r="C1508" s="88"/>
      <c r="D1508" s="90"/>
      <c r="E1508" s="102" t="s">
        <v>1443</v>
      </c>
      <c r="F1508" s="91" t="s">
        <v>7</v>
      </c>
      <c r="G1508" s="92">
        <v>1</v>
      </c>
      <c r="H1508" s="397"/>
      <c r="I1508" s="397"/>
      <c r="J1508" s="59"/>
      <c r="K1508" s="392"/>
      <c r="L1508" s="61"/>
      <c r="M1508" s="63"/>
    </row>
    <row r="1509" spans="1:13" ht="15">
      <c r="A1509" s="88"/>
      <c r="B1509" s="89"/>
      <c r="C1509" s="88"/>
      <c r="D1509" s="90"/>
      <c r="E1509" s="102" t="s">
        <v>1444</v>
      </c>
      <c r="F1509" s="91" t="s">
        <v>7</v>
      </c>
      <c r="G1509" s="92">
        <v>4</v>
      </c>
      <c r="H1509" s="397"/>
      <c r="I1509" s="397"/>
      <c r="J1509" s="59"/>
      <c r="K1509" s="392"/>
      <c r="L1509" s="61"/>
      <c r="M1509" s="63"/>
    </row>
    <row r="1510" spans="1:13" ht="15">
      <c r="A1510" s="88"/>
      <c r="B1510" s="89"/>
      <c r="C1510" s="88"/>
      <c r="D1510" s="90"/>
      <c r="E1510" s="102" t="s">
        <v>1445</v>
      </c>
      <c r="F1510" s="91" t="s">
        <v>7</v>
      </c>
      <c r="G1510" s="92">
        <v>2</v>
      </c>
      <c r="H1510" s="397"/>
      <c r="I1510" s="397"/>
      <c r="J1510" s="59"/>
      <c r="K1510" s="392"/>
      <c r="L1510" s="61"/>
      <c r="M1510" s="63"/>
    </row>
    <row r="1511" spans="1:13" ht="15">
      <c r="A1511" s="88"/>
      <c r="B1511" s="89"/>
      <c r="C1511" s="88"/>
      <c r="D1511" s="90"/>
      <c r="E1511" s="102" t="s">
        <v>1446</v>
      </c>
      <c r="F1511" s="91" t="s">
        <v>7</v>
      </c>
      <c r="G1511" s="92">
        <v>2</v>
      </c>
      <c r="H1511" s="397"/>
      <c r="I1511" s="397"/>
      <c r="J1511" s="59"/>
      <c r="K1511" s="392"/>
      <c r="L1511" s="61"/>
      <c r="M1511" s="63"/>
    </row>
    <row r="1512" spans="1:13" ht="15">
      <c r="A1512" s="88"/>
      <c r="B1512" s="89"/>
      <c r="C1512" s="88"/>
      <c r="D1512" s="90"/>
      <c r="E1512" s="102" t="s">
        <v>1447</v>
      </c>
      <c r="F1512" s="91" t="s">
        <v>7</v>
      </c>
      <c r="G1512" s="92">
        <v>15</v>
      </c>
      <c r="H1512" s="397"/>
      <c r="I1512" s="397"/>
      <c r="J1512" s="59"/>
      <c r="K1512" s="392"/>
      <c r="L1512" s="61"/>
      <c r="M1512" s="63"/>
    </row>
    <row r="1513" spans="1:13" ht="22.5">
      <c r="A1513" s="88"/>
      <c r="B1513" s="89"/>
      <c r="C1513" s="88"/>
      <c r="D1513" s="90"/>
      <c r="E1513" s="102" t="s">
        <v>1448</v>
      </c>
      <c r="F1513" s="91" t="s">
        <v>7</v>
      </c>
      <c r="G1513" s="92">
        <v>1</v>
      </c>
      <c r="H1513" s="397"/>
      <c r="I1513" s="397"/>
      <c r="J1513" s="59"/>
      <c r="K1513" s="392"/>
      <c r="L1513" s="61"/>
      <c r="M1513" s="63"/>
    </row>
    <row r="1514" spans="1:13" ht="15">
      <c r="A1514" s="88"/>
      <c r="B1514" s="89"/>
      <c r="C1514" s="88"/>
      <c r="D1514" s="90"/>
      <c r="E1514" s="102" t="s">
        <v>1449</v>
      </c>
      <c r="F1514" s="91" t="s">
        <v>7</v>
      </c>
      <c r="G1514" s="92">
        <v>42</v>
      </c>
      <c r="H1514" s="397"/>
      <c r="I1514" s="397"/>
      <c r="J1514" s="59"/>
      <c r="K1514" s="392"/>
      <c r="L1514" s="61"/>
      <c r="M1514" s="63"/>
    </row>
    <row r="1515" spans="1:13" ht="15">
      <c r="A1515" s="88"/>
      <c r="B1515" s="89"/>
      <c r="C1515" s="88"/>
      <c r="D1515" s="90"/>
      <c r="E1515" s="102" t="s">
        <v>1450</v>
      </c>
      <c r="F1515" s="91" t="s">
        <v>7</v>
      </c>
      <c r="G1515" s="92">
        <v>10</v>
      </c>
      <c r="H1515" s="397"/>
      <c r="I1515" s="397"/>
      <c r="J1515" s="59"/>
      <c r="K1515" s="392"/>
      <c r="L1515" s="61"/>
      <c r="M1515" s="63"/>
    </row>
    <row r="1516" spans="1:13" ht="15">
      <c r="A1516" s="88"/>
      <c r="B1516" s="89"/>
      <c r="C1516" s="88"/>
      <c r="D1516" s="90"/>
      <c r="E1516" s="102" t="s">
        <v>1451</v>
      </c>
      <c r="F1516" s="91" t="s">
        <v>7</v>
      </c>
      <c r="G1516" s="92">
        <v>3</v>
      </c>
      <c r="H1516" s="397"/>
      <c r="I1516" s="397"/>
      <c r="J1516" s="59"/>
      <c r="K1516" s="392"/>
      <c r="L1516" s="61"/>
      <c r="M1516" s="63"/>
    </row>
    <row r="1517" spans="1:13" ht="15">
      <c r="A1517" s="88"/>
      <c r="B1517" s="89"/>
      <c r="C1517" s="88"/>
      <c r="D1517" s="90"/>
      <c r="E1517" s="102" t="s">
        <v>1452</v>
      </c>
      <c r="F1517" s="91" t="s">
        <v>7</v>
      </c>
      <c r="G1517" s="92">
        <v>15</v>
      </c>
      <c r="H1517" s="397"/>
      <c r="I1517" s="397"/>
      <c r="J1517" s="59"/>
      <c r="K1517" s="392"/>
      <c r="L1517" s="61"/>
      <c r="M1517" s="63"/>
    </row>
    <row r="1518" spans="1:13" ht="15">
      <c r="A1518" s="88"/>
      <c r="B1518" s="89"/>
      <c r="C1518" s="88"/>
      <c r="D1518" s="90"/>
      <c r="E1518" s="102" t="s">
        <v>1453</v>
      </c>
      <c r="F1518" s="91" t="s">
        <v>7</v>
      </c>
      <c r="G1518" s="92">
        <v>1</v>
      </c>
      <c r="H1518" s="397"/>
      <c r="I1518" s="397"/>
      <c r="J1518" s="59"/>
      <c r="K1518" s="392"/>
      <c r="L1518" s="61"/>
      <c r="M1518" s="63"/>
    </row>
    <row r="1519" spans="1:13" ht="15">
      <c r="A1519" s="88"/>
      <c r="B1519" s="89"/>
      <c r="C1519" s="88"/>
      <c r="D1519" s="90"/>
      <c r="E1519" s="102" t="s">
        <v>1454</v>
      </c>
      <c r="F1519" s="91" t="s">
        <v>8</v>
      </c>
      <c r="G1519" s="92">
        <v>1</v>
      </c>
      <c r="H1519" s="397"/>
      <c r="I1519" s="397"/>
      <c r="J1519" s="59"/>
      <c r="K1519" s="392"/>
      <c r="L1519" s="61"/>
      <c r="M1519" s="63"/>
    </row>
    <row r="1520" spans="1:13" ht="15">
      <c r="A1520" s="88"/>
      <c r="B1520" s="89"/>
      <c r="C1520" s="88"/>
      <c r="D1520" s="90"/>
      <c r="E1520" s="102" t="s">
        <v>1455</v>
      </c>
      <c r="F1520" s="91" t="s">
        <v>7</v>
      </c>
      <c r="G1520" s="92">
        <v>1</v>
      </c>
      <c r="H1520" s="397"/>
      <c r="I1520" s="397"/>
      <c r="J1520" s="59"/>
      <c r="K1520" s="392"/>
      <c r="L1520" s="61"/>
      <c r="M1520" s="63"/>
    </row>
    <row r="1521" spans="1:13" ht="15">
      <c r="A1521" s="88"/>
      <c r="B1521" s="89"/>
      <c r="C1521" s="88"/>
      <c r="D1521" s="90"/>
      <c r="E1521" s="102" t="s">
        <v>1456</v>
      </c>
      <c r="F1521" s="91" t="s">
        <v>7</v>
      </c>
      <c r="G1521" s="92">
        <v>1</v>
      </c>
      <c r="H1521" s="397"/>
      <c r="I1521" s="397"/>
      <c r="J1521" s="59"/>
      <c r="K1521" s="392"/>
      <c r="L1521" s="61"/>
      <c r="M1521" s="63"/>
    </row>
    <row r="1522" spans="1:13" ht="15">
      <c r="A1522" s="88"/>
      <c r="B1522" s="89"/>
      <c r="C1522" s="88"/>
      <c r="D1522" s="90"/>
      <c r="E1522" s="102" t="s">
        <v>1457</v>
      </c>
      <c r="F1522" s="91" t="s">
        <v>7</v>
      </c>
      <c r="G1522" s="92">
        <v>1</v>
      </c>
      <c r="H1522" s="397"/>
      <c r="I1522" s="397"/>
      <c r="J1522" s="59"/>
      <c r="K1522" s="392"/>
      <c r="L1522" s="61"/>
      <c r="M1522" s="63"/>
    </row>
    <row r="1523" spans="1:13" ht="15">
      <c r="A1523" s="88"/>
      <c r="B1523" s="89"/>
      <c r="C1523" s="88"/>
      <c r="D1523" s="90"/>
      <c r="E1523" s="102" t="s">
        <v>1458</v>
      </c>
      <c r="F1523" s="91" t="s">
        <v>7</v>
      </c>
      <c r="G1523" s="92">
        <v>1</v>
      </c>
      <c r="H1523" s="397"/>
      <c r="I1523" s="397"/>
      <c r="J1523" s="59"/>
      <c r="K1523" s="392"/>
      <c r="L1523" s="61"/>
      <c r="M1523" s="63"/>
    </row>
    <row r="1524" spans="1:13" ht="15">
      <c r="A1524" s="88"/>
      <c r="B1524" s="89"/>
      <c r="C1524" s="88"/>
      <c r="D1524" s="90"/>
      <c r="E1524" s="102" t="s">
        <v>1459</v>
      </c>
      <c r="F1524" s="91" t="s">
        <v>7</v>
      </c>
      <c r="G1524" s="92">
        <v>1</v>
      </c>
      <c r="H1524" s="397"/>
      <c r="I1524" s="397"/>
      <c r="J1524" s="59"/>
      <c r="K1524" s="392"/>
      <c r="L1524" s="61"/>
      <c r="M1524" s="63"/>
    </row>
    <row r="1525" spans="1:13" ht="22.5">
      <c r="A1525" s="94"/>
      <c r="B1525" s="95"/>
      <c r="C1525" s="94"/>
      <c r="D1525" s="96"/>
      <c r="E1525" s="100" t="s">
        <v>1460</v>
      </c>
      <c r="F1525" s="97" t="s">
        <v>8</v>
      </c>
      <c r="G1525" s="98">
        <v>1</v>
      </c>
      <c r="H1525" s="398"/>
      <c r="I1525" s="398"/>
      <c r="J1525" s="59"/>
      <c r="K1525" s="392"/>
      <c r="L1525" s="61"/>
      <c r="M1525" s="63"/>
    </row>
    <row r="1526" spans="1:13" ht="15">
      <c r="A1526" s="94"/>
      <c r="B1526" s="95"/>
      <c r="C1526" s="94"/>
      <c r="D1526" s="96" t="s">
        <v>1402</v>
      </c>
      <c r="E1526" s="100" t="s">
        <v>1461</v>
      </c>
      <c r="F1526" s="97" t="s">
        <v>1439</v>
      </c>
      <c r="G1526" s="98">
        <v>1</v>
      </c>
      <c r="H1526" s="99">
        <v>0</v>
      </c>
      <c r="I1526" s="397">
        <f t="shared" si="56"/>
        <v>0</v>
      </c>
      <c r="J1526" s="59"/>
      <c r="K1526" s="392"/>
      <c r="L1526" s="61"/>
      <c r="M1526" s="63"/>
    </row>
    <row r="1527" spans="1:13" ht="33.75">
      <c r="A1527" s="30"/>
      <c r="B1527" s="72"/>
      <c r="C1527" s="30"/>
      <c r="D1527" s="31" t="s">
        <v>1404</v>
      </c>
      <c r="E1527" s="78" t="s">
        <v>1462</v>
      </c>
      <c r="F1527" s="32" t="s">
        <v>1439</v>
      </c>
      <c r="G1527" s="34">
        <v>1</v>
      </c>
      <c r="H1527" s="56">
        <v>0</v>
      </c>
      <c r="I1527" s="396">
        <f t="shared" si="56"/>
        <v>0</v>
      </c>
      <c r="J1527" s="59"/>
      <c r="K1527" s="392"/>
      <c r="L1527" s="61"/>
      <c r="M1527" s="63"/>
    </row>
    <row r="1528" spans="1:13" ht="15">
      <c r="A1528" s="82">
        <v>5</v>
      </c>
      <c r="B1528" s="83"/>
      <c r="C1528" s="82"/>
      <c r="D1528" s="84"/>
      <c r="E1528" s="128" t="s">
        <v>1528</v>
      </c>
      <c r="F1528" s="85"/>
      <c r="G1528" s="86"/>
      <c r="H1528" s="396"/>
      <c r="I1528" s="446">
        <f>SUM(I1529:I1655)</f>
        <v>0</v>
      </c>
      <c r="J1528" s="59"/>
      <c r="K1528" s="392"/>
      <c r="L1528" s="61"/>
      <c r="M1528" s="63"/>
    </row>
    <row r="1529" spans="1:13" ht="15">
      <c r="A1529" s="82"/>
      <c r="B1529" s="83"/>
      <c r="C1529" s="82"/>
      <c r="D1529" s="84" t="s">
        <v>1422</v>
      </c>
      <c r="E1529" s="101" t="s">
        <v>1463</v>
      </c>
      <c r="F1529" s="85" t="s">
        <v>1439</v>
      </c>
      <c r="G1529" s="86">
        <v>1</v>
      </c>
      <c r="H1529" s="87">
        <v>0</v>
      </c>
      <c r="I1529" s="396">
        <f t="shared" si="56"/>
        <v>0</v>
      </c>
      <c r="J1529" s="59"/>
      <c r="K1529" s="392"/>
      <c r="L1529" s="61"/>
      <c r="M1529" s="63"/>
    </row>
    <row r="1530" spans="1:13" ht="15">
      <c r="A1530" s="88"/>
      <c r="B1530" s="89"/>
      <c r="C1530" s="88"/>
      <c r="D1530" s="90"/>
      <c r="E1530" s="102" t="s">
        <v>1464</v>
      </c>
      <c r="F1530" s="91" t="s">
        <v>7</v>
      </c>
      <c r="G1530" s="92">
        <v>1</v>
      </c>
      <c r="H1530" s="397"/>
      <c r="I1530" s="397"/>
      <c r="J1530" s="59"/>
      <c r="K1530" s="392"/>
      <c r="L1530" s="61"/>
      <c r="M1530" s="63"/>
    </row>
    <row r="1531" spans="1:13" ht="15">
      <c r="A1531" s="88"/>
      <c r="B1531" s="89"/>
      <c r="C1531" s="88"/>
      <c r="D1531" s="90"/>
      <c r="E1531" s="102" t="s">
        <v>1465</v>
      </c>
      <c r="F1531" s="91" t="s">
        <v>7</v>
      </c>
      <c r="G1531" s="92">
        <v>1</v>
      </c>
      <c r="H1531" s="397"/>
      <c r="I1531" s="397"/>
      <c r="J1531" s="59"/>
      <c r="K1531" s="392"/>
      <c r="L1531" s="61"/>
      <c r="M1531" s="63"/>
    </row>
    <row r="1532" spans="1:13" ht="15">
      <c r="A1532" s="88"/>
      <c r="B1532" s="89"/>
      <c r="C1532" s="88"/>
      <c r="D1532" s="90"/>
      <c r="E1532" s="102" t="s">
        <v>1466</v>
      </c>
      <c r="F1532" s="91" t="s">
        <v>7</v>
      </c>
      <c r="G1532" s="92">
        <v>1</v>
      </c>
      <c r="H1532" s="397"/>
      <c r="I1532" s="397"/>
      <c r="J1532" s="59"/>
      <c r="K1532" s="392"/>
      <c r="L1532" s="61"/>
      <c r="M1532" s="63"/>
    </row>
    <row r="1533" spans="1:13" ht="15">
      <c r="A1533" s="88"/>
      <c r="B1533" s="89"/>
      <c r="C1533" s="88"/>
      <c r="D1533" s="90"/>
      <c r="E1533" s="102" t="s">
        <v>1442</v>
      </c>
      <c r="F1533" s="91" t="s">
        <v>7</v>
      </c>
      <c r="G1533" s="92">
        <v>1</v>
      </c>
      <c r="H1533" s="397"/>
      <c r="I1533" s="397"/>
      <c r="J1533" s="59"/>
      <c r="K1533" s="392"/>
      <c r="L1533" s="61"/>
      <c r="M1533" s="63"/>
    </row>
    <row r="1534" spans="1:13" ht="22.5">
      <c r="A1534" s="88"/>
      <c r="B1534" s="89"/>
      <c r="C1534" s="88"/>
      <c r="D1534" s="90"/>
      <c r="E1534" s="102" t="s">
        <v>1467</v>
      </c>
      <c r="F1534" s="91" t="s">
        <v>7</v>
      </c>
      <c r="G1534" s="92">
        <v>3</v>
      </c>
      <c r="H1534" s="397"/>
      <c r="I1534" s="397"/>
      <c r="J1534" s="59"/>
      <c r="K1534" s="392"/>
      <c r="L1534" s="61"/>
      <c r="M1534" s="63"/>
    </row>
    <row r="1535" spans="1:13" ht="15">
      <c r="A1535" s="88"/>
      <c r="B1535" s="89"/>
      <c r="C1535" s="88"/>
      <c r="D1535" s="90"/>
      <c r="E1535" s="102" t="s">
        <v>1468</v>
      </c>
      <c r="F1535" s="91" t="s">
        <v>7</v>
      </c>
      <c r="G1535" s="92">
        <v>3</v>
      </c>
      <c r="H1535" s="397"/>
      <c r="I1535" s="397"/>
      <c r="J1535" s="59"/>
      <c r="K1535" s="392"/>
      <c r="L1535" s="61"/>
      <c r="M1535" s="63"/>
    </row>
    <row r="1536" spans="1:13" ht="15">
      <c r="A1536" s="88"/>
      <c r="B1536" s="89"/>
      <c r="C1536" s="88"/>
      <c r="D1536" s="90"/>
      <c r="E1536" s="102" t="s">
        <v>1469</v>
      </c>
      <c r="F1536" s="91" t="s">
        <v>7</v>
      </c>
      <c r="G1536" s="92">
        <v>3</v>
      </c>
      <c r="H1536" s="397"/>
      <c r="I1536" s="397"/>
      <c r="J1536" s="59"/>
      <c r="K1536" s="392"/>
      <c r="L1536" s="61"/>
      <c r="M1536" s="63"/>
    </row>
    <row r="1537" spans="1:13" ht="15">
      <c r="A1537" s="88"/>
      <c r="B1537" s="89"/>
      <c r="C1537" s="88"/>
      <c r="D1537" s="90"/>
      <c r="E1537" s="102" t="s">
        <v>1470</v>
      </c>
      <c r="F1537" s="91" t="s">
        <v>7</v>
      </c>
      <c r="G1537" s="92">
        <v>3</v>
      </c>
      <c r="H1537" s="397"/>
      <c r="I1537" s="397"/>
      <c r="J1537" s="59"/>
      <c r="K1537" s="392"/>
      <c r="L1537" s="61"/>
      <c r="M1537" s="63"/>
    </row>
    <row r="1538" spans="1:13" ht="15">
      <c r="A1538" s="88"/>
      <c r="B1538" s="89"/>
      <c r="C1538" s="88"/>
      <c r="D1538" s="90"/>
      <c r="E1538" s="102" t="s">
        <v>1471</v>
      </c>
      <c r="F1538" s="91" t="s">
        <v>7</v>
      </c>
      <c r="G1538" s="92">
        <v>2</v>
      </c>
      <c r="H1538" s="397"/>
      <c r="I1538" s="397"/>
      <c r="J1538" s="59"/>
      <c r="K1538" s="392"/>
      <c r="L1538" s="61"/>
      <c r="M1538" s="63"/>
    </row>
    <row r="1539" spans="1:13" ht="15">
      <c r="A1539" s="88"/>
      <c r="B1539" s="89"/>
      <c r="C1539" s="88"/>
      <c r="D1539" s="90"/>
      <c r="E1539" s="102" t="s">
        <v>1472</v>
      </c>
      <c r="F1539" s="91" t="s">
        <v>7</v>
      </c>
      <c r="G1539" s="92">
        <v>2</v>
      </c>
      <c r="H1539" s="397"/>
      <c r="I1539" s="397"/>
      <c r="J1539" s="59"/>
      <c r="K1539" s="392"/>
      <c r="L1539" s="61"/>
      <c r="M1539" s="63"/>
    </row>
    <row r="1540" spans="1:13" ht="15">
      <c r="A1540" s="88"/>
      <c r="B1540" s="89"/>
      <c r="C1540" s="88"/>
      <c r="D1540" s="90"/>
      <c r="E1540" s="102" t="s">
        <v>1473</v>
      </c>
      <c r="F1540" s="91" t="s">
        <v>7</v>
      </c>
      <c r="G1540" s="92">
        <v>2</v>
      </c>
      <c r="H1540" s="397"/>
      <c r="I1540" s="397"/>
      <c r="J1540" s="59"/>
      <c r="K1540" s="392"/>
      <c r="L1540" s="61"/>
      <c r="M1540" s="63"/>
    </row>
    <row r="1541" spans="1:13" ht="15">
      <c r="A1541" s="88"/>
      <c r="B1541" s="89"/>
      <c r="C1541" s="88"/>
      <c r="D1541" s="90"/>
      <c r="E1541" s="102" t="s">
        <v>1474</v>
      </c>
      <c r="F1541" s="91" t="s">
        <v>7</v>
      </c>
      <c r="G1541" s="92">
        <v>2</v>
      </c>
      <c r="H1541" s="397"/>
      <c r="I1541" s="397"/>
      <c r="J1541" s="59"/>
      <c r="K1541" s="392"/>
      <c r="L1541" s="61"/>
      <c r="M1541" s="63"/>
    </row>
    <row r="1542" spans="1:13" ht="15">
      <c r="A1542" s="88"/>
      <c r="B1542" s="89"/>
      <c r="C1542" s="88"/>
      <c r="D1542" s="90"/>
      <c r="E1542" s="102" t="s">
        <v>1475</v>
      </c>
      <c r="F1542" s="91" t="s">
        <v>7</v>
      </c>
      <c r="G1542" s="92">
        <v>2</v>
      </c>
      <c r="H1542" s="397"/>
      <c r="I1542" s="397"/>
      <c r="J1542" s="59"/>
      <c r="K1542" s="392"/>
      <c r="L1542" s="61"/>
      <c r="M1542" s="63"/>
    </row>
    <row r="1543" spans="1:13" ht="15">
      <c r="A1543" s="88"/>
      <c r="B1543" s="89"/>
      <c r="C1543" s="88"/>
      <c r="D1543" s="90"/>
      <c r="E1543" s="102" t="s">
        <v>1476</v>
      </c>
      <c r="F1543" s="91" t="s">
        <v>8</v>
      </c>
      <c r="G1543" s="92">
        <v>1</v>
      </c>
      <c r="H1543" s="397"/>
      <c r="I1543" s="397"/>
      <c r="J1543" s="59"/>
      <c r="K1543" s="392"/>
      <c r="L1543" s="61"/>
      <c r="M1543" s="63"/>
    </row>
    <row r="1544" spans="1:13" ht="15">
      <c r="A1544" s="88"/>
      <c r="B1544" s="89"/>
      <c r="C1544" s="88"/>
      <c r="D1544" s="90"/>
      <c r="E1544" s="102" t="s">
        <v>1477</v>
      </c>
      <c r="F1544" s="91" t="s">
        <v>8</v>
      </c>
      <c r="G1544" s="92">
        <v>1</v>
      </c>
      <c r="H1544" s="397"/>
      <c r="I1544" s="397"/>
      <c r="J1544" s="59"/>
      <c r="K1544" s="392"/>
      <c r="L1544" s="61"/>
      <c r="M1544" s="63"/>
    </row>
    <row r="1545" spans="1:13" ht="15">
      <c r="A1545" s="82"/>
      <c r="B1545" s="83"/>
      <c r="C1545" s="82"/>
      <c r="D1545" s="84" t="s">
        <v>1424</v>
      </c>
      <c r="E1545" s="101" t="s">
        <v>1478</v>
      </c>
      <c r="F1545" s="85" t="s">
        <v>1439</v>
      </c>
      <c r="G1545" s="86">
        <v>1</v>
      </c>
      <c r="H1545" s="87">
        <v>0</v>
      </c>
      <c r="I1545" s="396">
        <f t="shared" ref="I1545:I1578" si="57">IF(ISNUMBER(G1545),ROUND(G1545*H1545,2),"")</f>
        <v>0</v>
      </c>
      <c r="J1545" s="59"/>
      <c r="K1545" s="392"/>
      <c r="L1545" s="61"/>
      <c r="M1545" s="63"/>
    </row>
    <row r="1546" spans="1:13" ht="15">
      <c r="A1546" s="88"/>
      <c r="B1546" s="89"/>
      <c r="C1546" s="88"/>
      <c r="D1546" s="90"/>
      <c r="E1546" s="102" t="s">
        <v>1479</v>
      </c>
      <c r="F1546" s="91" t="s">
        <v>7</v>
      </c>
      <c r="G1546" s="92">
        <v>1</v>
      </c>
      <c r="H1546" s="397"/>
      <c r="I1546" s="397"/>
      <c r="J1546" s="59"/>
      <c r="K1546" s="392"/>
      <c r="L1546" s="61"/>
      <c r="M1546" s="63"/>
    </row>
    <row r="1547" spans="1:13" ht="15">
      <c r="A1547" s="88"/>
      <c r="B1547" s="89"/>
      <c r="C1547" s="88"/>
      <c r="D1547" s="90"/>
      <c r="E1547" s="102" t="s">
        <v>1480</v>
      </c>
      <c r="F1547" s="91" t="s">
        <v>7</v>
      </c>
      <c r="G1547" s="92">
        <v>1</v>
      </c>
      <c r="H1547" s="397"/>
      <c r="I1547" s="397"/>
      <c r="J1547" s="59"/>
      <c r="K1547" s="392"/>
      <c r="L1547" s="61"/>
      <c r="M1547" s="63"/>
    </row>
    <row r="1548" spans="1:13" ht="15">
      <c r="A1548" s="88"/>
      <c r="B1548" s="89"/>
      <c r="C1548" s="88"/>
      <c r="D1548" s="90"/>
      <c r="E1548" s="102" t="s">
        <v>1466</v>
      </c>
      <c r="F1548" s="91" t="s">
        <v>7</v>
      </c>
      <c r="G1548" s="92">
        <v>1</v>
      </c>
      <c r="H1548" s="397"/>
      <c r="I1548" s="397"/>
      <c r="J1548" s="59"/>
      <c r="K1548" s="392"/>
      <c r="L1548" s="61"/>
      <c r="M1548" s="63"/>
    </row>
    <row r="1549" spans="1:13" ht="15">
      <c r="A1549" s="88"/>
      <c r="B1549" s="89"/>
      <c r="C1549" s="88"/>
      <c r="D1549" s="90"/>
      <c r="E1549" s="102" t="s">
        <v>1442</v>
      </c>
      <c r="F1549" s="91" t="s">
        <v>7</v>
      </c>
      <c r="G1549" s="92">
        <v>1</v>
      </c>
      <c r="H1549" s="397"/>
      <c r="I1549" s="397"/>
      <c r="J1549" s="59"/>
      <c r="K1549" s="392"/>
      <c r="L1549" s="61"/>
      <c r="M1549" s="63"/>
    </row>
    <row r="1550" spans="1:13" ht="15">
      <c r="A1550" s="88"/>
      <c r="B1550" s="89"/>
      <c r="C1550" s="88"/>
      <c r="D1550" s="90"/>
      <c r="E1550" s="102" t="s">
        <v>1481</v>
      </c>
      <c r="F1550" s="91" t="s">
        <v>7</v>
      </c>
      <c r="G1550" s="92">
        <v>1</v>
      </c>
      <c r="H1550" s="397"/>
      <c r="I1550" s="397"/>
      <c r="J1550" s="59"/>
      <c r="K1550" s="392"/>
      <c r="L1550" s="61"/>
      <c r="M1550" s="63"/>
    </row>
    <row r="1551" spans="1:13" ht="22.5">
      <c r="A1551" s="88"/>
      <c r="B1551" s="89"/>
      <c r="C1551" s="88"/>
      <c r="D1551" s="90"/>
      <c r="E1551" s="102" t="s">
        <v>1482</v>
      </c>
      <c r="F1551" s="91" t="s">
        <v>7</v>
      </c>
      <c r="G1551" s="92">
        <v>1</v>
      </c>
      <c r="H1551" s="397"/>
      <c r="I1551" s="397"/>
      <c r="J1551" s="59"/>
      <c r="K1551" s="392"/>
      <c r="L1551" s="61"/>
      <c r="M1551" s="63"/>
    </row>
    <row r="1552" spans="1:13" ht="15">
      <c r="A1552" s="88"/>
      <c r="B1552" s="89"/>
      <c r="C1552" s="88"/>
      <c r="D1552" s="90"/>
      <c r="E1552" s="102" t="s">
        <v>1483</v>
      </c>
      <c r="F1552" s="91" t="s">
        <v>7</v>
      </c>
      <c r="G1552" s="92">
        <v>2</v>
      </c>
      <c r="H1552" s="397"/>
      <c r="I1552" s="397"/>
      <c r="J1552" s="59"/>
      <c r="K1552" s="392"/>
      <c r="L1552" s="61"/>
      <c r="M1552" s="63"/>
    </row>
    <row r="1553" spans="1:13" ht="15">
      <c r="A1553" s="88"/>
      <c r="B1553" s="89"/>
      <c r="C1553" s="88"/>
      <c r="D1553" s="90"/>
      <c r="E1553" s="102" t="s">
        <v>1484</v>
      </c>
      <c r="F1553" s="91" t="s">
        <v>7</v>
      </c>
      <c r="G1553" s="92">
        <v>1</v>
      </c>
      <c r="H1553" s="397"/>
      <c r="I1553" s="397"/>
      <c r="J1553" s="59"/>
      <c r="K1553" s="392"/>
      <c r="L1553" s="61"/>
      <c r="M1553" s="63"/>
    </row>
    <row r="1554" spans="1:13" ht="15">
      <c r="A1554" s="88"/>
      <c r="B1554" s="89"/>
      <c r="C1554" s="88"/>
      <c r="D1554" s="90"/>
      <c r="E1554" s="102" t="s">
        <v>1444</v>
      </c>
      <c r="F1554" s="91" t="s">
        <v>7</v>
      </c>
      <c r="G1554" s="92">
        <v>2</v>
      </c>
      <c r="H1554" s="397"/>
      <c r="I1554" s="397"/>
      <c r="J1554" s="59"/>
      <c r="K1554" s="392"/>
      <c r="L1554" s="61"/>
      <c r="M1554" s="63"/>
    </row>
    <row r="1555" spans="1:13" ht="15">
      <c r="A1555" s="88"/>
      <c r="B1555" s="89"/>
      <c r="C1555" s="88"/>
      <c r="D1555" s="90"/>
      <c r="E1555" s="102" t="s">
        <v>1445</v>
      </c>
      <c r="F1555" s="91" t="s">
        <v>7</v>
      </c>
      <c r="G1555" s="92">
        <v>1</v>
      </c>
      <c r="H1555" s="397"/>
      <c r="I1555" s="397"/>
      <c r="J1555" s="59"/>
      <c r="K1555" s="392"/>
      <c r="L1555" s="61"/>
      <c r="M1555" s="63"/>
    </row>
    <row r="1556" spans="1:13" ht="15">
      <c r="A1556" s="88"/>
      <c r="B1556" s="89"/>
      <c r="C1556" s="88"/>
      <c r="D1556" s="90"/>
      <c r="E1556" s="102" t="s">
        <v>1446</v>
      </c>
      <c r="F1556" s="91" t="s">
        <v>7</v>
      </c>
      <c r="G1556" s="92">
        <v>1</v>
      </c>
      <c r="H1556" s="397"/>
      <c r="I1556" s="397"/>
      <c r="J1556" s="59"/>
      <c r="K1556" s="392"/>
      <c r="L1556" s="61"/>
      <c r="M1556" s="63"/>
    </row>
    <row r="1557" spans="1:13" ht="15">
      <c r="A1557" s="88"/>
      <c r="B1557" s="89"/>
      <c r="C1557" s="88"/>
      <c r="D1557" s="90"/>
      <c r="E1557" s="102" t="s">
        <v>1485</v>
      </c>
      <c r="F1557" s="91" t="s">
        <v>7</v>
      </c>
      <c r="G1557" s="92">
        <v>5</v>
      </c>
      <c r="H1557" s="397"/>
      <c r="I1557" s="397"/>
      <c r="J1557" s="59"/>
      <c r="K1557" s="392"/>
      <c r="L1557" s="61"/>
      <c r="M1557" s="63"/>
    </row>
    <row r="1558" spans="1:13" ht="15">
      <c r="A1558" s="88"/>
      <c r="B1558" s="89"/>
      <c r="C1558" s="88"/>
      <c r="D1558" s="90"/>
      <c r="E1558" s="102" t="s">
        <v>1486</v>
      </c>
      <c r="F1558" s="91" t="s">
        <v>7</v>
      </c>
      <c r="G1558" s="92">
        <v>6</v>
      </c>
      <c r="H1558" s="397"/>
      <c r="I1558" s="397"/>
      <c r="J1558" s="59"/>
      <c r="K1558" s="392"/>
      <c r="L1558" s="61"/>
      <c r="M1558" s="63"/>
    </row>
    <row r="1559" spans="1:13" ht="15">
      <c r="A1559" s="88"/>
      <c r="B1559" s="89"/>
      <c r="C1559" s="88"/>
      <c r="D1559" s="90"/>
      <c r="E1559" s="102" t="s">
        <v>1487</v>
      </c>
      <c r="F1559" s="91" t="s">
        <v>7</v>
      </c>
      <c r="G1559" s="92">
        <v>5</v>
      </c>
      <c r="H1559" s="397"/>
      <c r="I1559" s="397"/>
      <c r="J1559" s="59"/>
      <c r="K1559" s="392"/>
      <c r="L1559" s="61"/>
      <c r="M1559" s="63"/>
    </row>
    <row r="1560" spans="1:13" ht="15">
      <c r="A1560" s="88"/>
      <c r="B1560" s="89"/>
      <c r="C1560" s="88"/>
      <c r="D1560" s="90"/>
      <c r="E1560" s="102" t="s">
        <v>1488</v>
      </c>
      <c r="F1560" s="91" t="s">
        <v>7</v>
      </c>
      <c r="G1560" s="92">
        <v>5</v>
      </c>
      <c r="H1560" s="397"/>
      <c r="I1560" s="397"/>
      <c r="J1560" s="59"/>
      <c r="K1560" s="392"/>
      <c r="L1560" s="61"/>
      <c r="M1560" s="63"/>
    </row>
    <row r="1561" spans="1:13" ht="15">
      <c r="A1561" s="88"/>
      <c r="B1561" s="89"/>
      <c r="C1561" s="88"/>
      <c r="D1561" s="90"/>
      <c r="E1561" s="102" t="s">
        <v>1489</v>
      </c>
      <c r="F1561" s="91" t="s">
        <v>7</v>
      </c>
      <c r="G1561" s="92">
        <v>5</v>
      </c>
      <c r="H1561" s="397"/>
      <c r="I1561" s="397"/>
      <c r="J1561" s="59"/>
      <c r="K1561" s="392"/>
      <c r="L1561" s="61"/>
      <c r="M1561" s="63"/>
    </row>
    <row r="1562" spans="1:13" ht="15">
      <c r="A1562" s="88"/>
      <c r="B1562" s="89"/>
      <c r="C1562" s="88"/>
      <c r="D1562" s="90"/>
      <c r="E1562" s="102" t="s">
        <v>1490</v>
      </c>
      <c r="F1562" s="91" t="s">
        <v>7</v>
      </c>
      <c r="G1562" s="92">
        <v>1</v>
      </c>
      <c r="H1562" s="397"/>
      <c r="I1562" s="397"/>
      <c r="J1562" s="59"/>
      <c r="K1562" s="392"/>
      <c r="L1562" s="61"/>
      <c r="M1562" s="63"/>
    </row>
    <row r="1563" spans="1:13" ht="15">
      <c r="A1563" s="88"/>
      <c r="B1563" s="89"/>
      <c r="C1563" s="88"/>
      <c r="D1563" s="90"/>
      <c r="E1563" s="102" t="s">
        <v>1491</v>
      </c>
      <c r="F1563" s="91" t="s">
        <v>7</v>
      </c>
      <c r="G1563" s="92">
        <v>1</v>
      </c>
      <c r="H1563" s="397"/>
      <c r="I1563" s="397"/>
      <c r="J1563" s="59"/>
      <c r="K1563" s="392"/>
      <c r="L1563" s="61"/>
      <c r="M1563" s="63"/>
    </row>
    <row r="1564" spans="1:13" ht="15">
      <c r="A1564" s="88"/>
      <c r="B1564" s="89"/>
      <c r="C1564" s="88"/>
      <c r="D1564" s="90"/>
      <c r="E1564" s="102" t="s">
        <v>1492</v>
      </c>
      <c r="F1564" s="91" t="s">
        <v>7</v>
      </c>
      <c r="G1564" s="92">
        <v>1</v>
      </c>
      <c r="H1564" s="397"/>
      <c r="I1564" s="397"/>
      <c r="J1564" s="59"/>
      <c r="K1564" s="392"/>
      <c r="L1564" s="61"/>
      <c r="M1564" s="63"/>
    </row>
    <row r="1565" spans="1:13" ht="15">
      <c r="A1565" s="88"/>
      <c r="B1565" s="89"/>
      <c r="C1565" s="88"/>
      <c r="D1565" s="90"/>
      <c r="E1565" s="102" t="s">
        <v>1493</v>
      </c>
      <c r="F1565" s="91" t="s">
        <v>7</v>
      </c>
      <c r="G1565" s="92">
        <v>1</v>
      </c>
      <c r="H1565" s="397"/>
      <c r="I1565" s="397"/>
      <c r="J1565" s="59"/>
      <c r="K1565" s="392"/>
      <c r="L1565" s="61"/>
      <c r="M1565" s="63"/>
    </row>
    <row r="1566" spans="1:13" ht="15">
      <c r="A1566" s="88"/>
      <c r="B1566" s="89"/>
      <c r="C1566" s="88"/>
      <c r="D1566" s="90"/>
      <c r="E1566" s="102" t="s">
        <v>1494</v>
      </c>
      <c r="F1566" s="91" t="s">
        <v>7</v>
      </c>
      <c r="G1566" s="92">
        <v>1</v>
      </c>
      <c r="H1566" s="397"/>
      <c r="I1566" s="397"/>
      <c r="J1566" s="59"/>
      <c r="K1566" s="392"/>
      <c r="L1566" s="61"/>
      <c r="M1566" s="63"/>
    </row>
    <row r="1567" spans="1:13" ht="15">
      <c r="A1567" s="88"/>
      <c r="B1567" s="89"/>
      <c r="C1567" s="88"/>
      <c r="D1567" s="90"/>
      <c r="E1567" s="102" t="s">
        <v>1495</v>
      </c>
      <c r="F1567" s="91" t="s">
        <v>7</v>
      </c>
      <c r="G1567" s="92">
        <v>1</v>
      </c>
      <c r="H1567" s="397"/>
      <c r="I1567" s="397"/>
      <c r="J1567" s="59"/>
      <c r="K1567" s="392"/>
      <c r="L1567" s="61"/>
      <c r="M1567" s="63"/>
    </row>
    <row r="1568" spans="1:13" ht="15">
      <c r="A1568" s="88"/>
      <c r="B1568" s="89"/>
      <c r="C1568" s="88"/>
      <c r="D1568" s="90"/>
      <c r="E1568" s="102" t="s">
        <v>1496</v>
      </c>
      <c r="F1568" s="91" t="s">
        <v>7</v>
      </c>
      <c r="G1568" s="92">
        <v>1</v>
      </c>
      <c r="H1568" s="397"/>
      <c r="I1568" s="397"/>
      <c r="J1568" s="59"/>
      <c r="K1568" s="392"/>
      <c r="L1568" s="61"/>
      <c r="M1568" s="63"/>
    </row>
    <row r="1569" spans="1:13" ht="15">
      <c r="A1569" s="88"/>
      <c r="B1569" s="89"/>
      <c r="C1569" s="88"/>
      <c r="D1569" s="90"/>
      <c r="E1569" s="102" t="s">
        <v>1497</v>
      </c>
      <c r="F1569" s="91" t="s">
        <v>7</v>
      </c>
      <c r="G1569" s="92">
        <v>3</v>
      </c>
      <c r="H1569" s="397"/>
      <c r="I1569" s="397"/>
      <c r="J1569" s="59"/>
      <c r="K1569" s="392"/>
      <c r="L1569" s="61"/>
      <c r="M1569" s="63"/>
    </row>
    <row r="1570" spans="1:13" ht="15">
      <c r="A1570" s="88"/>
      <c r="B1570" s="89"/>
      <c r="C1570" s="88"/>
      <c r="D1570" s="90"/>
      <c r="E1570" s="102" t="s">
        <v>1498</v>
      </c>
      <c r="F1570" s="91" t="s">
        <v>7</v>
      </c>
      <c r="G1570" s="92">
        <v>1</v>
      </c>
      <c r="H1570" s="397"/>
      <c r="I1570" s="397"/>
      <c r="J1570" s="59"/>
      <c r="K1570" s="392"/>
      <c r="L1570" s="61"/>
      <c r="M1570" s="63"/>
    </row>
    <row r="1571" spans="1:13" ht="15">
      <c r="A1571" s="88"/>
      <c r="B1571" s="89"/>
      <c r="C1571" s="88"/>
      <c r="D1571" s="90"/>
      <c r="E1571" s="102" t="s">
        <v>1499</v>
      </c>
      <c r="F1571" s="91" t="s">
        <v>7</v>
      </c>
      <c r="G1571" s="92">
        <v>10</v>
      </c>
      <c r="H1571" s="397"/>
      <c r="I1571" s="397"/>
      <c r="J1571" s="59"/>
      <c r="K1571" s="392"/>
      <c r="L1571" s="61"/>
      <c r="M1571" s="63"/>
    </row>
    <row r="1572" spans="1:13" ht="15">
      <c r="A1572" s="88"/>
      <c r="B1572" s="89"/>
      <c r="C1572" s="88"/>
      <c r="D1572" s="90"/>
      <c r="E1572" s="102" t="s">
        <v>1500</v>
      </c>
      <c r="F1572" s="91" t="s">
        <v>7</v>
      </c>
      <c r="G1572" s="92">
        <v>10</v>
      </c>
      <c r="H1572" s="397"/>
      <c r="I1572" s="397"/>
      <c r="J1572" s="59"/>
      <c r="K1572" s="392"/>
      <c r="L1572" s="61"/>
      <c r="M1572" s="63"/>
    </row>
    <row r="1573" spans="1:13" ht="15">
      <c r="A1573" s="88"/>
      <c r="B1573" s="89"/>
      <c r="C1573" s="88"/>
      <c r="D1573" s="90"/>
      <c r="E1573" s="102" t="s">
        <v>1449</v>
      </c>
      <c r="F1573" s="91" t="s">
        <v>7</v>
      </c>
      <c r="G1573" s="92">
        <v>12</v>
      </c>
      <c r="H1573" s="397"/>
      <c r="I1573" s="397"/>
      <c r="J1573" s="59"/>
      <c r="K1573" s="392"/>
      <c r="L1573" s="61"/>
      <c r="M1573" s="63"/>
    </row>
    <row r="1574" spans="1:13" ht="15">
      <c r="A1574" s="88"/>
      <c r="B1574" s="89"/>
      <c r="C1574" s="88"/>
      <c r="D1574" s="90"/>
      <c r="E1574" s="102" t="s">
        <v>1452</v>
      </c>
      <c r="F1574" s="91" t="s">
        <v>7</v>
      </c>
      <c r="G1574" s="92">
        <v>15</v>
      </c>
      <c r="H1574" s="397"/>
      <c r="I1574" s="397"/>
      <c r="J1574" s="59"/>
      <c r="K1574" s="392"/>
      <c r="L1574" s="61"/>
      <c r="M1574" s="63"/>
    </row>
    <row r="1575" spans="1:13" ht="15">
      <c r="A1575" s="88"/>
      <c r="B1575" s="89"/>
      <c r="C1575" s="88"/>
      <c r="D1575" s="90"/>
      <c r="E1575" s="102" t="s">
        <v>1453</v>
      </c>
      <c r="F1575" s="91" t="s">
        <v>7</v>
      </c>
      <c r="G1575" s="92">
        <v>1</v>
      </c>
      <c r="H1575" s="397"/>
      <c r="I1575" s="397"/>
      <c r="J1575" s="59"/>
      <c r="K1575" s="392"/>
      <c r="L1575" s="61"/>
      <c r="M1575" s="63"/>
    </row>
    <row r="1576" spans="1:13" ht="15">
      <c r="A1576" s="88"/>
      <c r="B1576" s="89"/>
      <c r="C1576" s="88"/>
      <c r="D1576" s="90"/>
      <c r="E1576" s="102" t="s">
        <v>1501</v>
      </c>
      <c r="F1576" s="91" t="s">
        <v>7</v>
      </c>
      <c r="G1576" s="92">
        <v>2</v>
      </c>
      <c r="H1576" s="397"/>
      <c r="I1576" s="397"/>
      <c r="J1576" s="59"/>
      <c r="K1576" s="392"/>
      <c r="L1576" s="61"/>
      <c r="M1576" s="63"/>
    </row>
    <row r="1577" spans="1:13" ht="22.5">
      <c r="A1577" s="88"/>
      <c r="B1577" s="89"/>
      <c r="C1577" s="88"/>
      <c r="D1577" s="90"/>
      <c r="E1577" s="102" t="s">
        <v>1460</v>
      </c>
      <c r="F1577" s="91" t="s">
        <v>8</v>
      </c>
      <c r="G1577" s="92">
        <v>1</v>
      </c>
      <c r="H1577" s="397"/>
      <c r="I1577" s="397"/>
      <c r="J1577" s="59"/>
      <c r="K1577" s="392"/>
      <c r="L1577" s="61"/>
      <c r="M1577" s="63"/>
    </row>
    <row r="1578" spans="1:13" ht="15">
      <c r="A1578" s="82"/>
      <c r="B1578" s="83"/>
      <c r="C1578" s="82"/>
      <c r="D1578" s="84" t="s">
        <v>1426</v>
      </c>
      <c r="E1578" s="101" t="s">
        <v>1502</v>
      </c>
      <c r="F1578" s="85" t="s">
        <v>1439</v>
      </c>
      <c r="G1578" s="86">
        <v>1</v>
      </c>
      <c r="H1578" s="87">
        <v>0</v>
      </c>
      <c r="I1578" s="396">
        <f t="shared" si="57"/>
        <v>0</v>
      </c>
      <c r="J1578" s="59"/>
      <c r="K1578" s="392"/>
      <c r="L1578" s="61"/>
      <c r="M1578" s="63"/>
    </row>
    <row r="1579" spans="1:13" ht="15">
      <c r="A1579" s="88"/>
      <c r="B1579" s="89"/>
      <c r="C1579" s="88"/>
      <c r="D1579" s="90"/>
      <c r="E1579" s="102" t="s">
        <v>1479</v>
      </c>
      <c r="F1579" s="91" t="s">
        <v>7</v>
      </c>
      <c r="G1579" s="92">
        <v>1</v>
      </c>
      <c r="H1579" s="397"/>
      <c r="I1579" s="397"/>
      <c r="J1579" s="59"/>
      <c r="K1579" s="392"/>
      <c r="L1579" s="61"/>
      <c r="M1579" s="63"/>
    </row>
    <row r="1580" spans="1:13" ht="15">
      <c r="A1580" s="88"/>
      <c r="B1580" s="89"/>
      <c r="C1580" s="88"/>
      <c r="D1580" s="90"/>
      <c r="E1580" s="102" t="s">
        <v>1480</v>
      </c>
      <c r="F1580" s="91" t="s">
        <v>7</v>
      </c>
      <c r="G1580" s="92">
        <v>1</v>
      </c>
      <c r="H1580" s="397"/>
      <c r="I1580" s="397"/>
      <c r="J1580" s="59"/>
      <c r="K1580" s="392"/>
      <c r="L1580" s="61"/>
      <c r="M1580" s="63"/>
    </row>
    <row r="1581" spans="1:13" ht="15">
      <c r="A1581" s="88"/>
      <c r="B1581" s="89"/>
      <c r="C1581" s="88"/>
      <c r="D1581" s="90"/>
      <c r="E1581" s="102" t="s">
        <v>1466</v>
      </c>
      <c r="F1581" s="91" t="s">
        <v>7</v>
      </c>
      <c r="G1581" s="92">
        <v>1</v>
      </c>
      <c r="H1581" s="397"/>
      <c r="I1581" s="397"/>
      <c r="J1581" s="59"/>
      <c r="K1581" s="392"/>
      <c r="L1581" s="61"/>
      <c r="M1581" s="63"/>
    </row>
    <row r="1582" spans="1:13" ht="15">
      <c r="A1582" s="88"/>
      <c r="B1582" s="89"/>
      <c r="C1582" s="88"/>
      <c r="D1582" s="90"/>
      <c r="E1582" s="102" t="s">
        <v>1442</v>
      </c>
      <c r="F1582" s="91" t="s">
        <v>7</v>
      </c>
      <c r="G1582" s="92">
        <v>1</v>
      </c>
      <c r="H1582" s="397"/>
      <c r="I1582" s="397"/>
      <c r="J1582" s="59"/>
      <c r="K1582" s="392"/>
      <c r="L1582" s="61"/>
      <c r="M1582" s="63"/>
    </row>
    <row r="1583" spans="1:13" ht="15">
      <c r="A1583" s="88"/>
      <c r="B1583" s="89"/>
      <c r="C1583" s="88"/>
      <c r="D1583" s="90"/>
      <c r="E1583" s="102" t="s">
        <v>1481</v>
      </c>
      <c r="F1583" s="91" t="s">
        <v>7</v>
      </c>
      <c r="G1583" s="92">
        <v>1</v>
      </c>
      <c r="H1583" s="397"/>
      <c r="I1583" s="397"/>
      <c r="J1583" s="59"/>
      <c r="K1583" s="392"/>
      <c r="L1583" s="61"/>
      <c r="M1583" s="63"/>
    </row>
    <row r="1584" spans="1:13" ht="15">
      <c r="A1584" s="88"/>
      <c r="B1584" s="89"/>
      <c r="C1584" s="88"/>
      <c r="D1584" s="90"/>
      <c r="E1584" s="102" t="s">
        <v>1503</v>
      </c>
      <c r="F1584" s="91" t="s">
        <v>7</v>
      </c>
      <c r="G1584" s="92">
        <v>1</v>
      </c>
      <c r="H1584" s="397"/>
      <c r="I1584" s="397"/>
      <c r="J1584" s="59"/>
      <c r="K1584" s="392"/>
      <c r="L1584" s="61"/>
      <c r="M1584" s="63"/>
    </row>
    <row r="1585" spans="1:13" ht="15">
      <c r="A1585" s="88"/>
      <c r="B1585" s="89"/>
      <c r="C1585" s="88"/>
      <c r="D1585" s="90"/>
      <c r="E1585" s="102" t="s">
        <v>1504</v>
      </c>
      <c r="F1585" s="91" t="s">
        <v>8</v>
      </c>
      <c r="G1585" s="92">
        <v>1</v>
      </c>
      <c r="H1585" s="397"/>
      <c r="I1585" s="397"/>
      <c r="J1585" s="59"/>
      <c r="K1585" s="392"/>
      <c r="L1585" s="61"/>
      <c r="M1585" s="63"/>
    </row>
    <row r="1586" spans="1:13" ht="15">
      <c r="A1586" s="88"/>
      <c r="B1586" s="89"/>
      <c r="C1586" s="88"/>
      <c r="D1586" s="90"/>
      <c r="E1586" s="102" t="s">
        <v>1505</v>
      </c>
      <c r="F1586" s="91" t="s">
        <v>7</v>
      </c>
      <c r="G1586" s="92">
        <v>1</v>
      </c>
      <c r="H1586" s="397"/>
      <c r="I1586" s="397"/>
      <c r="J1586" s="59"/>
      <c r="K1586" s="392"/>
      <c r="L1586" s="61"/>
      <c r="M1586" s="63"/>
    </row>
    <row r="1587" spans="1:13" ht="22.5">
      <c r="A1587" s="88"/>
      <c r="B1587" s="89"/>
      <c r="C1587" s="88"/>
      <c r="D1587" s="90"/>
      <c r="E1587" s="102" t="s">
        <v>1506</v>
      </c>
      <c r="F1587" s="91" t="s">
        <v>7</v>
      </c>
      <c r="G1587" s="92">
        <v>1</v>
      </c>
      <c r="H1587" s="397"/>
      <c r="I1587" s="397"/>
      <c r="J1587" s="59"/>
      <c r="K1587" s="392"/>
      <c r="L1587" s="61"/>
      <c r="M1587" s="63"/>
    </row>
    <row r="1588" spans="1:13" ht="15">
      <c r="A1588" s="88"/>
      <c r="B1588" s="89"/>
      <c r="C1588" s="88"/>
      <c r="D1588" s="90"/>
      <c r="E1588" s="102" t="s">
        <v>1483</v>
      </c>
      <c r="F1588" s="91" t="s">
        <v>7</v>
      </c>
      <c r="G1588" s="92">
        <v>2</v>
      </c>
      <c r="H1588" s="397"/>
      <c r="I1588" s="397"/>
      <c r="J1588" s="59"/>
      <c r="K1588" s="392"/>
      <c r="L1588" s="61"/>
      <c r="M1588" s="63"/>
    </row>
    <row r="1589" spans="1:13" ht="15">
      <c r="A1589" s="88"/>
      <c r="B1589" s="89"/>
      <c r="C1589" s="88"/>
      <c r="D1589" s="90"/>
      <c r="E1589" s="102" t="s">
        <v>1484</v>
      </c>
      <c r="F1589" s="91" t="s">
        <v>7</v>
      </c>
      <c r="G1589" s="92">
        <v>1</v>
      </c>
      <c r="H1589" s="397"/>
      <c r="I1589" s="397"/>
      <c r="J1589" s="59"/>
      <c r="K1589" s="392"/>
      <c r="L1589" s="61"/>
      <c r="M1589" s="63"/>
    </row>
    <row r="1590" spans="1:13" ht="15">
      <c r="A1590" s="88"/>
      <c r="B1590" s="89"/>
      <c r="C1590" s="88"/>
      <c r="D1590" s="90"/>
      <c r="E1590" s="102" t="s">
        <v>1444</v>
      </c>
      <c r="F1590" s="91" t="s">
        <v>7</v>
      </c>
      <c r="G1590" s="92">
        <v>2</v>
      </c>
      <c r="H1590" s="397"/>
      <c r="I1590" s="397"/>
      <c r="J1590" s="59"/>
      <c r="K1590" s="392"/>
      <c r="L1590" s="61"/>
      <c r="M1590" s="63"/>
    </row>
    <row r="1591" spans="1:13" ht="15">
      <c r="A1591" s="88"/>
      <c r="B1591" s="89"/>
      <c r="C1591" s="88"/>
      <c r="D1591" s="90"/>
      <c r="E1591" s="102" t="s">
        <v>1445</v>
      </c>
      <c r="F1591" s="91" t="s">
        <v>7</v>
      </c>
      <c r="G1591" s="92">
        <v>1</v>
      </c>
      <c r="H1591" s="397"/>
      <c r="I1591" s="397"/>
      <c r="J1591" s="59"/>
      <c r="K1591" s="392"/>
      <c r="L1591" s="61"/>
      <c r="M1591" s="63"/>
    </row>
    <row r="1592" spans="1:13" ht="15">
      <c r="A1592" s="88"/>
      <c r="B1592" s="89"/>
      <c r="C1592" s="88"/>
      <c r="D1592" s="90"/>
      <c r="E1592" s="102" t="s">
        <v>1446</v>
      </c>
      <c r="F1592" s="91" t="s">
        <v>7</v>
      </c>
      <c r="G1592" s="92">
        <v>1</v>
      </c>
      <c r="H1592" s="397"/>
      <c r="I1592" s="397"/>
      <c r="J1592" s="59"/>
      <c r="K1592" s="392"/>
      <c r="L1592" s="61"/>
      <c r="M1592" s="63"/>
    </row>
    <row r="1593" spans="1:13" ht="15">
      <c r="A1593" s="88"/>
      <c r="B1593" s="89"/>
      <c r="C1593" s="88"/>
      <c r="D1593" s="90"/>
      <c r="E1593" s="102" t="s">
        <v>1485</v>
      </c>
      <c r="F1593" s="91" t="s">
        <v>7</v>
      </c>
      <c r="G1593" s="92">
        <v>1</v>
      </c>
      <c r="H1593" s="397"/>
      <c r="I1593" s="397"/>
      <c r="J1593" s="59"/>
      <c r="K1593" s="392"/>
      <c r="L1593" s="61"/>
      <c r="M1593" s="63"/>
    </row>
    <row r="1594" spans="1:13" ht="15">
      <c r="A1594" s="88"/>
      <c r="B1594" s="89"/>
      <c r="C1594" s="88"/>
      <c r="D1594" s="90"/>
      <c r="E1594" s="102" t="s">
        <v>1486</v>
      </c>
      <c r="F1594" s="91" t="s">
        <v>7</v>
      </c>
      <c r="G1594" s="92">
        <v>6</v>
      </c>
      <c r="H1594" s="397"/>
      <c r="I1594" s="397"/>
      <c r="J1594" s="59"/>
      <c r="K1594" s="392"/>
      <c r="L1594" s="61"/>
      <c r="M1594" s="63"/>
    </row>
    <row r="1595" spans="1:13" ht="15">
      <c r="A1595" s="88"/>
      <c r="B1595" s="89"/>
      <c r="C1595" s="88"/>
      <c r="D1595" s="90"/>
      <c r="E1595" s="102" t="s">
        <v>1487</v>
      </c>
      <c r="F1595" s="91" t="s">
        <v>7</v>
      </c>
      <c r="G1595" s="92">
        <v>3</v>
      </c>
      <c r="H1595" s="397"/>
      <c r="I1595" s="397"/>
      <c r="J1595" s="59"/>
      <c r="K1595" s="392"/>
      <c r="L1595" s="61"/>
      <c r="M1595" s="63"/>
    </row>
    <row r="1596" spans="1:13" ht="15">
      <c r="A1596" s="88"/>
      <c r="B1596" s="89"/>
      <c r="C1596" s="88"/>
      <c r="D1596" s="90"/>
      <c r="E1596" s="102" t="s">
        <v>1488</v>
      </c>
      <c r="F1596" s="91" t="s">
        <v>7</v>
      </c>
      <c r="G1596" s="92">
        <v>3</v>
      </c>
      <c r="H1596" s="397"/>
      <c r="I1596" s="397"/>
      <c r="J1596" s="59"/>
      <c r="K1596" s="392"/>
      <c r="L1596" s="61"/>
      <c r="M1596" s="63"/>
    </row>
    <row r="1597" spans="1:13" ht="15">
      <c r="A1597" s="88"/>
      <c r="B1597" s="89"/>
      <c r="C1597" s="88"/>
      <c r="D1597" s="90"/>
      <c r="E1597" s="102" t="s">
        <v>1489</v>
      </c>
      <c r="F1597" s="91" t="s">
        <v>7</v>
      </c>
      <c r="G1597" s="92">
        <v>3</v>
      </c>
      <c r="H1597" s="397"/>
      <c r="I1597" s="397"/>
      <c r="J1597" s="59"/>
      <c r="K1597" s="392"/>
      <c r="L1597" s="61"/>
      <c r="M1597" s="63"/>
    </row>
    <row r="1598" spans="1:13" ht="15">
      <c r="A1598" s="88"/>
      <c r="B1598" s="89"/>
      <c r="C1598" s="88"/>
      <c r="D1598" s="90"/>
      <c r="E1598" s="102" t="s">
        <v>1490</v>
      </c>
      <c r="F1598" s="91" t="s">
        <v>7</v>
      </c>
      <c r="G1598" s="92">
        <v>1</v>
      </c>
      <c r="H1598" s="397"/>
      <c r="I1598" s="397"/>
      <c r="J1598" s="59"/>
      <c r="K1598" s="392"/>
      <c r="L1598" s="61"/>
      <c r="M1598" s="63"/>
    </row>
    <row r="1599" spans="1:13" ht="15">
      <c r="A1599" s="88"/>
      <c r="B1599" s="89"/>
      <c r="C1599" s="88"/>
      <c r="D1599" s="90"/>
      <c r="E1599" s="102" t="s">
        <v>1491</v>
      </c>
      <c r="F1599" s="91" t="s">
        <v>7</v>
      </c>
      <c r="G1599" s="92">
        <v>1</v>
      </c>
      <c r="H1599" s="397"/>
      <c r="I1599" s="397"/>
      <c r="J1599" s="59"/>
      <c r="K1599" s="392"/>
      <c r="L1599" s="61"/>
      <c r="M1599" s="63"/>
    </row>
    <row r="1600" spans="1:13" ht="15">
      <c r="A1600" s="88"/>
      <c r="B1600" s="89"/>
      <c r="C1600" s="88"/>
      <c r="D1600" s="90"/>
      <c r="E1600" s="102" t="s">
        <v>1492</v>
      </c>
      <c r="F1600" s="91" t="s">
        <v>7</v>
      </c>
      <c r="G1600" s="92">
        <v>1</v>
      </c>
      <c r="H1600" s="397"/>
      <c r="I1600" s="397"/>
      <c r="J1600" s="59"/>
      <c r="K1600" s="392"/>
      <c r="L1600" s="61"/>
      <c r="M1600" s="63"/>
    </row>
    <row r="1601" spans="1:13" ht="15">
      <c r="A1601" s="88"/>
      <c r="B1601" s="89"/>
      <c r="C1601" s="88"/>
      <c r="D1601" s="90"/>
      <c r="E1601" s="102" t="s">
        <v>1493</v>
      </c>
      <c r="F1601" s="91" t="s">
        <v>7</v>
      </c>
      <c r="G1601" s="92">
        <v>1</v>
      </c>
      <c r="H1601" s="397"/>
      <c r="I1601" s="397"/>
      <c r="J1601" s="59"/>
      <c r="K1601" s="392"/>
      <c r="L1601" s="61"/>
      <c r="M1601" s="63"/>
    </row>
    <row r="1602" spans="1:13" ht="15">
      <c r="A1602" s="88"/>
      <c r="B1602" s="89"/>
      <c r="C1602" s="88"/>
      <c r="D1602" s="90"/>
      <c r="E1602" s="102" t="s">
        <v>1494</v>
      </c>
      <c r="F1602" s="91" t="s">
        <v>7</v>
      </c>
      <c r="G1602" s="92">
        <v>1</v>
      </c>
      <c r="H1602" s="397"/>
      <c r="I1602" s="397"/>
      <c r="J1602" s="59"/>
      <c r="K1602" s="392"/>
      <c r="L1602" s="61"/>
      <c r="M1602" s="63"/>
    </row>
    <row r="1603" spans="1:13" ht="15">
      <c r="A1603" s="88"/>
      <c r="B1603" s="89"/>
      <c r="C1603" s="88"/>
      <c r="D1603" s="90"/>
      <c r="E1603" s="102" t="s">
        <v>1495</v>
      </c>
      <c r="F1603" s="91" t="s">
        <v>7</v>
      </c>
      <c r="G1603" s="92">
        <v>1</v>
      </c>
      <c r="H1603" s="397"/>
      <c r="I1603" s="397"/>
      <c r="J1603" s="59"/>
      <c r="K1603" s="392"/>
      <c r="L1603" s="61"/>
      <c r="M1603" s="63"/>
    </row>
    <row r="1604" spans="1:13" ht="15">
      <c r="A1604" s="88"/>
      <c r="B1604" s="89"/>
      <c r="C1604" s="88"/>
      <c r="D1604" s="90"/>
      <c r="E1604" s="102" t="s">
        <v>1496</v>
      </c>
      <c r="F1604" s="91" t="s">
        <v>7</v>
      </c>
      <c r="G1604" s="92">
        <v>1</v>
      </c>
      <c r="H1604" s="397"/>
      <c r="I1604" s="397"/>
      <c r="J1604" s="59"/>
      <c r="K1604" s="392"/>
      <c r="L1604" s="61"/>
      <c r="M1604" s="63"/>
    </row>
    <row r="1605" spans="1:13" ht="15">
      <c r="A1605" s="88"/>
      <c r="B1605" s="89"/>
      <c r="C1605" s="88"/>
      <c r="D1605" s="90"/>
      <c r="E1605" s="102" t="s">
        <v>1507</v>
      </c>
      <c r="F1605" s="91" t="s">
        <v>7</v>
      </c>
      <c r="G1605" s="92">
        <v>3</v>
      </c>
      <c r="H1605" s="397"/>
      <c r="I1605" s="397"/>
      <c r="J1605" s="59"/>
      <c r="K1605" s="392"/>
      <c r="L1605" s="61"/>
      <c r="M1605" s="63"/>
    </row>
    <row r="1606" spans="1:13" ht="15">
      <c r="A1606" s="88"/>
      <c r="B1606" s="89"/>
      <c r="C1606" s="88"/>
      <c r="D1606" s="90"/>
      <c r="E1606" s="102" t="s">
        <v>1508</v>
      </c>
      <c r="F1606" s="91" t="s">
        <v>7</v>
      </c>
      <c r="G1606" s="92">
        <v>1</v>
      </c>
      <c r="H1606" s="397"/>
      <c r="I1606" s="397"/>
      <c r="J1606" s="59"/>
      <c r="K1606" s="392"/>
      <c r="L1606" s="61"/>
      <c r="M1606" s="63"/>
    </row>
    <row r="1607" spans="1:13" ht="15">
      <c r="A1607" s="88"/>
      <c r="B1607" s="89"/>
      <c r="C1607" s="88"/>
      <c r="D1607" s="90"/>
      <c r="E1607" s="102" t="s">
        <v>1497</v>
      </c>
      <c r="F1607" s="91" t="s">
        <v>7</v>
      </c>
      <c r="G1607" s="92">
        <v>3</v>
      </c>
      <c r="H1607" s="397"/>
      <c r="I1607" s="397"/>
      <c r="J1607" s="59"/>
      <c r="K1607" s="392"/>
      <c r="L1607" s="61"/>
      <c r="M1607" s="63"/>
    </row>
    <row r="1608" spans="1:13" ht="15">
      <c r="A1608" s="88"/>
      <c r="B1608" s="89"/>
      <c r="C1608" s="88"/>
      <c r="D1608" s="90"/>
      <c r="E1608" s="102" t="s">
        <v>1498</v>
      </c>
      <c r="F1608" s="91" t="s">
        <v>7</v>
      </c>
      <c r="G1608" s="92">
        <v>1</v>
      </c>
      <c r="H1608" s="397"/>
      <c r="I1608" s="397"/>
      <c r="J1608" s="59"/>
      <c r="K1608" s="392"/>
      <c r="L1608" s="61"/>
      <c r="M1608" s="63"/>
    </row>
    <row r="1609" spans="1:13" ht="15">
      <c r="A1609" s="88"/>
      <c r="B1609" s="89"/>
      <c r="C1609" s="88"/>
      <c r="D1609" s="90"/>
      <c r="E1609" s="102" t="s">
        <v>1499</v>
      </c>
      <c r="F1609" s="91" t="s">
        <v>7</v>
      </c>
      <c r="G1609" s="92">
        <v>6</v>
      </c>
      <c r="H1609" s="397"/>
      <c r="I1609" s="397"/>
      <c r="J1609" s="59"/>
      <c r="K1609" s="392"/>
      <c r="L1609" s="61"/>
      <c r="M1609" s="63"/>
    </row>
    <row r="1610" spans="1:13" ht="15">
      <c r="A1610" s="88"/>
      <c r="B1610" s="89"/>
      <c r="C1610" s="88"/>
      <c r="D1610" s="90"/>
      <c r="E1610" s="102" t="s">
        <v>1500</v>
      </c>
      <c r="F1610" s="91" t="s">
        <v>7</v>
      </c>
      <c r="G1610" s="92">
        <v>6</v>
      </c>
      <c r="H1610" s="397"/>
      <c r="I1610" s="397"/>
      <c r="J1610" s="59"/>
      <c r="K1610" s="392"/>
      <c r="L1610" s="61"/>
      <c r="M1610" s="63"/>
    </row>
    <row r="1611" spans="1:13" ht="15">
      <c r="A1611" s="88"/>
      <c r="B1611" s="89"/>
      <c r="C1611" s="88"/>
      <c r="D1611" s="90"/>
      <c r="E1611" s="102" t="s">
        <v>1449</v>
      </c>
      <c r="F1611" s="91" t="s">
        <v>7</v>
      </c>
      <c r="G1611" s="92">
        <v>20</v>
      </c>
      <c r="H1611" s="397"/>
      <c r="I1611" s="397"/>
      <c r="J1611" s="59"/>
      <c r="K1611" s="392"/>
      <c r="L1611" s="61"/>
      <c r="M1611" s="63"/>
    </row>
    <row r="1612" spans="1:13" ht="15">
      <c r="A1612" s="88"/>
      <c r="B1612" s="89"/>
      <c r="C1612" s="88"/>
      <c r="D1612" s="90"/>
      <c r="E1612" s="102" t="s">
        <v>1452</v>
      </c>
      <c r="F1612" s="91" t="s">
        <v>7</v>
      </c>
      <c r="G1612" s="92">
        <v>15</v>
      </c>
      <c r="H1612" s="397"/>
      <c r="I1612" s="397"/>
      <c r="J1612" s="59"/>
      <c r="K1612" s="392"/>
      <c r="L1612" s="61"/>
      <c r="M1612" s="63"/>
    </row>
    <row r="1613" spans="1:13" ht="15">
      <c r="A1613" s="88"/>
      <c r="B1613" s="89"/>
      <c r="C1613" s="88"/>
      <c r="D1613" s="90"/>
      <c r="E1613" s="102" t="s">
        <v>1453</v>
      </c>
      <c r="F1613" s="91" t="s">
        <v>7</v>
      </c>
      <c r="G1613" s="92">
        <v>1</v>
      </c>
      <c r="H1613" s="397"/>
      <c r="I1613" s="397"/>
      <c r="J1613" s="59"/>
      <c r="K1613" s="392"/>
      <c r="L1613" s="61"/>
      <c r="M1613" s="63"/>
    </row>
    <row r="1614" spans="1:13" ht="15">
      <c r="A1614" s="88"/>
      <c r="B1614" s="89"/>
      <c r="C1614" s="88"/>
      <c r="D1614" s="90"/>
      <c r="E1614" s="102" t="s">
        <v>1501</v>
      </c>
      <c r="F1614" s="91" t="s">
        <v>7</v>
      </c>
      <c r="G1614" s="92">
        <v>2</v>
      </c>
      <c r="H1614" s="397"/>
      <c r="I1614" s="397"/>
      <c r="J1614" s="59"/>
      <c r="K1614" s="392"/>
      <c r="L1614" s="61"/>
      <c r="M1614" s="63"/>
    </row>
    <row r="1615" spans="1:13" ht="22.5">
      <c r="A1615" s="88"/>
      <c r="B1615" s="89"/>
      <c r="C1615" s="88"/>
      <c r="D1615" s="90"/>
      <c r="E1615" s="102" t="s">
        <v>1460</v>
      </c>
      <c r="F1615" s="91" t="s">
        <v>8</v>
      </c>
      <c r="G1615" s="92">
        <v>1</v>
      </c>
      <c r="H1615" s="397"/>
      <c r="I1615" s="397"/>
      <c r="J1615" s="59"/>
      <c r="K1615" s="392"/>
      <c r="L1615" s="61"/>
      <c r="M1615" s="63"/>
    </row>
    <row r="1616" spans="1:13" ht="15">
      <c r="A1616" s="82"/>
      <c r="B1616" s="83"/>
      <c r="C1616" s="82"/>
      <c r="D1616" s="84" t="s">
        <v>1428</v>
      </c>
      <c r="E1616" s="101" t="s">
        <v>1509</v>
      </c>
      <c r="F1616" s="85" t="s">
        <v>1439</v>
      </c>
      <c r="G1616" s="86">
        <v>1</v>
      </c>
      <c r="H1616" s="87">
        <v>0</v>
      </c>
      <c r="I1616" s="396">
        <f t="shared" ref="I1616:I1655" si="58">IF(ISNUMBER(G1616),ROUND(G1616*H1616,2),"")</f>
        <v>0</v>
      </c>
      <c r="J1616" s="59"/>
      <c r="K1616" s="392"/>
      <c r="L1616" s="61"/>
      <c r="M1616" s="63"/>
    </row>
    <row r="1617" spans="1:13" ht="15">
      <c r="A1617" s="88"/>
      <c r="B1617" s="89"/>
      <c r="C1617" s="88"/>
      <c r="D1617" s="90"/>
      <c r="E1617" s="102" t="s">
        <v>1510</v>
      </c>
      <c r="F1617" s="91" t="s">
        <v>7</v>
      </c>
      <c r="G1617" s="92">
        <v>1</v>
      </c>
      <c r="H1617" s="397"/>
      <c r="I1617" s="397"/>
      <c r="J1617" s="59"/>
      <c r="K1617" s="392"/>
      <c r="L1617" s="61"/>
      <c r="M1617" s="63"/>
    </row>
    <row r="1618" spans="1:13" ht="15">
      <c r="A1618" s="88"/>
      <c r="B1618" s="89"/>
      <c r="C1618" s="88"/>
      <c r="D1618" s="90"/>
      <c r="E1618" s="102" t="s">
        <v>1511</v>
      </c>
      <c r="F1618" s="91" t="s">
        <v>7</v>
      </c>
      <c r="G1618" s="92">
        <v>1</v>
      </c>
      <c r="H1618" s="397"/>
      <c r="I1618" s="397"/>
      <c r="J1618" s="59"/>
      <c r="K1618" s="392"/>
      <c r="L1618" s="61"/>
      <c r="M1618" s="63"/>
    </row>
    <row r="1619" spans="1:13" ht="15">
      <c r="A1619" s="88"/>
      <c r="B1619" s="89"/>
      <c r="C1619" s="88"/>
      <c r="D1619" s="90"/>
      <c r="E1619" s="102" t="s">
        <v>1512</v>
      </c>
      <c r="F1619" s="91" t="s">
        <v>7</v>
      </c>
      <c r="G1619" s="92">
        <v>1</v>
      </c>
      <c r="H1619" s="397"/>
      <c r="I1619" s="397"/>
      <c r="J1619" s="59"/>
      <c r="K1619" s="392"/>
      <c r="L1619" s="61"/>
      <c r="M1619" s="63"/>
    </row>
    <row r="1620" spans="1:13" ht="15">
      <c r="A1620" s="88"/>
      <c r="B1620" s="89"/>
      <c r="C1620" s="88"/>
      <c r="D1620" s="90"/>
      <c r="E1620" s="102" t="s">
        <v>1442</v>
      </c>
      <c r="F1620" s="91" t="s">
        <v>7</v>
      </c>
      <c r="G1620" s="92">
        <v>1</v>
      </c>
      <c r="H1620" s="397"/>
      <c r="I1620" s="397"/>
      <c r="J1620" s="59"/>
      <c r="K1620" s="392"/>
      <c r="L1620" s="61"/>
      <c r="M1620" s="63"/>
    </row>
    <row r="1621" spans="1:13" ht="15">
      <c r="A1621" s="88"/>
      <c r="B1621" s="89"/>
      <c r="C1621" s="88"/>
      <c r="D1621" s="90"/>
      <c r="E1621" s="102" t="s">
        <v>1481</v>
      </c>
      <c r="F1621" s="91" t="s">
        <v>7</v>
      </c>
      <c r="G1621" s="92">
        <v>1</v>
      </c>
      <c r="H1621" s="397"/>
      <c r="I1621" s="397"/>
      <c r="J1621" s="59"/>
      <c r="K1621" s="392"/>
      <c r="L1621" s="61"/>
      <c r="M1621" s="63"/>
    </row>
    <row r="1622" spans="1:13" ht="15">
      <c r="A1622" s="88"/>
      <c r="B1622" s="89"/>
      <c r="C1622" s="88"/>
      <c r="D1622" s="90"/>
      <c r="E1622" s="102" t="s">
        <v>1513</v>
      </c>
      <c r="F1622" s="91" t="s">
        <v>7</v>
      </c>
      <c r="G1622" s="92">
        <v>1</v>
      </c>
      <c r="H1622" s="397"/>
      <c r="I1622" s="397"/>
      <c r="J1622" s="59"/>
      <c r="K1622" s="392"/>
      <c r="L1622" s="61"/>
      <c r="M1622" s="63"/>
    </row>
    <row r="1623" spans="1:13" ht="22.5">
      <c r="A1623" s="88"/>
      <c r="B1623" s="89"/>
      <c r="C1623" s="88"/>
      <c r="D1623" s="90"/>
      <c r="E1623" s="102" t="s">
        <v>1506</v>
      </c>
      <c r="F1623" s="91" t="s">
        <v>7</v>
      </c>
      <c r="G1623" s="92">
        <v>1</v>
      </c>
      <c r="H1623" s="397"/>
      <c r="I1623" s="397"/>
      <c r="J1623" s="59"/>
      <c r="K1623" s="392"/>
      <c r="L1623" s="61"/>
      <c r="M1623" s="63"/>
    </row>
    <row r="1624" spans="1:13" ht="15">
      <c r="A1624" s="88"/>
      <c r="B1624" s="89"/>
      <c r="C1624" s="88"/>
      <c r="D1624" s="90"/>
      <c r="E1624" s="102" t="s">
        <v>1483</v>
      </c>
      <c r="F1624" s="91" t="s">
        <v>7</v>
      </c>
      <c r="G1624" s="92">
        <v>2</v>
      </c>
      <c r="H1624" s="397"/>
      <c r="I1624" s="397"/>
      <c r="J1624" s="59"/>
      <c r="K1624" s="392"/>
      <c r="L1624" s="61"/>
      <c r="M1624" s="63"/>
    </row>
    <row r="1625" spans="1:13" ht="15">
      <c r="A1625" s="88"/>
      <c r="B1625" s="89"/>
      <c r="C1625" s="88"/>
      <c r="D1625" s="90"/>
      <c r="E1625" s="102" t="s">
        <v>1484</v>
      </c>
      <c r="F1625" s="91" t="s">
        <v>7</v>
      </c>
      <c r="G1625" s="92">
        <v>1</v>
      </c>
      <c r="H1625" s="397"/>
      <c r="I1625" s="397"/>
      <c r="J1625" s="59"/>
      <c r="K1625" s="392"/>
      <c r="L1625" s="61"/>
      <c r="M1625" s="63"/>
    </row>
    <row r="1626" spans="1:13" ht="15">
      <c r="A1626" s="88"/>
      <c r="B1626" s="89"/>
      <c r="C1626" s="88"/>
      <c r="D1626" s="90"/>
      <c r="E1626" s="102" t="s">
        <v>1444</v>
      </c>
      <c r="F1626" s="91" t="s">
        <v>7</v>
      </c>
      <c r="G1626" s="92">
        <v>2</v>
      </c>
      <c r="H1626" s="397"/>
      <c r="I1626" s="397"/>
      <c r="J1626" s="59"/>
      <c r="K1626" s="392"/>
      <c r="L1626" s="61"/>
      <c r="M1626" s="63"/>
    </row>
    <row r="1627" spans="1:13" ht="15">
      <c r="A1627" s="88"/>
      <c r="B1627" s="89"/>
      <c r="C1627" s="88"/>
      <c r="D1627" s="90"/>
      <c r="E1627" s="102" t="s">
        <v>1445</v>
      </c>
      <c r="F1627" s="91" t="s">
        <v>7</v>
      </c>
      <c r="G1627" s="92">
        <v>1</v>
      </c>
      <c r="H1627" s="397"/>
      <c r="I1627" s="397"/>
      <c r="J1627" s="59"/>
      <c r="K1627" s="392"/>
      <c r="L1627" s="61"/>
      <c r="M1627" s="63"/>
    </row>
    <row r="1628" spans="1:13" ht="15">
      <c r="A1628" s="88"/>
      <c r="B1628" s="89"/>
      <c r="C1628" s="88"/>
      <c r="D1628" s="90"/>
      <c r="E1628" s="102" t="s">
        <v>1446</v>
      </c>
      <c r="F1628" s="91" t="s">
        <v>7</v>
      </c>
      <c r="G1628" s="92">
        <v>1</v>
      </c>
      <c r="H1628" s="397"/>
      <c r="I1628" s="397"/>
      <c r="J1628" s="59"/>
      <c r="K1628" s="392"/>
      <c r="L1628" s="61"/>
      <c r="M1628" s="63"/>
    </row>
    <row r="1629" spans="1:13" ht="15">
      <c r="A1629" s="88"/>
      <c r="B1629" s="89"/>
      <c r="C1629" s="88"/>
      <c r="D1629" s="90"/>
      <c r="E1629" s="102" t="s">
        <v>1485</v>
      </c>
      <c r="F1629" s="91" t="s">
        <v>7</v>
      </c>
      <c r="G1629" s="92">
        <v>1</v>
      </c>
      <c r="H1629" s="397"/>
      <c r="I1629" s="397"/>
      <c r="J1629" s="59"/>
      <c r="K1629" s="392"/>
      <c r="L1629" s="61"/>
      <c r="M1629" s="63"/>
    </row>
    <row r="1630" spans="1:13" ht="15">
      <c r="A1630" s="88"/>
      <c r="B1630" s="89"/>
      <c r="C1630" s="88"/>
      <c r="D1630" s="90"/>
      <c r="E1630" s="102" t="s">
        <v>1486</v>
      </c>
      <c r="F1630" s="91" t="s">
        <v>7</v>
      </c>
      <c r="G1630" s="92">
        <v>4</v>
      </c>
      <c r="H1630" s="397"/>
      <c r="I1630" s="397"/>
      <c r="J1630" s="59"/>
      <c r="K1630" s="392"/>
      <c r="L1630" s="61"/>
      <c r="M1630" s="63"/>
    </row>
    <row r="1631" spans="1:13" ht="15">
      <c r="A1631" s="88"/>
      <c r="B1631" s="89"/>
      <c r="C1631" s="88"/>
      <c r="D1631" s="90"/>
      <c r="E1631" s="102" t="s">
        <v>1487</v>
      </c>
      <c r="F1631" s="91" t="s">
        <v>7</v>
      </c>
      <c r="G1631" s="92">
        <v>2</v>
      </c>
      <c r="H1631" s="397"/>
      <c r="I1631" s="397"/>
      <c r="J1631" s="59"/>
      <c r="K1631" s="392"/>
      <c r="L1631" s="61"/>
      <c r="M1631" s="63"/>
    </row>
    <row r="1632" spans="1:13" ht="15">
      <c r="A1632" s="88"/>
      <c r="B1632" s="89"/>
      <c r="C1632" s="88"/>
      <c r="D1632" s="90"/>
      <c r="E1632" s="102" t="s">
        <v>1488</v>
      </c>
      <c r="F1632" s="91" t="s">
        <v>7</v>
      </c>
      <c r="G1632" s="92">
        <v>2</v>
      </c>
      <c r="H1632" s="397"/>
      <c r="I1632" s="397"/>
      <c r="J1632" s="59"/>
      <c r="K1632" s="392"/>
      <c r="L1632" s="61"/>
      <c r="M1632" s="63"/>
    </row>
    <row r="1633" spans="1:13" ht="15">
      <c r="A1633" s="88"/>
      <c r="B1633" s="89"/>
      <c r="C1633" s="88"/>
      <c r="D1633" s="90"/>
      <c r="E1633" s="102" t="s">
        <v>1489</v>
      </c>
      <c r="F1633" s="91" t="s">
        <v>7</v>
      </c>
      <c r="G1633" s="92">
        <v>2</v>
      </c>
      <c r="H1633" s="397"/>
      <c r="I1633" s="397"/>
      <c r="J1633" s="59"/>
      <c r="K1633" s="392"/>
      <c r="L1633" s="61"/>
      <c r="M1633" s="63"/>
    </row>
    <row r="1634" spans="1:13" ht="15">
      <c r="A1634" s="88"/>
      <c r="B1634" s="89"/>
      <c r="C1634" s="88"/>
      <c r="D1634" s="90"/>
      <c r="E1634" s="102" t="s">
        <v>1490</v>
      </c>
      <c r="F1634" s="91" t="s">
        <v>7</v>
      </c>
      <c r="G1634" s="92">
        <v>1</v>
      </c>
      <c r="H1634" s="397"/>
      <c r="I1634" s="397"/>
      <c r="J1634" s="59"/>
      <c r="K1634" s="392"/>
      <c r="L1634" s="61"/>
      <c r="M1634" s="63"/>
    </row>
    <row r="1635" spans="1:13" ht="15">
      <c r="A1635" s="88"/>
      <c r="B1635" s="89"/>
      <c r="C1635" s="88"/>
      <c r="D1635" s="90"/>
      <c r="E1635" s="102" t="s">
        <v>1491</v>
      </c>
      <c r="F1635" s="91" t="s">
        <v>7</v>
      </c>
      <c r="G1635" s="92">
        <v>1</v>
      </c>
      <c r="H1635" s="397"/>
      <c r="I1635" s="397"/>
      <c r="J1635" s="59"/>
      <c r="K1635" s="392"/>
      <c r="L1635" s="61"/>
      <c r="M1635" s="63"/>
    </row>
    <row r="1636" spans="1:13" ht="15">
      <c r="A1636" s="88"/>
      <c r="B1636" s="89"/>
      <c r="C1636" s="88"/>
      <c r="D1636" s="90"/>
      <c r="E1636" s="102" t="s">
        <v>1492</v>
      </c>
      <c r="F1636" s="91" t="s">
        <v>7</v>
      </c>
      <c r="G1636" s="92">
        <v>1</v>
      </c>
      <c r="H1636" s="397"/>
      <c r="I1636" s="397"/>
      <c r="J1636" s="59"/>
      <c r="K1636" s="392"/>
      <c r="L1636" s="61"/>
      <c r="M1636" s="63"/>
    </row>
    <row r="1637" spans="1:13" ht="15">
      <c r="A1637" s="88"/>
      <c r="B1637" s="89"/>
      <c r="C1637" s="88"/>
      <c r="D1637" s="90"/>
      <c r="E1637" s="102" t="s">
        <v>1493</v>
      </c>
      <c r="F1637" s="91" t="s">
        <v>7</v>
      </c>
      <c r="G1637" s="92">
        <v>1</v>
      </c>
      <c r="H1637" s="397"/>
      <c r="I1637" s="397"/>
      <c r="J1637" s="59"/>
      <c r="K1637" s="392"/>
      <c r="L1637" s="61"/>
      <c r="M1637" s="63"/>
    </row>
    <row r="1638" spans="1:13" ht="15">
      <c r="A1638" s="88"/>
      <c r="B1638" s="89"/>
      <c r="C1638" s="88"/>
      <c r="D1638" s="90"/>
      <c r="E1638" s="102" t="s">
        <v>1494</v>
      </c>
      <c r="F1638" s="91" t="s">
        <v>7</v>
      </c>
      <c r="G1638" s="92">
        <v>1</v>
      </c>
      <c r="H1638" s="397"/>
      <c r="I1638" s="397"/>
      <c r="J1638" s="59"/>
      <c r="K1638" s="392"/>
      <c r="L1638" s="61"/>
      <c r="M1638" s="63"/>
    </row>
    <row r="1639" spans="1:13" ht="15">
      <c r="A1639" s="88"/>
      <c r="B1639" s="89"/>
      <c r="C1639" s="88"/>
      <c r="D1639" s="90"/>
      <c r="E1639" s="102" t="s">
        <v>1495</v>
      </c>
      <c r="F1639" s="91" t="s">
        <v>7</v>
      </c>
      <c r="G1639" s="92">
        <v>1</v>
      </c>
      <c r="H1639" s="397"/>
      <c r="I1639" s="397"/>
      <c r="J1639" s="59"/>
      <c r="K1639" s="392"/>
      <c r="L1639" s="61"/>
      <c r="M1639" s="63"/>
    </row>
    <row r="1640" spans="1:13" ht="15">
      <c r="A1640" s="88"/>
      <c r="B1640" s="89"/>
      <c r="C1640" s="88"/>
      <c r="D1640" s="90"/>
      <c r="E1640" s="102" t="s">
        <v>1496</v>
      </c>
      <c r="F1640" s="91" t="s">
        <v>7</v>
      </c>
      <c r="G1640" s="92">
        <v>1</v>
      </c>
      <c r="H1640" s="397"/>
      <c r="I1640" s="397"/>
      <c r="J1640" s="59"/>
      <c r="K1640" s="392"/>
      <c r="L1640" s="61"/>
      <c r="M1640" s="63"/>
    </row>
    <row r="1641" spans="1:13" ht="15">
      <c r="A1641" s="88"/>
      <c r="B1641" s="89"/>
      <c r="C1641" s="88"/>
      <c r="D1641" s="90"/>
      <c r="E1641" s="102" t="s">
        <v>1497</v>
      </c>
      <c r="F1641" s="91" t="s">
        <v>7</v>
      </c>
      <c r="G1641" s="92">
        <v>3</v>
      </c>
      <c r="H1641" s="397"/>
      <c r="I1641" s="397"/>
      <c r="J1641" s="59"/>
      <c r="K1641" s="392"/>
      <c r="L1641" s="61"/>
      <c r="M1641" s="63"/>
    </row>
    <row r="1642" spans="1:13" ht="15">
      <c r="A1642" s="88"/>
      <c r="B1642" s="89"/>
      <c r="C1642" s="88"/>
      <c r="D1642" s="90"/>
      <c r="E1642" s="102" t="s">
        <v>1498</v>
      </c>
      <c r="F1642" s="91" t="s">
        <v>7</v>
      </c>
      <c r="G1642" s="92">
        <v>1</v>
      </c>
      <c r="H1642" s="397"/>
      <c r="I1642" s="397"/>
      <c r="J1642" s="59"/>
      <c r="K1642" s="392"/>
      <c r="L1642" s="61"/>
      <c r="M1642" s="63"/>
    </row>
    <row r="1643" spans="1:13" ht="15">
      <c r="A1643" s="88"/>
      <c r="B1643" s="89"/>
      <c r="C1643" s="88"/>
      <c r="D1643" s="90"/>
      <c r="E1643" s="102" t="s">
        <v>1499</v>
      </c>
      <c r="F1643" s="91" t="s">
        <v>7</v>
      </c>
      <c r="G1643" s="92">
        <v>4</v>
      </c>
      <c r="H1643" s="397"/>
      <c r="I1643" s="397"/>
      <c r="J1643" s="59"/>
      <c r="K1643" s="392"/>
      <c r="L1643" s="61"/>
      <c r="M1643" s="63"/>
    </row>
    <row r="1644" spans="1:13" ht="15">
      <c r="A1644" s="88"/>
      <c r="B1644" s="89"/>
      <c r="C1644" s="88"/>
      <c r="D1644" s="90"/>
      <c r="E1644" s="102" t="s">
        <v>1500</v>
      </c>
      <c r="F1644" s="91" t="s">
        <v>7</v>
      </c>
      <c r="G1644" s="92">
        <v>4</v>
      </c>
      <c r="H1644" s="397"/>
      <c r="I1644" s="397"/>
      <c r="J1644" s="59"/>
      <c r="K1644" s="392"/>
      <c r="L1644" s="61"/>
      <c r="M1644" s="63"/>
    </row>
    <row r="1645" spans="1:13" ht="15">
      <c r="A1645" s="88"/>
      <c r="B1645" s="89"/>
      <c r="C1645" s="88"/>
      <c r="D1645" s="90"/>
      <c r="E1645" s="102" t="s">
        <v>1449</v>
      </c>
      <c r="F1645" s="91" t="s">
        <v>7</v>
      </c>
      <c r="G1645" s="92">
        <v>10</v>
      </c>
      <c r="H1645" s="397"/>
      <c r="I1645" s="397"/>
      <c r="J1645" s="59"/>
      <c r="K1645" s="392"/>
      <c r="L1645" s="61"/>
      <c r="M1645" s="63"/>
    </row>
    <row r="1646" spans="1:13" ht="15">
      <c r="A1646" s="88"/>
      <c r="B1646" s="89"/>
      <c r="C1646" s="88"/>
      <c r="D1646" s="90"/>
      <c r="E1646" s="102" t="s">
        <v>1452</v>
      </c>
      <c r="F1646" s="91" t="s">
        <v>7</v>
      </c>
      <c r="G1646" s="92">
        <v>15</v>
      </c>
      <c r="H1646" s="397"/>
      <c r="I1646" s="397"/>
      <c r="J1646" s="59"/>
      <c r="K1646" s="392"/>
      <c r="L1646" s="61"/>
      <c r="M1646" s="63"/>
    </row>
    <row r="1647" spans="1:13" ht="15">
      <c r="A1647" s="88"/>
      <c r="B1647" s="89"/>
      <c r="C1647" s="88"/>
      <c r="D1647" s="90"/>
      <c r="E1647" s="102" t="s">
        <v>1453</v>
      </c>
      <c r="F1647" s="91" t="s">
        <v>7</v>
      </c>
      <c r="G1647" s="92">
        <v>1</v>
      </c>
      <c r="H1647" s="397"/>
      <c r="I1647" s="397"/>
      <c r="J1647" s="59"/>
      <c r="K1647" s="392"/>
      <c r="L1647" s="61"/>
      <c r="M1647" s="63"/>
    </row>
    <row r="1648" spans="1:13" ht="15">
      <c r="A1648" s="88"/>
      <c r="B1648" s="89"/>
      <c r="C1648" s="88"/>
      <c r="D1648" s="90"/>
      <c r="E1648" s="102" t="s">
        <v>1501</v>
      </c>
      <c r="F1648" s="91" t="s">
        <v>7</v>
      </c>
      <c r="G1648" s="92">
        <v>2</v>
      </c>
      <c r="H1648" s="397"/>
      <c r="I1648" s="397"/>
      <c r="J1648" s="59"/>
      <c r="K1648" s="392"/>
      <c r="L1648" s="61"/>
      <c r="M1648" s="63"/>
    </row>
    <row r="1649" spans="1:13" ht="22.5">
      <c r="A1649" s="94"/>
      <c r="B1649" s="95"/>
      <c r="C1649" s="94"/>
      <c r="D1649" s="96"/>
      <c r="E1649" s="100" t="s">
        <v>1460</v>
      </c>
      <c r="F1649" s="97" t="s">
        <v>8</v>
      </c>
      <c r="G1649" s="98">
        <v>1</v>
      </c>
      <c r="H1649" s="398"/>
      <c r="I1649" s="398"/>
      <c r="J1649" s="59"/>
      <c r="K1649" s="392"/>
      <c r="L1649" s="61"/>
      <c r="M1649" s="63"/>
    </row>
    <row r="1650" spans="1:13" ht="15">
      <c r="A1650" s="94"/>
      <c r="B1650" s="95"/>
      <c r="C1650" s="94"/>
      <c r="D1650" s="96" t="s">
        <v>1430</v>
      </c>
      <c r="E1650" s="100" t="s">
        <v>1514</v>
      </c>
      <c r="F1650" s="97" t="s">
        <v>7</v>
      </c>
      <c r="G1650" s="98">
        <v>36</v>
      </c>
      <c r="H1650" s="99">
        <v>0</v>
      </c>
      <c r="I1650" s="397">
        <f t="shared" si="58"/>
        <v>0</v>
      </c>
      <c r="J1650" s="59"/>
      <c r="K1650" s="392"/>
      <c r="L1650" s="61"/>
      <c r="M1650" s="63"/>
    </row>
    <row r="1651" spans="1:13" ht="15">
      <c r="A1651" s="30"/>
      <c r="B1651" s="72"/>
      <c r="C1651" s="30"/>
      <c r="D1651" s="31" t="s">
        <v>1432</v>
      </c>
      <c r="E1651" s="78" t="s">
        <v>1515</v>
      </c>
      <c r="F1651" s="32" t="s">
        <v>7</v>
      </c>
      <c r="G1651" s="34">
        <v>576</v>
      </c>
      <c r="H1651" s="56">
        <v>0</v>
      </c>
      <c r="I1651" s="396">
        <f t="shared" si="58"/>
        <v>0</v>
      </c>
      <c r="J1651" s="59"/>
      <c r="K1651" s="392"/>
      <c r="L1651" s="61"/>
      <c r="M1651" s="63"/>
    </row>
    <row r="1652" spans="1:13" ht="15">
      <c r="A1652" s="30"/>
      <c r="B1652" s="72"/>
      <c r="C1652" s="30"/>
      <c r="D1652" s="31" t="s">
        <v>1434</v>
      </c>
      <c r="E1652" s="78" t="s">
        <v>1516</v>
      </c>
      <c r="F1652" s="32" t="s">
        <v>7</v>
      </c>
      <c r="G1652" s="34">
        <v>36</v>
      </c>
      <c r="H1652" s="56">
        <v>0</v>
      </c>
      <c r="I1652" s="396">
        <f t="shared" si="58"/>
        <v>0</v>
      </c>
      <c r="J1652" s="59"/>
      <c r="K1652" s="392"/>
      <c r="L1652" s="61"/>
      <c r="M1652" s="63"/>
    </row>
    <row r="1653" spans="1:13" ht="15">
      <c r="A1653" s="30"/>
      <c r="B1653" s="72"/>
      <c r="C1653" s="30"/>
      <c r="D1653" s="31" t="s">
        <v>1436</v>
      </c>
      <c r="E1653" s="78" t="s">
        <v>1517</v>
      </c>
      <c r="F1653" s="32" t="s">
        <v>363</v>
      </c>
      <c r="G1653" s="34">
        <v>150</v>
      </c>
      <c r="H1653" s="56">
        <v>0</v>
      </c>
      <c r="I1653" s="396">
        <f t="shared" si="58"/>
        <v>0</v>
      </c>
      <c r="J1653" s="59"/>
      <c r="K1653" s="392"/>
      <c r="L1653" s="61"/>
      <c r="M1653" s="63"/>
    </row>
    <row r="1654" spans="1:13" ht="15">
      <c r="A1654" s="30"/>
      <c r="B1654" s="72"/>
      <c r="C1654" s="30"/>
      <c r="D1654" s="31" t="s">
        <v>1518</v>
      </c>
      <c r="E1654" s="78" t="s">
        <v>1519</v>
      </c>
      <c r="F1654" s="32" t="s">
        <v>7</v>
      </c>
      <c r="G1654" s="34">
        <v>10</v>
      </c>
      <c r="H1654" s="56">
        <v>0</v>
      </c>
      <c r="I1654" s="396">
        <f t="shared" si="58"/>
        <v>0</v>
      </c>
      <c r="J1654" s="59"/>
      <c r="K1654" s="392"/>
      <c r="L1654" s="61"/>
      <c r="M1654" s="63"/>
    </row>
    <row r="1655" spans="1:13" ht="15">
      <c r="A1655" s="30"/>
      <c r="B1655" s="72"/>
      <c r="C1655" s="30"/>
      <c r="D1655" s="31" t="s">
        <v>1520</v>
      </c>
      <c r="E1655" s="78" t="s">
        <v>1521</v>
      </c>
      <c r="F1655" s="32" t="s">
        <v>7</v>
      </c>
      <c r="G1655" s="34">
        <v>144</v>
      </c>
      <c r="H1655" s="56">
        <v>0</v>
      </c>
      <c r="I1655" s="396">
        <f t="shared" si="58"/>
        <v>0</v>
      </c>
      <c r="J1655" s="59"/>
      <c r="K1655" s="392"/>
      <c r="L1655" s="61"/>
      <c r="M1655" s="63"/>
    </row>
    <row r="1656" spans="1:13" ht="15">
      <c r="A1656" s="402">
        <v>3</v>
      </c>
      <c r="B1656" s="402"/>
      <c r="C1656" s="403"/>
      <c r="D1656" s="404"/>
      <c r="E1656" s="404" t="s">
        <v>1529</v>
      </c>
      <c r="F1656" s="432"/>
      <c r="G1656" s="433"/>
      <c r="H1656" s="434"/>
      <c r="I1656" s="29">
        <f>SUM(I1657:I1657)</f>
        <v>0</v>
      </c>
      <c r="J1656" s="59"/>
      <c r="K1656" s="392"/>
      <c r="L1656" s="61"/>
      <c r="M1656" s="63"/>
    </row>
    <row r="1657" spans="1:13" ht="22.5">
      <c r="A1657" s="30"/>
      <c r="B1657" s="72"/>
      <c r="C1657" s="30"/>
      <c r="D1657" s="31" t="s">
        <v>1400</v>
      </c>
      <c r="E1657" s="78" t="s">
        <v>1522</v>
      </c>
      <c r="F1657" s="32" t="s">
        <v>8</v>
      </c>
      <c r="G1657" s="34">
        <v>1</v>
      </c>
      <c r="H1657" s="56">
        <v>0</v>
      </c>
      <c r="I1657" s="396">
        <f t="shared" ref="I1657" si="59">IF(ISNUMBER(G1657),ROUND(G1657*H1657,2),"")</f>
        <v>0</v>
      </c>
      <c r="J1657" s="59"/>
      <c r="K1657" s="392"/>
      <c r="L1657" s="61"/>
      <c r="M1657" s="63"/>
    </row>
    <row r="1658" spans="1:13" ht="15">
      <c r="A1658" s="22">
        <v>2</v>
      </c>
      <c r="B1658" s="70" t="str">
        <f>IF(TRIM(H1658)&lt;&gt;"",COUNTA($H$8:H1658),"")</f>
        <v/>
      </c>
      <c r="C1658" s="22"/>
      <c r="D1658" s="23"/>
      <c r="E1658" s="24" t="s">
        <v>1530</v>
      </c>
      <c r="F1658" s="25"/>
      <c r="G1658" s="51"/>
      <c r="H1658" s="394"/>
      <c r="I1658" s="26">
        <f>I1659+I1689</f>
        <v>0</v>
      </c>
      <c r="J1658" s="59"/>
      <c r="K1658" s="392"/>
      <c r="L1658" s="61"/>
      <c r="M1658" s="63"/>
    </row>
    <row r="1659" spans="1:13" ht="15">
      <c r="A1659" s="402">
        <v>3</v>
      </c>
      <c r="B1659" s="402"/>
      <c r="C1659" s="403"/>
      <c r="D1659" s="404"/>
      <c r="E1659" s="404" t="s">
        <v>1531</v>
      </c>
      <c r="F1659" s="432"/>
      <c r="G1659" s="433"/>
      <c r="H1659" s="434"/>
      <c r="I1659" s="435">
        <f>SUM(I1660:I1688)</f>
        <v>0</v>
      </c>
      <c r="J1659" s="59"/>
      <c r="K1659" s="392"/>
      <c r="L1659" s="61"/>
      <c r="M1659" s="63"/>
    </row>
    <row r="1660" spans="1:13" ht="45">
      <c r="A1660" s="30"/>
      <c r="B1660" s="72"/>
      <c r="C1660" s="30"/>
      <c r="D1660" s="31">
        <v>1</v>
      </c>
      <c r="E1660" s="78" t="s">
        <v>1532</v>
      </c>
      <c r="F1660" s="32" t="s">
        <v>7</v>
      </c>
      <c r="G1660" s="34">
        <v>6</v>
      </c>
      <c r="H1660" s="56">
        <v>0</v>
      </c>
      <c r="I1660" s="396">
        <f t="shared" ref="I1660:I1723" si="60">IF(ISNUMBER(G1660),ROUND(G1660*H1660,2),"")</f>
        <v>0</v>
      </c>
      <c r="J1660" s="59"/>
      <c r="K1660" s="392"/>
      <c r="L1660" s="61"/>
      <c r="M1660" s="63"/>
    </row>
    <row r="1661" spans="1:13" ht="15">
      <c r="A1661" s="82"/>
      <c r="B1661" s="83"/>
      <c r="C1661" s="82"/>
      <c r="D1661" s="84">
        <v>2</v>
      </c>
      <c r="E1661" s="101" t="s">
        <v>1533</v>
      </c>
      <c r="F1661" s="85" t="s">
        <v>7</v>
      </c>
      <c r="G1661" s="86">
        <v>24</v>
      </c>
      <c r="H1661" s="87">
        <v>0</v>
      </c>
      <c r="I1661" s="396">
        <f t="shared" si="60"/>
        <v>0</v>
      </c>
      <c r="J1661" s="59"/>
      <c r="K1661" s="392"/>
      <c r="L1661" s="61"/>
      <c r="M1661" s="63"/>
    </row>
    <row r="1662" spans="1:13" ht="56.25">
      <c r="A1662" s="82"/>
      <c r="B1662" s="83"/>
      <c r="C1662" s="82"/>
      <c r="D1662" s="84">
        <v>3</v>
      </c>
      <c r="E1662" s="101" t="s">
        <v>1534</v>
      </c>
      <c r="F1662" s="85" t="s">
        <v>7</v>
      </c>
      <c r="G1662" s="86">
        <v>4</v>
      </c>
      <c r="H1662" s="87">
        <v>0</v>
      </c>
      <c r="I1662" s="396">
        <f t="shared" si="60"/>
        <v>0</v>
      </c>
      <c r="J1662" s="59"/>
      <c r="K1662" s="392"/>
      <c r="L1662" s="61"/>
      <c r="M1662" s="63"/>
    </row>
    <row r="1663" spans="1:13" ht="15">
      <c r="A1663" s="88"/>
      <c r="B1663" s="89"/>
      <c r="C1663" s="88"/>
      <c r="D1663" s="90"/>
      <c r="E1663" s="102" t="s">
        <v>1535</v>
      </c>
      <c r="F1663" s="91" t="s">
        <v>7</v>
      </c>
      <c r="G1663" s="92">
        <v>2</v>
      </c>
      <c r="H1663" s="397"/>
      <c r="I1663" s="397"/>
      <c r="J1663" s="59"/>
      <c r="K1663" s="392"/>
      <c r="L1663" s="61"/>
      <c r="M1663" s="63"/>
    </row>
    <row r="1664" spans="1:13" ht="15">
      <c r="A1664" s="88"/>
      <c r="B1664" s="89"/>
      <c r="C1664" s="88"/>
      <c r="D1664" s="90"/>
      <c r="E1664" s="102" t="s">
        <v>1536</v>
      </c>
      <c r="F1664" s="91" t="s">
        <v>7</v>
      </c>
      <c r="G1664" s="92">
        <v>2</v>
      </c>
      <c r="H1664" s="397"/>
      <c r="I1664" s="397"/>
      <c r="J1664" s="59"/>
      <c r="K1664" s="392"/>
      <c r="L1664" s="61"/>
      <c r="M1664" s="63"/>
    </row>
    <row r="1665" spans="1:13" ht="15">
      <c r="A1665" s="88"/>
      <c r="B1665" s="89"/>
      <c r="C1665" s="88"/>
      <c r="D1665" s="90"/>
      <c r="E1665" s="102" t="s">
        <v>1537</v>
      </c>
      <c r="F1665" s="91" t="s">
        <v>7</v>
      </c>
      <c r="G1665" s="92">
        <v>1</v>
      </c>
      <c r="H1665" s="397"/>
      <c r="I1665" s="397"/>
      <c r="J1665" s="59"/>
      <c r="K1665" s="392"/>
      <c r="L1665" s="61"/>
      <c r="M1665" s="63"/>
    </row>
    <row r="1666" spans="1:13" ht="15">
      <c r="A1666" s="88"/>
      <c r="B1666" s="89"/>
      <c r="C1666" s="88"/>
      <c r="D1666" s="90"/>
      <c r="E1666" s="102" t="s">
        <v>1538</v>
      </c>
      <c r="F1666" s="91" t="s">
        <v>7</v>
      </c>
      <c r="G1666" s="92">
        <v>1</v>
      </c>
      <c r="H1666" s="397"/>
      <c r="I1666" s="397"/>
      <c r="J1666" s="59"/>
      <c r="K1666" s="392"/>
      <c r="L1666" s="61"/>
      <c r="M1666" s="63"/>
    </row>
    <row r="1667" spans="1:13" ht="67.5">
      <c r="A1667" s="82"/>
      <c r="B1667" s="83"/>
      <c r="C1667" s="82"/>
      <c r="D1667" s="84">
        <v>4</v>
      </c>
      <c r="E1667" s="101" t="s">
        <v>1539</v>
      </c>
      <c r="F1667" s="85" t="s">
        <v>7</v>
      </c>
      <c r="G1667" s="86">
        <v>15</v>
      </c>
      <c r="H1667" s="87">
        <v>0</v>
      </c>
      <c r="I1667" s="396">
        <f t="shared" si="60"/>
        <v>0</v>
      </c>
      <c r="J1667" s="59"/>
      <c r="K1667" s="392"/>
      <c r="L1667" s="61"/>
      <c r="M1667" s="63"/>
    </row>
    <row r="1668" spans="1:13" ht="15">
      <c r="A1668" s="88"/>
      <c r="B1668" s="89"/>
      <c r="C1668" s="88"/>
      <c r="D1668" s="90"/>
      <c r="E1668" s="102" t="s">
        <v>1540</v>
      </c>
      <c r="F1668" s="91" t="s">
        <v>7</v>
      </c>
      <c r="G1668" s="92">
        <v>15</v>
      </c>
      <c r="H1668" s="93">
        <v>0</v>
      </c>
      <c r="I1668" s="397">
        <f t="shared" si="60"/>
        <v>0</v>
      </c>
      <c r="J1668" s="59"/>
      <c r="K1668" s="392"/>
      <c r="L1668" s="61"/>
      <c r="M1668" s="63"/>
    </row>
    <row r="1669" spans="1:13" ht="15">
      <c r="A1669" s="88"/>
      <c r="B1669" s="89"/>
      <c r="C1669" s="88"/>
      <c r="D1669" s="90"/>
      <c r="E1669" s="102" t="s">
        <v>1541</v>
      </c>
      <c r="F1669" s="91" t="s">
        <v>7</v>
      </c>
      <c r="G1669" s="92">
        <v>15</v>
      </c>
      <c r="H1669" s="93">
        <v>0</v>
      </c>
      <c r="I1669" s="397">
        <f t="shared" si="60"/>
        <v>0</v>
      </c>
      <c r="J1669" s="59"/>
      <c r="K1669" s="392"/>
      <c r="L1669" s="61"/>
      <c r="M1669" s="63"/>
    </row>
    <row r="1670" spans="1:13" ht="33.75">
      <c r="A1670" s="82"/>
      <c r="B1670" s="83"/>
      <c r="C1670" s="82"/>
      <c r="D1670" s="84">
        <v>5</v>
      </c>
      <c r="E1670" s="101" t="s">
        <v>1542</v>
      </c>
      <c r="F1670" s="85" t="s">
        <v>7</v>
      </c>
      <c r="G1670" s="86">
        <v>1</v>
      </c>
      <c r="H1670" s="87">
        <v>0</v>
      </c>
      <c r="I1670" s="396">
        <f t="shared" si="60"/>
        <v>0</v>
      </c>
      <c r="J1670" s="59"/>
      <c r="K1670" s="392"/>
      <c r="L1670" s="61"/>
      <c r="M1670" s="63"/>
    </row>
    <row r="1671" spans="1:13" ht="15">
      <c r="A1671" s="88"/>
      <c r="B1671" s="89"/>
      <c r="C1671" s="88"/>
      <c r="D1671" s="90"/>
      <c r="E1671" s="102" t="s">
        <v>1543</v>
      </c>
      <c r="F1671" s="91" t="s">
        <v>7</v>
      </c>
      <c r="G1671" s="92">
        <v>2</v>
      </c>
      <c r="H1671" s="93">
        <v>0</v>
      </c>
      <c r="I1671" s="397">
        <f t="shared" si="60"/>
        <v>0</v>
      </c>
      <c r="J1671" s="59"/>
      <c r="K1671" s="392"/>
      <c r="L1671" s="61"/>
      <c r="M1671" s="63"/>
    </row>
    <row r="1672" spans="1:13" ht="15">
      <c r="A1672" s="88"/>
      <c r="B1672" s="89"/>
      <c r="C1672" s="88"/>
      <c r="D1672" s="90"/>
      <c r="E1672" s="102" t="s">
        <v>1544</v>
      </c>
      <c r="F1672" s="91" t="s">
        <v>7</v>
      </c>
      <c r="G1672" s="92">
        <v>1</v>
      </c>
      <c r="H1672" s="93">
        <v>0</v>
      </c>
      <c r="I1672" s="397">
        <f t="shared" si="60"/>
        <v>0</v>
      </c>
      <c r="J1672" s="59"/>
      <c r="K1672" s="392"/>
      <c r="L1672" s="61"/>
      <c r="M1672" s="63"/>
    </row>
    <row r="1673" spans="1:13" ht="56.25">
      <c r="A1673" s="82"/>
      <c r="B1673" s="83"/>
      <c r="C1673" s="82"/>
      <c r="D1673" s="84">
        <v>6</v>
      </c>
      <c r="E1673" s="101" t="s">
        <v>1545</v>
      </c>
      <c r="F1673" s="85" t="s">
        <v>7</v>
      </c>
      <c r="G1673" s="86">
        <v>8</v>
      </c>
      <c r="H1673" s="87">
        <v>0</v>
      </c>
      <c r="I1673" s="396">
        <f t="shared" si="60"/>
        <v>0</v>
      </c>
      <c r="J1673" s="59"/>
      <c r="K1673" s="392"/>
      <c r="L1673" s="61"/>
      <c r="M1673" s="63"/>
    </row>
    <row r="1674" spans="1:13" ht="15">
      <c r="A1674" s="88"/>
      <c r="B1674" s="89"/>
      <c r="C1674" s="88"/>
      <c r="D1674" s="90"/>
      <c r="E1674" s="102" t="s">
        <v>1546</v>
      </c>
      <c r="F1674" s="91" t="s">
        <v>7</v>
      </c>
      <c r="G1674" s="92">
        <v>8</v>
      </c>
      <c r="H1674" s="93">
        <v>0</v>
      </c>
      <c r="I1674" s="397">
        <f t="shared" si="60"/>
        <v>0</v>
      </c>
      <c r="J1674" s="59"/>
      <c r="K1674" s="392"/>
      <c r="L1674" s="61"/>
      <c r="M1674" s="63"/>
    </row>
    <row r="1675" spans="1:13" ht="15">
      <c r="A1675" s="88"/>
      <c r="B1675" s="89"/>
      <c r="C1675" s="88"/>
      <c r="D1675" s="90"/>
      <c r="E1675" s="102" t="s">
        <v>1547</v>
      </c>
      <c r="F1675" s="91" t="s">
        <v>7</v>
      </c>
      <c r="G1675" s="92">
        <v>8</v>
      </c>
      <c r="H1675" s="93">
        <v>0</v>
      </c>
      <c r="I1675" s="397">
        <f t="shared" si="60"/>
        <v>0</v>
      </c>
      <c r="J1675" s="59"/>
      <c r="K1675" s="392"/>
      <c r="L1675" s="61"/>
      <c r="M1675" s="63"/>
    </row>
    <row r="1676" spans="1:13" ht="45">
      <c r="A1676" s="82"/>
      <c r="B1676" s="83"/>
      <c r="C1676" s="82"/>
      <c r="D1676" s="84">
        <v>7</v>
      </c>
      <c r="E1676" s="101" t="s">
        <v>1548</v>
      </c>
      <c r="F1676" s="85" t="s">
        <v>7</v>
      </c>
      <c r="G1676" s="86">
        <v>7</v>
      </c>
      <c r="H1676" s="87">
        <v>0</v>
      </c>
      <c r="I1676" s="396">
        <f t="shared" si="60"/>
        <v>0</v>
      </c>
      <c r="J1676" s="59"/>
      <c r="K1676" s="392"/>
      <c r="L1676" s="61"/>
      <c r="M1676" s="63"/>
    </row>
    <row r="1677" spans="1:13" ht="15">
      <c r="A1677" s="94"/>
      <c r="B1677" s="95"/>
      <c r="C1677" s="94"/>
      <c r="D1677" s="96"/>
      <c r="E1677" s="100" t="s">
        <v>1549</v>
      </c>
      <c r="F1677" s="97" t="s">
        <v>7</v>
      </c>
      <c r="G1677" s="98">
        <v>7</v>
      </c>
      <c r="H1677" s="99">
        <v>0</v>
      </c>
      <c r="I1677" s="398">
        <f t="shared" si="60"/>
        <v>0</v>
      </c>
      <c r="J1677" s="59"/>
      <c r="K1677" s="392"/>
      <c r="L1677" s="61"/>
      <c r="M1677" s="63"/>
    </row>
    <row r="1678" spans="1:13" ht="78.75">
      <c r="A1678" s="88"/>
      <c r="B1678" s="89"/>
      <c r="C1678" s="88"/>
      <c r="D1678" s="90">
        <v>8</v>
      </c>
      <c r="E1678" s="102" t="s">
        <v>1550</v>
      </c>
      <c r="F1678" s="91" t="s">
        <v>7</v>
      </c>
      <c r="G1678" s="92">
        <v>3</v>
      </c>
      <c r="H1678" s="93">
        <v>0</v>
      </c>
      <c r="I1678" s="397">
        <f t="shared" si="60"/>
        <v>0</v>
      </c>
      <c r="J1678" s="59"/>
      <c r="K1678" s="392"/>
      <c r="L1678" s="61"/>
      <c r="M1678" s="63"/>
    </row>
    <row r="1679" spans="1:13" ht="33.75">
      <c r="A1679" s="82"/>
      <c r="B1679" s="83"/>
      <c r="C1679" s="82"/>
      <c r="D1679" s="84">
        <v>9</v>
      </c>
      <c r="E1679" s="101" t="s">
        <v>1551</v>
      </c>
      <c r="F1679" s="85" t="s">
        <v>7</v>
      </c>
      <c r="G1679" s="86">
        <v>6</v>
      </c>
      <c r="H1679" s="87">
        <v>0</v>
      </c>
      <c r="I1679" s="396">
        <f t="shared" si="60"/>
        <v>0</v>
      </c>
      <c r="J1679" s="59"/>
      <c r="K1679" s="392"/>
      <c r="L1679" s="61"/>
      <c r="M1679" s="63"/>
    </row>
    <row r="1680" spans="1:13" ht="15">
      <c r="A1680" s="88"/>
      <c r="B1680" s="89"/>
      <c r="C1680" s="88"/>
      <c r="D1680" s="90"/>
      <c r="E1680" s="102" t="s">
        <v>1543</v>
      </c>
      <c r="F1680" s="91" t="s">
        <v>7</v>
      </c>
      <c r="G1680" s="92">
        <v>6</v>
      </c>
      <c r="H1680" s="93">
        <v>0</v>
      </c>
      <c r="I1680" s="397">
        <f t="shared" si="60"/>
        <v>0</v>
      </c>
      <c r="J1680" s="59"/>
      <c r="K1680" s="392"/>
      <c r="L1680" s="61"/>
      <c r="M1680" s="63"/>
    </row>
    <row r="1681" spans="1:13" ht="67.5">
      <c r="A1681" s="82"/>
      <c r="B1681" s="83"/>
      <c r="C1681" s="82"/>
      <c r="D1681" s="84">
        <v>10</v>
      </c>
      <c r="E1681" s="101" t="s">
        <v>1552</v>
      </c>
      <c r="F1681" s="85" t="s">
        <v>7</v>
      </c>
      <c r="G1681" s="86">
        <v>5</v>
      </c>
      <c r="H1681" s="87">
        <v>0</v>
      </c>
      <c r="I1681" s="396">
        <f t="shared" si="60"/>
        <v>0</v>
      </c>
      <c r="J1681" s="59"/>
      <c r="K1681" s="392"/>
      <c r="L1681" s="61"/>
      <c r="M1681" s="63"/>
    </row>
    <row r="1682" spans="1:13" ht="15">
      <c r="A1682" s="88"/>
      <c r="B1682" s="89"/>
      <c r="C1682" s="88"/>
      <c r="D1682" s="90"/>
      <c r="E1682" s="102" t="s">
        <v>1553</v>
      </c>
      <c r="F1682" s="91" t="s">
        <v>7</v>
      </c>
      <c r="G1682" s="92">
        <v>10</v>
      </c>
      <c r="H1682" s="93">
        <v>0</v>
      </c>
      <c r="I1682" s="397">
        <f t="shared" si="60"/>
        <v>0</v>
      </c>
      <c r="J1682" s="59"/>
      <c r="K1682" s="392"/>
      <c r="L1682" s="61"/>
      <c r="M1682" s="63"/>
    </row>
    <row r="1683" spans="1:13" ht="15">
      <c r="A1683" s="88"/>
      <c r="B1683" s="89"/>
      <c r="C1683" s="88"/>
      <c r="D1683" s="90"/>
      <c r="E1683" s="102" t="s">
        <v>1554</v>
      </c>
      <c r="F1683" s="91" t="s">
        <v>7</v>
      </c>
      <c r="G1683" s="92">
        <v>5</v>
      </c>
      <c r="H1683" s="93">
        <v>0</v>
      </c>
      <c r="I1683" s="397">
        <f t="shared" si="60"/>
        <v>0</v>
      </c>
      <c r="J1683" s="59"/>
      <c r="K1683" s="392"/>
      <c r="L1683" s="61"/>
      <c r="M1683" s="63"/>
    </row>
    <row r="1684" spans="1:13" ht="56.25">
      <c r="A1684" s="82"/>
      <c r="B1684" s="83"/>
      <c r="C1684" s="82"/>
      <c r="D1684" s="84">
        <v>11</v>
      </c>
      <c r="E1684" s="101" t="s">
        <v>1555</v>
      </c>
      <c r="F1684" s="85" t="s">
        <v>7</v>
      </c>
      <c r="G1684" s="86">
        <v>1</v>
      </c>
      <c r="H1684" s="87">
        <v>0</v>
      </c>
      <c r="I1684" s="396">
        <f t="shared" si="60"/>
        <v>0</v>
      </c>
      <c r="J1684" s="59"/>
      <c r="K1684" s="392"/>
      <c r="L1684" s="61"/>
      <c r="M1684" s="63"/>
    </row>
    <row r="1685" spans="1:13" ht="15">
      <c r="A1685" s="88"/>
      <c r="B1685" s="89"/>
      <c r="C1685" s="88"/>
      <c r="D1685" s="90"/>
      <c r="E1685" s="102" t="s">
        <v>1553</v>
      </c>
      <c r="F1685" s="91" t="s">
        <v>7</v>
      </c>
      <c r="G1685" s="92">
        <v>1</v>
      </c>
      <c r="H1685" s="93">
        <v>0</v>
      </c>
      <c r="I1685" s="397">
        <f t="shared" si="60"/>
        <v>0</v>
      </c>
      <c r="J1685" s="59"/>
      <c r="K1685" s="392"/>
      <c r="L1685" s="61"/>
      <c r="M1685" s="63"/>
    </row>
    <row r="1686" spans="1:13" ht="15">
      <c r="A1686" s="88"/>
      <c r="B1686" s="89"/>
      <c r="C1686" s="88"/>
      <c r="D1686" s="90"/>
      <c r="E1686" s="102" t="s">
        <v>1554</v>
      </c>
      <c r="F1686" s="91" t="s">
        <v>7</v>
      </c>
      <c r="G1686" s="92">
        <v>1</v>
      </c>
      <c r="H1686" s="93">
        <v>0</v>
      </c>
      <c r="I1686" s="397">
        <f t="shared" si="60"/>
        <v>0</v>
      </c>
      <c r="J1686" s="59"/>
      <c r="K1686" s="392"/>
      <c r="L1686" s="61"/>
      <c r="M1686" s="63"/>
    </row>
    <row r="1687" spans="1:13" ht="56.25">
      <c r="A1687" s="82"/>
      <c r="B1687" s="83"/>
      <c r="C1687" s="82"/>
      <c r="D1687" s="84">
        <v>12</v>
      </c>
      <c r="E1687" s="101" t="s">
        <v>1556</v>
      </c>
      <c r="F1687" s="85" t="s">
        <v>7</v>
      </c>
      <c r="G1687" s="86">
        <v>8</v>
      </c>
      <c r="H1687" s="87">
        <v>0</v>
      </c>
      <c r="I1687" s="396">
        <f t="shared" si="60"/>
        <v>0</v>
      </c>
      <c r="J1687" s="59"/>
      <c r="K1687" s="392"/>
      <c r="L1687" s="61"/>
      <c r="M1687" s="63"/>
    </row>
    <row r="1688" spans="1:13" ht="15">
      <c r="A1688" s="94"/>
      <c r="B1688" s="95"/>
      <c r="C1688" s="94"/>
      <c r="D1688" s="96"/>
      <c r="E1688" s="100" t="s">
        <v>1557</v>
      </c>
      <c r="F1688" s="97" t="s">
        <v>7</v>
      </c>
      <c r="G1688" s="98">
        <v>4</v>
      </c>
      <c r="H1688" s="99">
        <v>0</v>
      </c>
      <c r="I1688" s="398">
        <f t="shared" si="60"/>
        <v>0</v>
      </c>
      <c r="J1688" s="59"/>
      <c r="K1688" s="392"/>
      <c r="L1688" s="61"/>
      <c r="M1688" s="63"/>
    </row>
    <row r="1689" spans="1:13" ht="15">
      <c r="A1689" s="413">
        <v>3</v>
      </c>
      <c r="B1689" s="413"/>
      <c r="C1689" s="414"/>
      <c r="D1689" s="415"/>
      <c r="E1689" s="415" t="s">
        <v>1558</v>
      </c>
      <c r="F1689" s="447"/>
      <c r="G1689" s="448"/>
      <c r="H1689" s="449"/>
      <c r="I1689" s="450">
        <f>SUM(I1690:I1779)</f>
        <v>0</v>
      </c>
      <c r="J1689" s="59"/>
      <c r="K1689" s="392"/>
      <c r="L1689" s="61"/>
      <c r="M1689" s="63"/>
    </row>
    <row r="1690" spans="1:13" ht="22.5">
      <c r="A1690" s="30"/>
      <c r="B1690" s="72"/>
      <c r="C1690" s="30"/>
      <c r="D1690" s="31">
        <v>1</v>
      </c>
      <c r="E1690" s="78" t="s">
        <v>1559</v>
      </c>
      <c r="F1690" s="32" t="s">
        <v>7</v>
      </c>
      <c r="G1690" s="34">
        <v>5</v>
      </c>
      <c r="H1690" s="56">
        <v>0</v>
      </c>
      <c r="I1690" s="396">
        <f t="shared" si="60"/>
        <v>0</v>
      </c>
      <c r="J1690" s="59"/>
      <c r="K1690" s="392"/>
      <c r="L1690" s="61"/>
      <c r="M1690" s="63"/>
    </row>
    <row r="1691" spans="1:13" ht="15">
      <c r="A1691" s="30"/>
      <c r="B1691" s="72"/>
      <c r="C1691" s="30"/>
      <c r="D1691" s="31">
        <v>2</v>
      </c>
      <c r="E1691" s="78" t="s">
        <v>4538</v>
      </c>
      <c r="F1691" s="32" t="s">
        <v>7</v>
      </c>
      <c r="G1691" s="34">
        <v>8</v>
      </c>
      <c r="H1691" s="56">
        <v>0</v>
      </c>
      <c r="I1691" s="396">
        <f t="shared" si="60"/>
        <v>0</v>
      </c>
      <c r="J1691" s="59"/>
      <c r="K1691" s="392"/>
      <c r="L1691" s="61"/>
      <c r="M1691" s="63"/>
    </row>
    <row r="1692" spans="1:13" ht="22.5">
      <c r="A1692" s="30"/>
      <c r="B1692" s="72"/>
      <c r="C1692" s="30"/>
      <c r="D1692" s="31">
        <v>3</v>
      </c>
      <c r="E1692" s="78" t="s">
        <v>1560</v>
      </c>
      <c r="F1692" s="32" t="s">
        <v>7</v>
      </c>
      <c r="G1692" s="34">
        <v>6</v>
      </c>
      <c r="H1692" s="56">
        <v>0</v>
      </c>
      <c r="I1692" s="396">
        <f t="shared" si="60"/>
        <v>0</v>
      </c>
      <c r="J1692" s="59"/>
      <c r="K1692" s="392"/>
      <c r="L1692" s="61"/>
      <c r="M1692" s="63"/>
    </row>
    <row r="1693" spans="1:13" ht="33.75">
      <c r="A1693" s="30"/>
      <c r="B1693" s="72"/>
      <c r="C1693" s="30"/>
      <c r="D1693" s="31">
        <v>4</v>
      </c>
      <c r="E1693" s="78" t="s">
        <v>1561</v>
      </c>
      <c r="F1693" s="32" t="s">
        <v>7</v>
      </c>
      <c r="G1693" s="34">
        <v>9</v>
      </c>
      <c r="H1693" s="56">
        <v>0</v>
      </c>
      <c r="I1693" s="396">
        <f t="shared" si="60"/>
        <v>0</v>
      </c>
      <c r="J1693" s="59"/>
      <c r="K1693" s="392"/>
      <c r="L1693" s="61"/>
      <c r="M1693" s="63"/>
    </row>
    <row r="1694" spans="1:13" ht="22.5">
      <c r="A1694" s="30"/>
      <c r="B1694" s="72"/>
      <c r="C1694" s="30"/>
      <c r="D1694" s="31">
        <v>5</v>
      </c>
      <c r="E1694" s="78" t="s">
        <v>1562</v>
      </c>
      <c r="F1694" s="32" t="s">
        <v>7</v>
      </c>
      <c r="G1694" s="34">
        <v>5</v>
      </c>
      <c r="H1694" s="56">
        <v>0</v>
      </c>
      <c r="I1694" s="396">
        <f t="shared" si="60"/>
        <v>0</v>
      </c>
      <c r="J1694" s="59"/>
      <c r="K1694" s="392"/>
      <c r="L1694" s="61"/>
      <c r="M1694" s="63"/>
    </row>
    <row r="1695" spans="1:13" ht="22.5">
      <c r="A1695" s="30"/>
      <c r="B1695" s="72"/>
      <c r="C1695" s="30"/>
      <c r="D1695" s="31">
        <v>6</v>
      </c>
      <c r="E1695" s="78" t="s">
        <v>1563</v>
      </c>
      <c r="F1695" s="32" t="s">
        <v>7</v>
      </c>
      <c r="G1695" s="34">
        <v>5</v>
      </c>
      <c r="H1695" s="56">
        <v>0</v>
      </c>
      <c r="I1695" s="396">
        <f t="shared" si="60"/>
        <v>0</v>
      </c>
      <c r="J1695" s="59"/>
      <c r="K1695" s="392"/>
      <c r="L1695" s="61"/>
      <c r="M1695" s="63"/>
    </row>
    <row r="1696" spans="1:13" ht="33.75">
      <c r="A1696" s="82"/>
      <c r="B1696" s="83"/>
      <c r="C1696" s="82"/>
      <c r="D1696" s="84">
        <v>7</v>
      </c>
      <c r="E1696" s="101" t="s">
        <v>1564</v>
      </c>
      <c r="F1696" s="85" t="s">
        <v>7</v>
      </c>
      <c r="G1696" s="86">
        <v>6</v>
      </c>
      <c r="H1696" s="87">
        <v>0</v>
      </c>
      <c r="I1696" s="396">
        <f t="shared" si="60"/>
        <v>0</v>
      </c>
      <c r="J1696" s="59"/>
      <c r="K1696" s="392"/>
      <c r="L1696" s="61"/>
      <c r="M1696" s="63"/>
    </row>
    <row r="1697" spans="1:13" ht="33.75">
      <c r="A1697" s="82"/>
      <c r="B1697" s="83"/>
      <c r="C1697" s="82"/>
      <c r="D1697" s="84">
        <v>8</v>
      </c>
      <c r="E1697" s="101" t="s">
        <v>1565</v>
      </c>
      <c r="F1697" s="85" t="s">
        <v>363</v>
      </c>
      <c r="G1697" s="86">
        <v>480</v>
      </c>
      <c r="H1697" s="87">
        <v>0</v>
      </c>
      <c r="I1697" s="396">
        <f t="shared" si="60"/>
        <v>0</v>
      </c>
      <c r="J1697" s="59"/>
      <c r="K1697" s="392"/>
      <c r="L1697" s="61"/>
      <c r="M1697" s="63"/>
    </row>
    <row r="1698" spans="1:13" ht="15">
      <c r="A1698" s="94"/>
      <c r="B1698" s="95"/>
      <c r="C1698" s="94"/>
      <c r="D1698" s="96"/>
      <c r="E1698" s="100" t="s">
        <v>1566</v>
      </c>
      <c r="F1698" s="97"/>
      <c r="G1698" s="98"/>
      <c r="H1698" s="398"/>
      <c r="I1698" s="398" t="str">
        <f t="shared" si="60"/>
        <v/>
      </c>
      <c r="J1698" s="59"/>
      <c r="K1698" s="392"/>
      <c r="L1698" s="61"/>
      <c r="M1698" s="63"/>
    </row>
    <row r="1699" spans="1:13" ht="15">
      <c r="A1699" s="94"/>
      <c r="B1699" s="95"/>
      <c r="C1699" s="94"/>
      <c r="D1699" s="96">
        <v>9</v>
      </c>
      <c r="E1699" s="100" t="s">
        <v>1567</v>
      </c>
      <c r="F1699" s="97" t="s">
        <v>7</v>
      </c>
      <c r="G1699" s="98">
        <v>16</v>
      </c>
      <c r="H1699" s="99">
        <v>0</v>
      </c>
      <c r="I1699" s="397">
        <f t="shared" si="60"/>
        <v>0</v>
      </c>
      <c r="J1699" s="59"/>
      <c r="K1699" s="392"/>
      <c r="L1699" s="61"/>
      <c r="M1699" s="63"/>
    </row>
    <row r="1700" spans="1:13" ht="15">
      <c r="A1700" s="30"/>
      <c r="B1700" s="72"/>
      <c r="C1700" s="30"/>
      <c r="D1700" s="31">
        <v>10</v>
      </c>
      <c r="E1700" s="78" t="s">
        <v>1568</v>
      </c>
      <c r="F1700" s="32" t="s">
        <v>7</v>
      </c>
      <c r="G1700" s="34">
        <v>3</v>
      </c>
      <c r="H1700" s="56">
        <v>0</v>
      </c>
      <c r="I1700" s="396">
        <f t="shared" si="60"/>
        <v>0</v>
      </c>
      <c r="J1700" s="59"/>
      <c r="K1700" s="392"/>
      <c r="L1700" s="61"/>
      <c r="M1700" s="63"/>
    </row>
    <row r="1701" spans="1:13" ht="33.75">
      <c r="A1701" s="30"/>
      <c r="B1701" s="72"/>
      <c r="C1701" s="30"/>
      <c r="D1701" s="31">
        <v>11</v>
      </c>
      <c r="E1701" s="78" t="s">
        <v>1569</v>
      </c>
      <c r="F1701" s="32" t="s">
        <v>363</v>
      </c>
      <c r="G1701" s="34">
        <v>12</v>
      </c>
      <c r="H1701" s="56">
        <v>0</v>
      </c>
      <c r="I1701" s="396">
        <f t="shared" si="60"/>
        <v>0</v>
      </c>
      <c r="J1701" s="59"/>
      <c r="K1701" s="392"/>
      <c r="L1701" s="61"/>
      <c r="M1701" s="63"/>
    </row>
    <row r="1702" spans="1:13" ht="22.5">
      <c r="A1702" s="30"/>
      <c r="B1702" s="72"/>
      <c r="C1702" s="30"/>
      <c r="D1702" s="31">
        <v>12</v>
      </c>
      <c r="E1702" s="78" t="s">
        <v>4539</v>
      </c>
      <c r="F1702" s="32" t="s">
        <v>7</v>
      </c>
      <c r="G1702" s="34">
        <v>2</v>
      </c>
      <c r="H1702" s="56">
        <v>0</v>
      </c>
      <c r="I1702" s="396">
        <f t="shared" si="60"/>
        <v>0</v>
      </c>
      <c r="J1702" s="59"/>
      <c r="K1702" s="392"/>
      <c r="L1702" s="61"/>
      <c r="M1702" s="63"/>
    </row>
    <row r="1703" spans="1:13" ht="15">
      <c r="A1703" s="82"/>
      <c r="B1703" s="83"/>
      <c r="C1703" s="82"/>
      <c r="D1703" s="84">
        <v>13</v>
      </c>
      <c r="E1703" s="101" t="s">
        <v>1570</v>
      </c>
      <c r="F1703" s="85" t="s">
        <v>7</v>
      </c>
      <c r="G1703" s="86">
        <v>1</v>
      </c>
      <c r="H1703" s="87">
        <v>0</v>
      </c>
      <c r="I1703" s="396">
        <f t="shared" si="60"/>
        <v>0</v>
      </c>
      <c r="J1703" s="59"/>
      <c r="K1703" s="392"/>
      <c r="L1703" s="61"/>
      <c r="M1703" s="63"/>
    </row>
    <row r="1704" spans="1:13" ht="22.5">
      <c r="A1704" s="82"/>
      <c r="B1704" s="83"/>
      <c r="C1704" s="82"/>
      <c r="D1704" s="84">
        <v>14</v>
      </c>
      <c r="E1704" s="101" t="s">
        <v>1571</v>
      </c>
      <c r="F1704" s="85"/>
      <c r="G1704" s="86"/>
      <c r="H1704" s="396"/>
      <c r="I1704" s="396" t="str">
        <f t="shared" si="60"/>
        <v/>
      </c>
      <c r="J1704" s="59"/>
      <c r="K1704" s="392"/>
      <c r="L1704" s="61"/>
      <c r="M1704" s="63"/>
    </row>
    <row r="1705" spans="1:13" ht="15">
      <c r="A1705" s="88"/>
      <c r="B1705" s="89"/>
      <c r="C1705" s="88"/>
      <c r="D1705" s="90"/>
      <c r="E1705" s="102" t="s">
        <v>1572</v>
      </c>
      <c r="F1705" s="91" t="s">
        <v>363</v>
      </c>
      <c r="G1705" s="92">
        <v>38</v>
      </c>
      <c r="H1705" s="93">
        <v>0</v>
      </c>
      <c r="I1705" s="397">
        <f t="shared" si="60"/>
        <v>0</v>
      </c>
      <c r="J1705" s="59"/>
      <c r="K1705" s="392"/>
      <c r="L1705" s="61"/>
      <c r="M1705" s="63"/>
    </row>
    <row r="1706" spans="1:13" ht="15">
      <c r="A1706" s="88"/>
      <c r="B1706" s="89"/>
      <c r="C1706" s="88"/>
      <c r="D1706" s="90"/>
      <c r="E1706" s="102" t="s">
        <v>1573</v>
      </c>
      <c r="F1706" s="91" t="s">
        <v>363</v>
      </c>
      <c r="G1706" s="92">
        <v>540</v>
      </c>
      <c r="H1706" s="93">
        <v>0</v>
      </c>
      <c r="I1706" s="397">
        <f t="shared" si="60"/>
        <v>0</v>
      </c>
      <c r="J1706" s="59"/>
      <c r="K1706" s="392"/>
      <c r="L1706" s="61"/>
      <c r="M1706" s="63"/>
    </row>
    <row r="1707" spans="1:13" ht="15">
      <c r="A1707" s="88"/>
      <c r="B1707" s="89"/>
      <c r="C1707" s="88"/>
      <c r="D1707" s="90"/>
      <c r="E1707" s="102" t="s">
        <v>1574</v>
      </c>
      <c r="F1707" s="91" t="s">
        <v>363</v>
      </c>
      <c r="G1707" s="92">
        <v>265</v>
      </c>
      <c r="H1707" s="93">
        <v>0</v>
      </c>
      <c r="I1707" s="397">
        <f t="shared" si="60"/>
        <v>0</v>
      </c>
      <c r="J1707" s="59"/>
      <c r="K1707" s="392"/>
      <c r="L1707" s="61"/>
      <c r="M1707" s="63"/>
    </row>
    <row r="1708" spans="1:13" ht="15">
      <c r="A1708" s="88"/>
      <c r="B1708" s="89"/>
      <c r="C1708" s="88"/>
      <c r="D1708" s="90"/>
      <c r="E1708" s="102" t="s">
        <v>1575</v>
      </c>
      <c r="F1708" s="91" t="s">
        <v>363</v>
      </c>
      <c r="G1708" s="92">
        <v>315</v>
      </c>
      <c r="H1708" s="93">
        <v>0</v>
      </c>
      <c r="I1708" s="397">
        <f t="shared" si="60"/>
        <v>0</v>
      </c>
      <c r="J1708" s="59"/>
      <c r="K1708" s="392"/>
      <c r="L1708" s="61"/>
      <c r="M1708" s="63"/>
    </row>
    <row r="1709" spans="1:13" ht="15">
      <c r="A1709" s="88"/>
      <c r="B1709" s="89"/>
      <c r="C1709" s="88"/>
      <c r="D1709" s="90"/>
      <c r="E1709" s="102" t="s">
        <v>1576</v>
      </c>
      <c r="F1709" s="91" t="s">
        <v>363</v>
      </c>
      <c r="G1709" s="92">
        <v>760</v>
      </c>
      <c r="H1709" s="93">
        <v>0</v>
      </c>
      <c r="I1709" s="397">
        <f t="shared" si="60"/>
        <v>0</v>
      </c>
      <c r="J1709" s="59"/>
      <c r="K1709" s="392"/>
      <c r="L1709" s="61"/>
      <c r="M1709" s="63"/>
    </row>
    <row r="1710" spans="1:13" ht="15">
      <c r="A1710" s="88"/>
      <c r="B1710" s="89"/>
      <c r="C1710" s="88"/>
      <c r="D1710" s="90"/>
      <c r="E1710" s="102" t="s">
        <v>1577</v>
      </c>
      <c r="F1710" s="91" t="s">
        <v>363</v>
      </c>
      <c r="G1710" s="92">
        <v>125</v>
      </c>
      <c r="H1710" s="93">
        <v>0</v>
      </c>
      <c r="I1710" s="397">
        <f t="shared" si="60"/>
        <v>0</v>
      </c>
      <c r="J1710" s="59"/>
      <c r="K1710" s="392"/>
      <c r="L1710" s="61"/>
      <c r="M1710" s="63"/>
    </row>
    <row r="1711" spans="1:13" ht="15">
      <c r="A1711" s="88"/>
      <c r="B1711" s="89"/>
      <c r="C1711" s="88"/>
      <c r="D1711" s="90"/>
      <c r="E1711" s="102" t="s">
        <v>1578</v>
      </c>
      <c r="F1711" s="91" t="s">
        <v>363</v>
      </c>
      <c r="G1711" s="92">
        <v>50</v>
      </c>
      <c r="H1711" s="93">
        <v>0</v>
      </c>
      <c r="I1711" s="397">
        <f t="shared" si="60"/>
        <v>0</v>
      </c>
      <c r="J1711" s="59"/>
      <c r="K1711" s="392"/>
      <c r="L1711" s="61"/>
      <c r="M1711" s="63"/>
    </row>
    <row r="1712" spans="1:13" ht="15">
      <c r="A1712" s="88"/>
      <c r="B1712" s="89"/>
      <c r="C1712" s="88"/>
      <c r="D1712" s="90"/>
      <c r="E1712" s="102" t="s">
        <v>1579</v>
      </c>
      <c r="F1712" s="91" t="s">
        <v>363</v>
      </c>
      <c r="G1712" s="92">
        <v>185</v>
      </c>
      <c r="H1712" s="93">
        <v>0</v>
      </c>
      <c r="I1712" s="397">
        <f t="shared" si="60"/>
        <v>0</v>
      </c>
      <c r="J1712" s="59"/>
      <c r="K1712" s="392"/>
      <c r="L1712" s="61"/>
      <c r="M1712" s="63"/>
    </row>
    <row r="1713" spans="1:13" ht="15">
      <c r="A1713" s="82"/>
      <c r="B1713" s="83"/>
      <c r="C1713" s="82"/>
      <c r="D1713" s="84">
        <v>15</v>
      </c>
      <c r="E1713" s="101" t="s">
        <v>1580</v>
      </c>
      <c r="F1713" s="85"/>
      <c r="G1713" s="86"/>
      <c r="H1713" s="396"/>
      <c r="I1713" s="396" t="str">
        <f t="shared" si="60"/>
        <v/>
      </c>
      <c r="J1713" s="59"/>
      <c r="K1713" s="392"/>
      <c r="L1713" s="61"/>
      <c r="M1713" s="63"/>
    </row>
    <row r="1714" spans="1:13" ht="15">
      <c r="A1714" s="88"/>
      <c r="B1714" s="89"/>
      <c r="C1714" s="88"/>
      <c r="D1714" s="90"/>
      <c r="E1714" s="102" t="s">
        <v>1581</v>
      </c>
      <c r="F1714" s="91" t="s">
        <v>363</v>
      </c>
      <c r="G1714" s="92">
        <v>115</v>
      </c>
      <c r="H1714" s="93">
        <v>0</v>
      </c>
      <c r="I1714" s="397">
        <f t="shared" si="60"/>
        <v>0</v>
      </c>
      <c r="J1714" s="59"/>
      <c r="K1714" s="392"/>
      <c r="L1714" s="61"/>
      <c r="M1714" s="63"/>
    </row>
    <row r="1715" spans="1:13" ht="15">
      <c r="A1715" s="88"/>
      <c r="B1715" s="89"/>
      <c r="C1715" s="88"/>
      <c r="D1715" s="90"/>
      <c r="E1715" s="102" t="s">
        <v>1582</v>
      </c>
      <c r="F1715" s="91" t="s">
        <v>363</v>
      </c>
      <c r="G1715" s="92">
        <v>187</v>
      </c>
      <c r="H1715" s="93">
        <v>0</v>
      </c>
      <c r="I1715" s="397">
        <f t="shared" si="60"/>
        <v>0</v>
      </c>
      <c r="J1715" s="59"/>
      <c r="K1715" s="392"/>
      <c r="L1715" s="61"/>
      <c r="M1715" s="63"/>
    </row>
    <row r="1716" spans="1:13" ht="15">
      <c r="A1716" s="82"/>
      <c r="B1716" s="83"/>
      <c r="C1716" s="82"/>
      <c r="D1716" s="84">
        <v>16</v>
      </c>
      <c r="E1716" s="101" t="s">
        <v>1583</v>
      </c>
      <c r="F1716" s="85"/>
      <c r="G1716" s="86"/>
      <c r="H1716" s="396"/>
      <c r="I1716" s="396" t="str">
        <f t="shared" si="60"/>
        <v/>
      </c>
      <c r="J1716" s="59"/>
      <c r="K1716" s="392"/>
      <c r="L1716" s="61"/>
      <c r="M1716" s="63"/>
    </row>
    <row r="1717" spans="1:13" ht="15">
      <c r="A1717" s="88"/>
      <c r="B1717" s="89"/>
      <c r="C1717" s="88"/>
      <c r="D1717" s="90"/>
      <c r="E1717" s="102" t="s">
        <v>1584</v>
      </c>
      <c r="F1717" s="91" t="s">
        <v>363</v>
      </c>
      <c r="G1717" s="92">
        <v>25</v>
      </c>
      <c r="H1717" s="93">
        <v>0</v>
      </c>
      <c r="I1717" s="397">
        <f t="shared" si="60"/>
        <v>0</v>
      </c>
      <c r="J1717" s="59"/>
      <c r="K1717" s="392"/>
      <c r="L1717" s="61"/>
      <c r="M1717" s="63"/>
    </row>
    <row r="1718" spans="1:13" ht="15">
      <c r="A1718" s="88"/>
      <c r="B1718" s="89"/>
      <c r="C1718" s="88"/>
      <c r="D1718" s="90"/>
      <c r="E1718" s="102" t="s">
        <v>1585</v>
      </c>
      <c r="F1718" s="91" t="s">
        <v>363</v>
      </c>
      <c r="G1718" s="92">
        <v>75</v>
      </c>
      <c r="H1718" s="93">
        <v>0</v>
      </c>
      <c r="I1718" s="397">
        <f t="shared" si="60"/>
        <v>0</v>
      </c>
      <c r="J1718" s="59"/>
      <c r="K1718" s="392"/>
      <c r="L1718" s="61"/>
      <c r="M1718" s="63"/>
    </row>
    <row r="1719" spans="1:13" ht="15">
      <c r="A1719" s="82"/>
      <c r="B1719" s="83"/>
      <c r="C1719" s="82"/>
      <c r="D1719" s="84">
        <v>17</v>
      </c>
      <c r="E1719" s="101" t="s">
        <v>1586</v>
      </c>
      <c r="F1719" s="85"/>
      <c r="G1719" s="86"/>
      <c r="H1719" s="396"/>
      <c r="I1719" s="396" t="str">
        <f t="shared" si="60"/>
        <v/>
      </c>
      <c r="J1719" s="59"/>
      <c r="K1719" s="392"/>
      <c r="L1719" s="61"/>
      <c r="M1719" s="63"/>
    </row>
    <row r="1720" spans="1:13" ht="15">
      <c r="A1720" s="88"/>
      <c r="B1720" s="89"/>
      <c r="C1720" s="88"/>
      <c r="D1720" s="90"/>
      <c r="E1720" s="102" t="s">
        <v>1587</v>
      </c>
      <c r="F1720" s="91" t="s">
        <v>363</v>
      </c>
      <c r="G1720" s="92">
        <v>55</v>
      </c>
      <c r="H1720" s="93">
        <v>0</v>
      </c>
      <c r="I1720" s="397">
        <f t="shared" si="60"/>
        <v>0</v>
      </c>
      <c r="J1720" s="59"/>
      <c r="K1720" s="392"/>
      <c r="L1720" s="61"/>
      <c r="M1720" s="63"/>
    </row>
    <row r="1721" spans="1:13" ht="15">
      <c r="A1721" s="88"/>
      <c r="B1721" s="89"/>
      <c r="C1721" s="88"/>
      <c r="D1721" s="90"/>
      <c r="E1721" s="102" t="s">
        <v>1588</v>
      </c>
      <c r="F1721" s="91" t="s">
        <v>363</v>
      </c>
      <c r="G1721" s="92">
        <v>36</v>
      </c>
      <c r="H1721" s="93">
        <v>0</v>
      </c>
      <c r="I1721" s="397">
        <f t="shared" si="60"/>
        <v>0</v>
      </c>
      <c r="J1721" s="59"/>
      <c r="K1721" s="392"/>
      <c r="L1721" s="61"/>
      <c r="M1721" s="63"/>
    </row>
    <row r="1722" spans="1:13" ht="22.5">
      <c r="A1722" s="82"/>
      <c r="B1722" s="83"/>
      <c r="C1722" s="82"/>
      <c r="D1722" s="84">
        <v>18</v>
      </c>
      <c r="E1722" s="101" t="s">
        <v>1589</v>
      </c>
      <c r="F1722" s="85"/>
      <c r="G1722" s="86"/>
      <c r="H1722" s="396"/>
      <c r="I1722" s="396" t="str">
        <f t="shared" si="60"/>
        <v/>
      </c>
      <c r="J1722" s="59"/>
      <c r="K1722" s="392"/>
      <c r="L1722" s="61"/>
      <c r="M1722" s="63"/>
    </row>
    <row r="1723" spans="1:13" ht="15">
      <c r="A1723" s="88"/>
      <c r="B1723" s="89"/>
      <c r="C1723" s="88"/>
      <c r="D1723" s="90"/>
      <c r="E1723" s="102" t="s">
        <v>1590</v>
      </c>
      <c r="F1723" s="91" t="s">
        <v>363</v>
      </c>
      <c r="G1723" s="92">
        <v>45</v>
      </c>
      <c r="H1723" s="93">
        <v>0</v>
      </c>
      <c r="I1723" s="397">
        <f t="shared" si="60"/>
        <v>0</v>
      </c>
      <c r="J1723" s="59"/>
      <c r="K1723" s="392"/>
      <c r="L1723" s="61"/>
      <c r="M1723" s="63"/>
    </row>
    <row r="1724" spans="1:13" ht="15">
      <c r="A1724" s="88"/>
      <c r="B1724" s="89"/>
      <c r="C1724" s="88"/>
      <c r="D1724" s="90"/>
      <c r="E1724" s="102" t="s">
        <v>1591</v>
      </c>
      <c r="F1724" s="91" t="s">
        <v>363</v>
      </c>
      <c r="G1724" s="92">
        <v>45</v>
      </c>
      <c r="H1724" s="93">
        <v>0</v>
      </c>
      <c r="I1724" s="397">
        <f t="shared" ref="I1724:I1779" si="61">IF(ISNUMBER(G1724),ROUND(G1724*H1724,2),"")</f>
        <v>0</v>
      </c>
      <c r="J1724" s="59"/>
      <c r="K1724" s="392"/>
      <c r="L1724" s="61"/>
      <c r="M1724" s="63"/>
    </row>
    <row r="1725" spans="1:13" ht="15">
      <c r="A1725" s="94"/>
      <c r="B1725" s="95"/>
      <c r="C1725" s="94"/>
      <c r="D1725" s="96"/>
      <c r="E1725" s="100" t="s">
        <v>1592</v>
      </c>
      <c r="F1725" s="97" t="s">
        <v>363</v>
      </c>
      <c r="G1725" s="98">
        <v>63</v>
      </c>
      <c r="H1725" s="99">
        <v>0</v>
      </c>
      <c r="I1725" s="398">
        <f t="shared" si="61"/>
        <v>0</v>
      </c>
      <c r="J1725" s="59"/>
      <c r="K1725" s="392"/>
      <c r="L1725" s="61"/>
      <c r="M1725" s="63"/>
    </row>
    <row r="1726" spans="1:13" ht="22.5">
      <c r="A1726" s="94"/>
      <c r="B1726" s="95"/>
      <c r="C1726" s="94"/>
      <c r="D1726" s="96">
        <v>19</v>
      </c>
      <c r="E1726" s="100" t="s">
        <v>1593</v>
      </c>
      <c r="F1726" s="97" t="s">
        <v>78</v>
      </c>
      <c r="G1726" s="98">
        <v>10</v>
      </c>
      <c r="H1726" s="99">
        <v>0</v>
      </c>
      <c r="I1726" s="397">
        <f t="shared" si="61"/>
        <v>0</v>
      </c>
      <c r="J1726" s="59"/>
      <c r="K1726" s="392"/>
      <c r="L1726" s="61"/>
      <c r="M1726" s="63"/>
    </row>
    <row r="1727" spans="1:13" ht="22.5">
      <c r="A1727" s="30"/>
      <c r="B1727" s="72"/>
      <c r="C1727" s="30"/>
      <c r="D1727" s="31">
        <v>20</v>
      </c>
      <c r="E1727" s="78" t="s">
        <v>1594</v>
      </c>
      <c r="F1727" s="32" t="s">
        <v>7</v>
      </c>
      <c r="G1727" s="34">
        <v>2</v>
      </c>
      <c r="H1727" s="56">
        <v>0</v>
      </c>
      <c r="I1727" s="396">
        <f t="shared" si="61"/>
        <v>0</v>
      </c>
      <c r="J1727" s="59"/>
      <c r="K1727" s="392"/>
      <c r="L1727" s="61"/>
      <c r="M1727" s="63"/>
    </row>
    <row r="1728" spans="1:13" ht="15">
      <c r="A1728" s="30"/>
      <c r="B1728" s="72"/>
      <c r="C1728" s="30"/>
      <c r="D1728" s="31">
        <v>21</v>
      </c>
      <c r="E1728" s="78" t="s">
        <v>1595</v>
      </c>
      <c r="F1728" s="32" t="s">
        <v>7</v>
      </c>
      <c r="G1728" s="34">
        <v>18</v>
      </c>
      <c r="H1728" s="56">
        <v>0</v>
      </c>
      <c r="I1728" s="396">
        <f t="shared" si="61"/>
        <v>0</v>
      </c>
      <c r="J1728" s="59"/>
      <c r="K1728" s="392"/>
      <c r="L1728" s="61"/>
      <c r="M1728" s="63"/>
    </row>
    <row r="1729" spans="1:13" ht="15">
      <c r="A1729" s="30"/>
      <c r="B1729" s="72"/>
      <c r="C1729" s="30"/>
      <c r="D1729" s="31">
        <v>22</v>
      </c>
      <c r="E1729" s="78" t="s">
        <v>1596</v>
      </c>
      <c r="F1729" s="32" t="s">
        <v>7</v>
      </c>
      <c r="G1729" s="34">
        <v>21</v>
      </c>
      <c r="H1729" s="56">
        <v>0</v>
      </c>
      <c r="I1729" s="396">
        <f t="shared" si="61"/>
        <v>0</v>
      </c>
      <c r="J1729" s="59"/>
      <c r="K1729" s="392"/>
      <c r="L1729" s="61"/>
      <c r="M1729" s="63"/>
    </row>
    <row r="1730" spans="1:13" ht="22.5">
      <c r="A1730" s="82"/>
      <c r="B1730" s="83"/>
      <c r="C1730" s="82"/>
      <c r="D1730" s="84">
        <v>23</v>
      </c>
      <c r="E1730" s="101" t="s">
        <v>1597</v>
      </c>
      <c r="F1730" s="85" t="s">
        <v>78</v>
      </c>
      <c r="G1730" s="86">
        <v>32</v>
      </c>
      <c r="H1730" s="87">
        <v>0</v>
      </c>
      <c r="I1730" s="396">
        <f t="shared" si="61"/>
        <v>0</v>
      </c>
      <c r="J1730" s="59"/>
      <c r="K1730" s="392"/>
      <c r="L1730" s="61"/>
      <c r="M1730" s="63"/>
    </row>
    <row r="1731" spans="1:13" ht="33.75">
      <c r="A1731" s="82"/>
      <c r="B1731" s="83"/>
      <c r="C1731" s="82"/>
      <c r="D1731" s="84">
        <v>24</v>
      </c>
      <c r="E1731" s="101" t="s">
        <v>1598</v>
      </c>
      <c r="F1731" s="85" t="s">
        <v>7</v>
      </c>
      <c r="G1731" s="86">
        <v>1</v>
      </c>
      <c r="H1731" s="87">
        <v>0</v>
      </c>
      <c r="I1731" s="396">
        <f t="shared" si="61"/>
        <v>0</v>
      </c>
      <c r="J1731" s="59"/>
      <c r="K1731" s="392"/>
      <c r="L1731" s="61"/>
      <c r="M1731" s="63"/>
    </row>
    <row r="1732" spans="1:13" ht="15">
      <c r="A1732" s="88"/>
      <c r="B1732" s="89"/>
      <c r="C1732" s="88"/>
      <c r="D1732" s="90"/>
      <c r="E1732" s="102" t="s">
        <v>1599</v>
      </c>
      <c r="F1732" s="91" t="s">
        <v>1156</v>
      </c>
      <c r="G1732" s="92">
        <v>1</v>
      </c>
      <c r="H1732" s="397"/>
      <c r="I1732" s="397"/>
      <c r="J1732" s="59"/>
      <c r="K1732" s="392"/>
      <c r="L1732" s="61"/>
      <c r="M1732" s="63"/>
    </row>
    <row r="1733" spans="1:13" ht="15">
      <c r="A1733" s="88"/>
      <c r="B1733" s="89"/>
      <c r="C1733" s="88"/>
      <c r="D1733" s="90"/>
      <c r="E1733" s="102" t="s">
        <v>1600</v>
      </c>
      <c r="F1733" s="91" t="s">
        <v>1156</v>
      </c>
      <c r="G1733" s="92">
        <v>3</v>
      </c>
      <c r="H1733" s="397"/>
      <c r="I1733" s="397"/>
      <c r="J1733" s="59"/>
      <c r="K1733" s="392"/>
      <c r="L1733" s="61"/>
      <c r="M1733" s="63"/>
    </row>
    <row r="1734" spans="1:13" ht="15">
      <c r="A1734" s="88"/>
      <c r="B1734" s="89"/>
      <c r="C1734" s="88"/>
      <c r="D1734" s="90"/>
      <c r="E1734" s="102" t="s">
        <v>1601</v>
      </c>
      <c r="F1734" s="91" t="s">
        <v>1156</v>
      </c>
      <c r="G1734" s="92">
        <v>1</v>
      </c>
      <c r="H1734" s="397"/>
      <c r="I1734" s="397"/>
      <c r="J1734" s="59"/>
      <c r="K1734" s="392"/>
      <c r="L1734" s="61"/>
      <c r="M1734" s="63"/>
    </row>
    <row r="1735" spans="1:13" ht="15">
      <c r="A1735" s="88"/>
      <c r="B1735" s="89"/>
      <c r="C1735" s="88"/>
      <c r="D1735" s="90"/>
      <c r="E1735" s="102" t="s">
        <v>1602</v>
      </c>
      <c r="F1735" s="91" t="s">
        <v>1156</v>
      </c>
      <c r="G1735" s="92">
        <v>1</v>
      </c>
      <c r="H1735" s="397"/>
      <c r="I1735" s="397"/>
      <c r="J1735" s="59"/>
      <c r="K1735" s="392"/>
      <c r="L1735" s="61"/>
      <c r="M1735" s="63"/>
    </row>
    <row r="1736" spans="1:13" ht="15">
      <c r="A1736" s="88"/>
      <c r="B1736" s="89"/>
      <c r="C1736" s="88"/>
      <c r="D1736" s="90"/>
      <c r="E1736" s="102" t="s">
        <v>1319</v>
      </c>
      <c r="F1736" s="91" t="s">
        <v>1156</v>
      </c>
      <c r="G1736" s="92">
        <v>1</v>
      </c>
      <c r="H1736" s="397"/>
      <c r="I1736" s="397"/>
      <c r="J1736" s="59"/>
      <c r="K1736" s="392"/>
      <c r="L1736" s="61"/>
      <c r="M1736" s="63"/>
    </row>
    <row r="1737" spans="1:13" ht="15">
      <c r="A1737" s="88"/>
      <c r="B1737" s="89"/>
      <c r="C1737" s="88"/>
      <c r="D1737" s="90"/>
      <c r="E1737" s="102" t="s">
        <v>1603</v>
      </c>
      <c r="F1737" s="91" t="s">
        <v>1156</v>
      </c>
      <c r="G1737" s="92">
        <v>1</v>
      </c>
      <c r="H1737" s="397"/>
      <c r="I1737" s="397"/>
      <c r="J1737" s="59"/>
      <c r="K1737" s="392"/>
      <c r="L1737" s="61"/>
      <c r="M1737" s="63"/>
    </row>
    <row r="1738" spans="1:13" ht="15">
      <c r="A1738" s="88"/>
      <c r="B1738" s="89"/>
      <c r="C1738" s="88"/>
      <c r="D1738" s="90"/>
      <c r="E1738" s="102" t="s">
        <v>1604</v>
      </c>
      <c r="F1738" s="91" t="s">
        <v>7</v>
      </c>
      <c r="G1738" s="92">
        <v>16</v>
      </c>
      <c r="H1738" s="397"/>
      <c r="I1738" s="397"/>
      <c r="J1738" s="59"/>
      <c r="K1738" s="392"/>
      <c r="L1738" s="61"/>
      <c r="M1738" s="63"/>
    </row>
    <row r="1739" spans="1:13" ht="15">
      <c r="A1739" s="88"/>
      <c r="B1739" s="89"/>
      <c r="C1739" s="88"/>
      <c r="D1739" s="90"/>
      <c r="E1739" s="102" t="s">
        <v>1315</v>
      </c>
      <c r="F1739" s="91" t="s">
        <v>1156</v>
      </c>
      <c r="G1739" s="92">
        <v>3</v>
      </c>
      <c r="H1739" s="397"/>
      <c r="I1739" s="397"/>
      <c r="J1739" s="59"/>
      <c r="K1739" s="392"/>
      <c r="L1739" s="61"/>
      <c r="M1739" s="63"/>
    </row>
    <row r="1740" spans="1:13" ht="15">
      <c r="A1740" s="88"/>
      <c r="B1740" s="89"/>
      <c r="C1740" s="88"/>
      <c r="D1740" s="90"/>
      <c r="E1740" s="102" t="s">
        <v>1605</v>
      </c>
      <c r="F1740" s="91" t="s">
        <v>7</v>
      </c>
      <c r="G1740" s="92">
        <v>2</v>
      </c>
      <c r="H1740" s="397"/>
      <c r="I1740" s="397"/>
      <c r="J1740" s="59"/>
      <c r="K1740" s="392"/>
      <c r="L1740" s="61"/>
      <c r="M1740" s="63"/>
    </row>
    <row r="1741" spans="1:13" ht="15">
      <c r="A1741" s="88"/>
      <c r="B1741" s="89"/>
      <c r="C1741" s="88"/>
      <c r="D1741" s="90"/>
      <c r="E1741" s="102" t="s">
        <v>1606</v>
      </c>
      <c r="F1741" s="91" t="s">
        <v>1156</v>
      </c>
      <c r="G1741" s="92">
        <v>3</v>
      </c>
      <c r="H1741" s="397"/>
      <c r="I1741" s="397"/>
      <c r="J1741" s="59"/>
      <c r="K1741" s="392"/>
      <c r="L1741" s="61"/>
      <c r="M1741" s="63"/>
    </row>
    <row r="1742" spans="1:13" ht="15">
      <c r="A1742" s="88"/>
      <c r="B1742" s="89"/>
      <c r="C1742" s="88"/>
      <c r="D1742" s="90"/>
      <c r="E1742" s="102" t="s">
        <v>1607</v>
      </c>
      <c r="F1742" s="91" t="s">
        <v>7</v>
      </c>
      <c r="G1742" s="92">
        <v>4</v>
      </c>
      <c r="H1742" s="397"/>
      <c r="I1742" s="397"/>
      <c r="J1742" s="59"/>
      <c r="K1742" s="392"/>
      <c r="L1742" s="61"/>
      <c r="M1742" s="63"/>
    </row>
    <row r="1743" spans="1:13" ht="15">
      <c r="A1743" s="88"/>
      <c r="B1743" s="89"/>
      <c r="C1743" s="88"/>
      <c r="D1743" s="90"/>
      <c r="E1743" s="102" t="s">
        <v>1608</v>
      </c>
      <c r="F1743" s="91"/>
      <c r="G1743" s="92"/>
      <c r="H1743" s="397"/>
      <c r="I1743" s="397"/>
      <c r="J1743" s="59"/>
      <c r="K1743" s="392"/>
      <c r="L1743" s="61"/>
      <c r="M1743" s="63"/>
    </row>
    <row r="1744" spans="1:13" ht="15">
      <c r="A1744" s="88"/>
      <c r="B1744" s="89"/>
      <c r="C1744" s="88"/>
      <c r="D1744" s="90"/>
      <c r="E1744" s="102" t="s">
        <v>1609</v>
      </c>
      <c r="F1744" s="91" t="s">
        <v>7</v>
      </c>
      <c r="G1744" s="92">
        <v>1</v>
      </c>
      <c r="H1744" s="397"/>
      <c r="I1744" s="397"/>
      <c r="J1744" s="59"/>
      <c r="K1744" s="392"/>
      <c r="L1744" s="61"/>
      <c r="M1744" s="63"/>
    </row>
    <row r="1745" spans="1:13" ht="15">
      <c r="A1745" s="88"/>
      <c r="B1745" s="89"/>
      <c r="C1745" s="88"/>
      <c r="D1745" s="90"/>
      <c r="E1745" s="102" t="s">
        <v>1610</v>
      </c>
      <c r="F1745" s="91"/>
      <c r="G1745" s="92"/>
      <c r="H1745" s="397"/>
      <c r="I1745" s="397" t="str">
        <f t="shared" si="61"/>
        <v/>
      </c>
      <c r="J1745" s="59"/>
      <c r="K1745" s="392"/>
      <c r="L1745" s="61"/>
      <c r="M1745" s="63"/>
    </row>
    <row r="1746" spans="1:13" ht="22.5">
      <c r="A1746" s="82"/>
      <c r="B1746" s="83"/>
      <c r="C1746" s="82"/>
      <c r="D1746" s="84">
        <v>25</v>
      </c>
      <c r="E1746" s="101" t="s">
        <v>1611</v>
      </c>
      <c r="F1746" s="85" t="s">
        <v>7</v>
      </c>
      <c r="G1746" s="86">
        <v>1</v>
      </c>
      <c r="H1746" s="87">
        <v>0</v>
      </c>
      <c r="I1746" s="396">
        <f t="shared" si="61"/>
        <v>0</v>
      </c>
      <c r="J1746" s="59"/>
      <c r="K1746" s="392"/>
      <c r="L1746" s="61"/>
      <c r="M1746" s="63"/>
    </row>
    <row r="1747" spans="1:13" ht="15">
      <c r="A1747" s="88"/>
      <c r="B1747" s="89"/>
      <c r="C1747" s="88"/>
      <c r="D1747" s="90"/>
      <c r="E1747" s="102" t="s">
        <v>1612</v>
      </c>
      <c r="F1747" s="91" t="s">
        <v>1156</v>
      </c>
      <c r="G1747" s="92">
        <v>1</v>
      </c>
      <c r="H1747" s="397"/>
      <c r="I1747" s="397"/>
      <c r="J1747" s="59"/>
      <c r="K1747" s="392"/>
      <c r="L1747" s="61"/>
      <c r="M1747" s="63"/>
    </row>
    <row r="1748" spans="1:13" ht="15">
      <c r="A1748" s="88"/>
      <c r="B1748" s="89"/>
      <c r="C1748" s="88"/>
      <c r="D1748" s="90"/>
      <c r="E1748" s="102" t="s">
        <v>1604</v>
      </c>
      <c r="F1748" s="91" t="s">
        <v>7</v>
      </c>
      <c r="G1748" s="92">
        <v>5</v>
      </c>
      <c r="H1748" s="397"/>
      <c r="I1748" s="397"/>
      <c r="J1748" s="59"/>
      <c r="K1748" s="392"/>
      <c r="L1748" s="61"/>
      <c r="M1748" s="63"/>
    </row>
    <row r="1749" spans="1:13" ht="15">
      <c r="A1749" s="88"/>
      <c r="B1749" s="89"/>
      <c r="C1749" s="88"/>
      <c r="D1749" s="90"/>
      <c r="E1749" s="102" t="s">
        <v>1315</v>
      </c>
      <c r="F1749" s="91" t="s">
        <v>1156</v>
      </c>
      <c r="G1749" s="92">
        <v>1</v>
      </c>
      <c r="H1749" s="397"/>
      <c r="I1749" s="397"/>
      <c r="J1749" s="59"/>
      <c r="K1749" s="392"/>
      <c r="L1749" s="61"/>
      <c r="M1749" s="63"/>
    </row>
    <row r="1750" spans="1:13" ht="15">
      <c r="A1750" s="88"/>
      <c r="B1750" s="89"/>
      <c r="C1750" s="88"/>
      <c r="D1750" s="90"/>
      <c r="E1750" s="102" t="s">
        <v>1317</v>
      </c>
      <c r="F1750" s="91" t="s">
        <v>7</v>
      </c>
      <c r="G1750" s="92">
        <v>1</v>
      </c>
      <c r="H1750" s="397"/>
      <c r="I1750" s="397"/>
      <c r="J1750" s="59"/>
      <c r="K1750" s="392"/>
      <c r="L1750" s="61"/>
      <c r="M1750" s="63"/>
    </row>
    <row r="1751" spans="1:13" ht="15">
      <c r="A1751" s="88"/>
      <c r="B1751" s="89"/>
      <c r="C1751" s="88"/>
      <c r="D1751" s="90"/>
      <c r="E1751" s="102" t="s">
        <v>1318</v>
      </c>
      <c r="F1751" s="91" t="s">
        <v>7</v>
      </c>
      <c r="G1751" s="92">
        <v>1</v>
      </c>
      <c r="H1751" s="397"/>
      <c r="I1751" s="397"/>
      <c r="J1751" s="59"/>
      <c r="K1751" s="392"/>
      <c r="L1751" s="61"/>
      <c r="M1751" s="63"/>
    </row>
    <row r="1752" spans="1:13" ht="15">
      <c r="A1752" s="88"/>
      <c r="B1752" s="89"/>
      <c r="C1752" s="88"/>
      <c r="D1752" s="90"/>
      <c r="E1752" s="102" t="s">
        <v>1613</v>
      </c>
      <c r="F1752" s="91" t="s">
        <v>1156</v>
      </c>
      <c r="G1752" s="92">
        <v>1</v>
      </c>
      <c r="H1752" s="397"/>
      <c r="I1752" s="397"/>
      <c r="J1752" s="59"/>
      <c r="K1752" s="392"/>
      <c r="L1752" s="61"/>
      <c r="M1752" s="63"/>
    </row>
    <row r="1753" spans="1:13" ht="15">
      <c r="A1753" s="88"/>
      <c r="B1753" s="89"/>
      <c r="C1753" s="88"/>
      <c r="D1753" s="90"/>
      <c r="E1753" s="102" t="s">
        <v>1606</v>
      </c>
      <c r="F1753" s="91" t="s">
        <v>1156</v>
      </c>
      <c r="G1753" s="92">
        <v>1</v>
      </c>
      <c r="H1753" s="397"/>
      <c r="I1753" s="397"/>
      <c r="J1753" s="59"/>
      <c r="K1753" s="392"/>
      <c r="L1753" s="61"/>
      <c r="M1753" s="63"/>
    </row>
    <row r="1754" spans="1:13" ht="15">
      <c r="A1754" s="88"/>
      <c r="B1754" s="89"/>
      <c r="C1754" s="88"/>
      <c r="D1754" s="90"/>
      <c r="E1754" s="102" t="s">
        <v>1614</v>
      </c>
      <c r="F1754" s="91" t="s">
        <v>1156</v>
      </c>
      <c r="G1754" s="92">
        <v>1</v>
      </c>
      <c r="H1754" s="397"/>
      <c r="I1754" s="397"/>
      <c r="J1754" s="59"/>
      <c r="K1754" s="392"/>
      <c r="L1754" s="61"/>
      <c r="M1754" s="63"/>
    </row>
    <row r="1755" spans="1:13" ht="15">
      <c r="A1755" s="88"/>
      <c r="B1755" s="89"/>
      <c r="C1755" s="88"/>
      <c r="D1755" s="90"/>
      <c r="E1755" s="102" t="s">
        <v>1607</v>
      </c>
      <c r="F1755" s="91" t="s">
        <v>7</v>
      </c>
      <c r="G1755" s="92">
        <v>4</v>
      </c>
      <c r="H1755" s="397"/>
      <c r="I1755" s="397"/>
      <c r="J1755" s="59"/>
      <c r="K1755" s="392"/>
      <c r="L1755" s="61"/>
      <c r="M1755" s="63"/>
    </row>
    <row r="1756" spans="1:13" ht="15">
      <c r="A1756" s="88"/>
      <c r="B1756" s="89"/>
      <c r="C1756" s="88"/>
      <c r="D1756" s="90"/>
      <c r="E1756" s="102" t="s">
        <v>1608</v>
      </c>
      <c r="F1756" s="91"/>
      <c r="G1756" s="92"/>
      <c r="H1756" s="397"/>
      <c r="I1756" s="397"/>
      <c r="J1756" s="59"/>
      <c r="K1756" s="392"/>
      <c r="L1756" s="61"/>
      <c r="M1756" s="63"/>
    </row>
    <row r="1757" spans="1:13" ht="15">
      <c r="A1757" s="88"/>
      <c r="B1757" s="89"/>
      <c r="C1757" s="88"/>
      <c r="D1757" s="90"/>
      <c r="E1757" s="102" t="s">
        <v>1609</v>
      </c>
      <c r="F1757" s="91" t="s">
        <v>7</v>
      </c>
      <c r="G1757" s="92">
        <v>1</v>
      </c>
      <c r="H1757" s="397"/>
      <c r="I1757" s="397"/>
      <c r="J1757" s="59"/>
      <c r="K1757" s="392"/>
      <c r="L1757" s="61"/>
      <c r="M1757" s="63"/>
    </row>
    <row r="1758" spans="1:13" ht="15">
      <c r="A1758" s="88"/>
      <c r="B1758" s="89"/>
      <c r="C1758" s="88"/>
      <c r="D1758" s="90"/>
      <c r="E1758" s="102" t="s">
        <v>1610</v>
      </c>
      <c r="F1758" s="91"/>
      <c r="G1758" s="92"/>
      <c r="H1758" s="397"/>
      <c r="I1758" s="397" t="str">
        <f t="shared" si="61"/>
        <v/>
      </c>
      <c r="J1758" s="59"/>
      <c r="K1758" s="392"/>
      <c r="L1758" s="61"/>
      <c r="M1758" s="63"/>
    </row>
    <row r="1759" spans="1:13" ht="22.5">
      <c r="A1759" s="82"/>
      <c r="B1759" s="83"/>
      <c r="C1759" s="82"/>
      <c r="D1759" s="84">
        <v>26</v>
      </c>
      <c r="E1759" s="101" t="s">
        <v>1615</v>
      </c>
      <c r="F1759" s="85" t="s">
        <v>7</v>
      </c>
      <c r="G1759" s="86">
        <v>1</v>
      </c>
      <c r="H1759" s="87">
        <v>0</v>
      </c>
      <c r="I1759" s="396">
        <f t="shared" si="61"/>
        <v>0</v>
      </c>
      <c r="J1759" s="59"/>
      <c r="K1759" s="392"/>
      <c r="L1759" s="61"/>
      <c r="M1759" s="63"/>
    </row>
    <row r="1760" spans="1:13" ht="15">
      <c r="A1760" s="88"/>
      <c r="B1760" s="89"/>
      <c r="C1760" s="88"/>
      <c r="D1760" s="90"/>
      <c r="E1760" s="102" t="s">
        <v>1612</v>
      </c>
      <c r="F1760" s="91" t="s">
        <v>1156</v>
      </c>
      <c r="G1760" s="92">
        <v>1</v>
      </c>
      <c r="H1760" s="397"/>
      <c r="I1760" s="397"/>
      <c r="J1760" s="59"/>
      <c r="K1760" s="392"/>
      <c r="L1760" s="61"/>
      <c r="M1760" s="63"/>
    </row>
    <row r="1761" spans="1:13" ht="15">
      <c r="A1761" s="88"/>
      <c r="B1761" s="89"/>
      <c r="C1761" s="88"/>
      <c r="D1761" s="90"/>
      <c r="E1761" s="102" t="s">
        <v>1604</v>
      </c>
      <c r="F1761" s="91" t="s">
        <v>7</v>
      </c>
      <c r="G1761" s="92">
        <v>5</v>
      </c>
      <c r="H1761" s="397"/>
      <c r="I1761" s="397"/>
      <c r="J1761" s="59"/>
      <c r="K1761" s="392"/>
      <c r="L1761" s="61"/>
      <c r="M1761" s="63"/>
    </row>
    <row r="1762" spans="1:13" ht="15">
      <c r="A1762" s="88"/>
      <c r="B1762" s="89"/>
      <c r="C1762" s="88"/>
      <c r="D1762" s="90"/>
      <c r="E1762" s="102" t="s">
        <v>1315</v>
      </c>
      <c r="F1762" s="91" t="s">
        <v>1156</v>
      </c>
      <c r="G1762" s="92">
        <v>1</v>
      </c>
      <c r="H1762" s="397"/>
      <c r="I1762" s="397"/>
      <c r="J1762" s="59"/>
      <c r="K1762" s="392"/>
      <c r="L1762" s="61"/>
      <c r="M1762" s="63"/>
    </row>
    <row r="1763" spans="1:13" ht="15">
      <c r="A1763" s="88"/>
      <c r="B1763" s="89"/>
      <c r="C1763" s="88"/>
      <c r="D1763" s="90"/>
      <c r="E1763" s="102" t="s">
        <v>1317</v>
      </c>
      <c r="F1763" s="91" t="s">
        <v>7</v>
      </c>
      <c r="G1763" s="92">
        <v>1</v>
      </c>
      <c r="H1763" s="397"/>
      <c r="I1763" s="397"/>
      <c r="J1763" s="59"/>
      <c r="K1763" s="392"/>
      <c r="L1763" s="61"/>
      <c r="M1763" s="63"/>
    </row>
    <row r="1764" spans="1:13" ht="15">
      <c r="A1764" s="88"/>
      <c r="B1764" s="89"/>
      <c r="C1764" s="88"/>
      <c r="D1764" s="90"/>
      <c r="E1764" s="102" t="s">
        <v>1318</v>
      </c>
      <c r="F1764" s="91" t="s">
        <v>7</v>
      </c>
      <c r="G1764" s="92">
        <v>1</v>
      </c>
      <c r="H1764" s="397"/>
      <c r="I1764" s="397"/>
      <c r="J1764" s="59"/>
      <c r="K1764" s="392"/>
      <c r="L1764" s="61"/>
      <c r="M1764" s="63"/>
    </row>
    <row r="1765" spans="1:13" ht="15">
      <c r="A1765" s="88"/>
      <c r="B1765" s="89"/>
      <c r="C1765" s="88"/>
      <c r="D1765" s="90"/>
      <c r="E1765" s="102" t="s">
        <v>1613</v>
      </c>
      <c r="F1765" s="91" t="s">
        <v>1156</v>
      </c>
      <c r="G1765" s="92">
        <v>1</v>
      </c>
      <c r="H1765" s="397"/>
      <c r="I1765" s="397"/>
      <c r="J1765" s="59"/>
      <c r="K1765" s="392"/>
      <c r="L1765" s="61"/>
      <c r="M1765" s="63"/>
    </row>
    <row r="1766" spans="1:13" ht="15">
      <c r="A1766" s="88"/>
      <c r="B1766" s="89"/>
      <c r="C1766" s="88"/>
      <c r="D1766" s="90"/>
      <c r="E1766" s="102" t="s">
        <v>1606</v>
      </c>
      <c r="F1766" s="91" t="s">
        <v>1156</v>
      </c>
      <c r="G1766" s="92">
        <v>1</v>
      </c>
      <c r="H1766" s="397"/>
      <c r="I1766" s="397"/>
      <c r="J1766" s="59"/>
      <c r="K1766" s="392"/>
      <c r="L1766" s="61"/>
      <c r="M1766" s="63"/>
    </row>
    <row r="1767" spans="1:13" ht="15">
      <c r="A1767" s="88"/>
      <c r="B1767" s="89"/>
      <c r="C1767" s="88"/>
      <c r="D1767" s="90"/>
      <c r="E1767" s="102" t="s">
        <v>1614</v>
      </c>
      <c r="F1767" s="91" t="s">
        <v>1156</v>
      </c>
      <c r="G1767" s="92">
        <v>1</v>
      </c>
      <c r="H1767" s="397"/>
      <c r="I1767" s="397"/>
      <c r="J1767" s="59"/>
      <c r="K1767" s="392"/>
      <c r="L1767" s="61"/>
      <c r="M1767" s="63"/>
    </row>
    <row r="1768" spans="1:13" ht="15">
      <c r="A1768" s="88"/>
      <c r="B1768" s="89"/>
      <c r="C1768" s="88"/>
      <c r="D1768" s="90"/>
      <c r="E1768" s="102" t="s">
        <v>1607</v>
      </c>
      <c r="F1768" s="91" t="s">
        <v>7</v>
      </c>
      <c r="G1768" s="92">
        <v>4</v>
      </c>
      <c r="H1768" s="397"/>
      <c r="I1768" s="397"/>
      <c r="J1768" s="59"/>
      <c r="K1768" s="392"/>
      <c r="L1768" s="61"/>
      <c r="M1768" s="63"/>
    </row>
    <row r="1769" spans="1:13" ht="15">
      <c r="A1769" s="88"/>
      <c r="B1769" s="89"/>
      <c r="C1769" s="88"/>
      <c r="D1769" s="90"/>
      <c r="E1769" s="102" t="s">
        <v>1608</v>
      </c>
      <c r="F1769" s="91"/>
      <c r="G1769" s="92"/>
      <c r="H1769" s="397"/>
      <c r="I1769" s="397"/>
      <c r="J1769" s="59"/>
      <c r="K1769" s="392"/>
      <c r="L1769" s="61"/>
      <c r="M1769" s="63"/>
    </row>
    <row r="1770" spans="1:13" ht="15">
      <c r="A1770" s="88"/>
      <c r="B1770" s="89"/>
      <c r="C1770" s="88"/>
      <c r="D1770" s="90"/>
      <c r="E1770" s="102" t="s">
        <v>1609</v>
      </c>
      <c r="F1770" s="91" t="s">
        <v>7</v>
      </c>
      <c r="G1770" s="92">
        <v>1</v>
      </c>
      <c r="H1770" s="397"/>
      <c r="I1770" s="397"/>
      <c r="J1770" s="59"/>
      <c r="K1770" s="392"/>
      <c r="L1770" s="61"/>
      <c r="M1770" s="63"/>
    </row>
    <row r="1771" spans="1:13" ht="15">
      <c r="A1771" s="94"/>
      <c r="B1771" s="95"/>
      <c r="C1771" s="94"/>
      <c r="D1771" s="96"/>
      <c r="E1771" s="100" t="s">
        <v>1610</v>
      </c>
      <c r="F1771" s="97"/>
      <c r="G1771" s="98"/>
      <c r="H1771" s="398"/>
      <c r="I1771" s="398" t="str">
        <f t="shared" si="61"/>
        <v/>
      </c>
      <c r="J1771" s="59"/>
      <c r="K1771" s="392"/>
      <c r="L1771" s="61"/>
      <c r="M1771" s="63"/>
    </row>
    <row r="1772" spans="1:13" ht="22.5">
      <c r="A1772" s="94"/>
      <c r="B1772" s="95"/>
      <c r="C1772" s="94"/>
      <c r="D1772" s="96">
        <v>27</v>
      </c>
      <c r="E1772" s="100" t="s">
        <v>1616</v>
      </c>
      <c r="F1772" s="97" t="s">
        <v>12</v>
      </c>
      <c r="G1772" s="98">
        <v>48</v>
      </c>
      <c r="H1772" s="99">
        <v>0</v>
      </c>
      <c r="I1772" s="397">
        <f t="shared" si="61"/>
        <v>0</v>
      </c>
      <c r="J1772" s="59"/>
      <c r="K1772" s="392"/>
      <c r="L1772" s="61"/>
      <c r="M1772" s="63"/>
    </row>
    <row r="1773" spans="1:13" ht="33.75">
      <c r="A1773" s="30"/>
      <c r="B1773" s="72"/>
      <c r="C1773" s="30"/>
      <c r="D1773" s="31">
        <v>29</v>
      </c>
      <c r="E1773" s="78" t="s">
        <v>1617</v>
      </c>
      <c r="F1773" s="32" t="s">
        <v>7</v>
      </c>
      <c r="G1773" s="34">
        <v>2</v>
      </c>
      <c r="H1773" s="56">
        <v>0</v>
      </c>
      <c r="I1773" s="396">
        <f t="shared" si="61"/>
        <v>0</v>
      </c>
      <c r="J1773" s="59"/>
      <c r="K1773" s="392"/>
      <c r="L1773" s="61"/>
      <c r="M1773" s="63"/>
    </row>
    <row r="1774" spans="1:13" ht="22.5">
      <c r="A1774" s="30"/>
      <c r="B1774" s="72"/>
      <c r="C1774" s="30"/>
      <c r="D1774" s="31">
        <v>30</v>
      </c>
      <c r="E1774" s="78" t="s">
        <v>1618</v>
      </c>
      <c r="F1774" s="32" t="s">
        <v>7</v>
      </c>
      <c r="G1774" s="34">
        <v>1</v>
      </c>
      <c r="H1774" s="56">
        <v>0</v>
      </c>
      <c r="I1774" s="396">
        <f t="shared" si="61"/>
        <v>0</v>
      </c>
      <c r="J1774" s="59"/>
      <c r="K1774" s="392"/>
      <c r="L1774" s="61"/>
      <c r="M1774" s="63"/>
    </row>
    <row r="1775" spans="1:13" ht="22.5">
      <c r="A1775" s="30"/>
      <c r="B1775" s="72"/>
      <c r="C1775" s="30"/>
      <c r="D1775" s="31">
        <v>31</v>
      </c>
      <c r="E1775" s="78" t="s">
        <v>1619</v>
      </c>
      <c r="F1775" s="32" t="s">
        <v>7</v>
      </c>
      <c r="G1775" s="34">
        <v>1</v>
      </c>
      <c r="H1775" s="56">
        <v>0</v>
      </c>
      <c r="I1775" s="396">
        <f t="shared" si="61"/>
        <v>0</v>
      </c>
      <c r="J1775" s="59"/>
      <c r="K1775" s="392"/>
      <c r="L1775" s="61"/>
      <c r="M1775" s="63"/>
    </row>
    <row r="1776" spans="1:13" ht="15">
      <c r="A1776" s="30"/>
      <c r="B1776" s="72"/>
      <c r="C1776" s="30"/>
      <c r="D1776" s="31">
        <v>32</v>
      </c>
      <c r="E1776" s="78" t="s">
        <v>1620</v>
      </c>
      <c r="F1776" s="32" t="s">
        <v>7</v>
      </c>
      <c r="G1776" s="34">
        <v>4</v>
      </c>
      <c r="H1776" s="56">
        <v>0</v>
      </c>
      <c r="I1776" s="396">
        <f t="shared" si="61"/>
        <v>0</v>
      </c>
      <c r="J1776" s="59"/>
      <c r="K1776" s="392"/>
      <c r="L1776" s="61"/>
      <c r="M1776" s="63"/>
    </row>
    <row r="1777" spans="1:13" ht="22.5">
      <c r="A1777" s="30"/>
      <c r="B1777" s="72"/>
      <c r="C1777" s="30"/>
      <c r="D1777" s="31">
        <v>33</v>
      </c>
      <c r="E1777" s="78" t="s">
        <v>1621</v>
      </c>
      <c r="F1777" s="247" t="s">
        <v>8</v>
      </c>
      <c r="G1777" s="34">
        <v>1</v>
      </c>
      <c r="H1777" s="56">
        <v>0</v>
      </c>
      <c r="I1777" s="396">
        <f t="shared" si="61"/>
        <v>0</v>
      </c>
      <c r="J1777" s="59"/>
      <c r="K1777" s="392"/>
      <c r="L1777" s="61"/>
      <c r="M1777" s="63"/>
    </row>
    <row r="1778" spans="1:13" ht="15">
      <c r="A1778" s="30"/>
      <c r="B1778" s="72"/>
      <c r="C1778" s="30"/>
      <c r="D1778" s="31" t="s">
        <v>4500</v>
      </c>
      <c r="E1778" s="78" t="s">
        <v>4483</v>
      </c>
      <c r="F1778" s="32" t="s">
        <v>8</v>
      </c>
      <c r="G1778" s="34">
        <v>1</v>
      </c>
      <c r="H1778" s="56">
        <v>0</v>
      </c>
      <c r="I1778" s="396">
        <f t="shared" si="61"/>
        <v>0</v>
      </c>
      <c r="J1778" s="59"/>
      <c r="K1778" s="392"/>
      <c r="L1778" s="61"/>
      <c r="M1778" s="63"/>
    </row>
    <row r="1779" spans="1:13" ht="15">
      <c r="A1779" s="30"/>
      <c r="B1779" s="72"/>
      <c r="C1779" s="30"/>
      <c r="D1779" s="31" t="s">
        <v>4501</v>
      </c>
      <c r="E1779" s="78" t="s">
        <v>1622</v>
      </c>
      <c r="F1779" s="32" t="s">
        <v>8</v>
      </c>
      <c r="G1779" s="34">
        <v>1</v>
      </c>
      <c r="H1779" s="56">
        <v>0</v>
      </c>
      <c r="I1779" s="396">
        <f t="shared" si="61"/>
        <v>0</v>
      </c>
      <c r="J1779" s="59"/>
      <c r="K1779" s="392"/>
      <c r="L1779" s="61"/>
      <c r="M1779" s="63"/>
    </row>
    <row r="1780" spans="1:13" ht="15">
      <c r="A1780" s="22">
        <v>2</v>
      </c>
      <c r="B1780" s="70" t="str">
        <f>IF(TRIM(H1780)&lt;&gt;"",COUNTA($H$8:H1780),"")</f>
        <v/>
      </c>
      <c r="C1780" s="22"/>
      <c r="D1780" s="23"/>
      <c r="E1780" s="24" t="s">
        <v>1623</v>
      </c>
      <c r="F1780" s="25"/>
      <c r="G1780" s="51"/>
      <c r="H1780" s="394"/>
      <c r="I1780" s="26">
        <f>I1781+I1800+I1813+I1829+I1838</f>
        <v>0</v>
      </c>
      <c r="J1780" s="59"/>
      <c r="K1780" s="392"/>
      <c r="L1780" s="61"/>
      <c r="M1780" s="63"/>
    </row>
    <row r="1781" spans="1:13" ht="15">
      <c r="A1781" s="402">
        <v>3</v>
      </c>
      <c r="B1781" s="402"/>
      <c r="C1781" s="403"/>
      <c r="D1781" s="404"/>
      <c r="E1781" s="404" t="s">
        <v>1624</v>
      </c>
      <c r="F1781" s="432"/>
      <c r="G1781" s="433"/>
      <c r="H1781" s="434"/>
      <c r="I1781" s="435">
        <f>SUM(I1782:I1799)</f>
        <v>0</v>
      </c>
      <c r="J1781" s="59"/>
      <c r="K1781" s="392"/>
      <c r="L1781" s="61"/>
      <c r="M1781" s="63"/>
    </row>
    <row r="1782" spans="1:13" ht="101.25">
      <c r="A1782" s="30"/>
      <c r="B1782" s="72"/>
      <c r="C1782" s="30"/>
      <c r="D1782" s="31">
        <v>1</v>
      </c>
      <c r="E1782" s="78" t="s">
        <v>1625</v>
      </c>
      <c r="F1782" s="32" t="s">
        <v>7</v>
      </c>
      <c r="G1782" s="34">
        <v>1</v>
      </c>
      <c r="H1782" s="56">
        <v>0</v>
      </c>
      <c r="I1782" s="396">
        <f t="shared" ref="I1782:I1845" si="62">IF(ISNUMBER(G1782),ROUND(G1782*H1782,2),"")</f>
        <v>0</v>
      </c>
      <c r="J1782" s="59"/>
      <c r="K1782" s="392"/>
      <c r="L1782" s="61"/>
      <c r="M1782" s="63"/>
    </row>
    <row r="1783" spans="1:13" ht="22.5">
      <c r="A1783" s="30"/>
      <c r="B1783" s="72"/>
      <c r="C1783" s="30"/>
      <c r="D1783" s="31">
        <v>2</v>
      </c>
      <c r="E1783" s="78" t="s">
        <v>1626</v>
      </c>
      <c r="F1783" s="32" t="s">
        <v>7</v>
      </c>
      <c r="G1783" s="34">
        <v>2</v>
      </c>
      <c r="H1783" s="56">
        <v>0</v>
      </c>
      <c r="I1783" s="396">
        <f t="shared" si="62"/>
        <v>0</v>
      </c>
      <c r="J1783" s="59"/>
      <c r="K1783" s="392"/>
      <c r="L1783" s="61"/>
      <c r="M1783" s="63"/>
    </row>
    <row r="1784" spans="1:13" ht="33.75">
      <c r="A1784" s="30"/>
      <c r="B1784" s="72"/>
      <c r="C1784" s="30"/>
      <c r="D1784" s="31">
        <v>3</v>
      </c>
      <c r="E1784" s="78" t="s">
        <v>1627</v>
      </c>
      <c r="F1784" s="32" t="s">
        <v>7</v>
      </c>
      <c r="G1784" s="34">
        <v>20</v>
      </c>
      <c r="H1784" s="56">
        <v>0</v>
      </c>
      <c r="I1784" s="396">
        <f t="shared" si="62"/>
        <v>0</v>
      </c>
      <c r="J1784" s="59"/>
      <c r="K1784" s="392"/>
      <c r="L1784" s="61"/>
      <c r="M1784" s="63"/>
    </row>
    <row r="1785" spans="1:13" ht="45">
      <c r="A1785" s="30"/>
      <c r="B1785" s="72"/>
      <c r="C1785" s="30"/>
      <c r="D1785" s="31">
        <v>4</v>
      </c>
      <c r="E1785" s="78" t="s">
        <v>1628</v>
      </c>
      <c r="F1785" s="32" t="s">
        <v>7</v>
      </c>
      <c r="G1785" s="34">
        <v>2</v>
      </c>
      <c r="H1785" s="56">
        <v>0</v>
      </c>
      <c r="I1785" s="396">
        <f t="shared" si="62"/>
        <v>0</v>
      </c>
      <c r="J1785" s="59"/>
      <c r="K1785" s="392"/>
      <c r="L1785" s="61"/>
      <c r="M1785" s="63"/>
    </row>
    <row r="1786" spans="1:13" ht="22.5">
      <c r="A1786" s="30"/>
      <c r="B1786" s="72"/>
      <c r="C1786" s="30"/>
      <c r="D1786" s="31">
        <v>5</v>
      </c>
      <c r="E1786" s="78" t="s">
        <v>1629</v>
      </c>
      <c r="F1786" s="32" t="s">
        <v>7</v>
      </c>
      <c r="G1786" s="34">
        <v>22</v>
      </c>
      <c r="H1786" s="56">
        <v>0</v>
      </c>
      <c r="I1786" s="396">
        <f t="shared" si="62"/>
        <v>0</v>
      </c>
      <c r="J1786" s="59"/>
      <c r="K1786" s="392"/>
      <c r="L1786" s="61"/>
      <c r="M1786" s="63"/>
    </row>
    <row r="1787" spans="1:13" ht="22.5">
      <c r="A1787" s="30"/>
      <c r="B1787" s="72"/>
      <c r="C1787" s="30"/>
      <c r="D1787" s="31">
        <v>6</v>
      </c>
      <c r="E1787" s="78" t="s">
        <v>1630</v>
      </c>
      <c r="F1787" s="32" t="s">
        <v>7</v>
      </c>
      <c r="G1787" s="34">
        <v>14</v>
      </c>
      <c r="H1787" s="56">
        <v>0</v>
      </c>
      <c r="I1787" s="396">
        <f t="shared" si="62"/>
        <v>0</v>
      </c>
      <c r="J1787" s="59"/>
      <c r="K1787" s="392"/>
      <c r="L1787" s="61"/>
      <c r="M1787" s="63"/>
    </row>
    <row r="1788" spans="1:13" ht="22.5">
      <c r="A1788" s="30"/>
      <c r="B1788" s="72"/>
      <c r="C1788" s="30"/>
      <c r="D1788" s="31">
        <v>7</v>
      </c>
      <c r="E1788" s="78" t="s">
        <v>1631</v>
      </c>
      <c r="F1788" s="32" t="s">
        <v>7</v>
      </c>
      <c r="G1788" s="34">
        <v>7</v>
      </c>
      <c r="H1788" s="56">
        <v>0</v>
      </c>
      <c r="I1788" s="396">
        <f t="shared" si="62"/>
        <v>0</v>
      </c>
      <c r="J1788" s="59"/>
      <c r="K1788" s="392"/>
      <c r="L1788" s="61"/>
      <c r="M1788" s="63"/>
    </row>
    <row r="1789" spans="1:13" ht="22.5">
      <c r="A1789" s="30"/>
      <c r="B1789" s="72"/>
      <c r="C1789" s="30"/>
      <c r="D1789" s="31">
        <v>8</v>
      </c>
      <c r="E1789" s="78" t="s">
        <v>1632</v>
      </c>
      <c r="F1789" s="32" t="s">
        <v>7</v>
      </c>
      <c r="G1789" s="34">
        <v>4</v>
      </c>
      <c r="H1789" s="56">
        <v>0</v>
      </c>
      <c r="I1789" s="396">
        <f t="shared" si="62"/>
        <v>0</v>
      </c>
      <c r="J1789" s="59"/>
      <c r="K1789" s="392"/>
      <c r="L1789" s="61"/>
      <c r="M1789" s="63"/>
    </row>
    <row r="1790" spans="1:13" ht="22.5">
      <c r="A1790" s="30"/>
      <c r="B1790" s="72"/>
      <c r="C1790" s="30"/>
      <c r="D1790" s="31">
        <v>9</v>
      </c>
      <c r="E1790" s="78" t="s">
        <v>1633</v>
      </c>
      <c r="F1790" s="32" t="s">
        <v>7</v>
      </c>
      <c r="G1790" s="34">
        <v>4</v>
      </c>
      <c r="H1790" s="56">
        <v>0</v>
      </c>
      <c r="I1790" s="396">
        <f t="shared" si="62"/>
        <v>0</v>
      </c>
      <c r="J1790" s="59"/>
      <c r="K1790" s="392"/>
      <c r="L1790" s="61"/>
      <c r="M1790" s="63"/>
    </row>
    <row r="1791" spans="1:13" ht="33.75">
      <c r="A1791" s="30"/>
      <c r="B1791" s="72"/>
      <c r="C1791" s="30"/>
      <c r="D1791" s="31">
        <v>10</v>
      </c>
      <c r="E1791" s="78" t="s">
        <v>1634</v>
      </c>
      <c r="F1791" s="32" t="s">
        <v>7</v>
      </c>
      <c r="G1791" s="34">
        <v>6</v>
      </c>
      <c r="H1791" s="56">
        <v>0</v>
      </c>
      <c r="I1791" s="396">
        <f t="shared" si="62"/>
        <v>0</v>
      </c>
      <c r="J1791" s="59"/>
      <c r="K1791" s="392"/>
      <c r="L1791" s="61"/>
      <c r="M1791" s="63"/>
    </row>
    <row r="1792" spans="1:13" ht="22.5">
      <c r="A1792" s="30"/>
      <c r="B1792" s="72"/>
      <c r="C1792" s="30"/>
      <c r="D1792" s="31">
        <v>11</v>
      </c>
      <c r="E1792" s="78" t="s">
        <v>1635</v>
      </c>
      <c r="F1792" s="32" t="s">
        <v>7</v>
      </c>
      <c r="G1792" s="34">
        <v>6</v>
      </c>
      <c r="H1792" s="56">
        <v>0</v>
      </c>
      <c r="I1792" s="396">
        <f t="shared" si="62"/>
        <v>0</v>
      </c>
      <c r="J1792" s="59"/>
      <c r="K1792" s="392"/>
      <c r="L1792" s="61"/>
      <c r="M1792" s="63"/>
    </row>
    <row r="1793" spans="1:13" ht="15">
      <c r="A1793" s="30"/>
      <c r="B1793" s="72"/>
      <c r="C1793" s="30"/>
      <c r="D1793" s="31">
        <v>12</v>
      </c>
      <c r="E1793" s="78" t="s">
        <v>1636</v>
      </c>
      <c r="F1793" s="32" t="s">
        <v>7</v>
      </c>
      <c r="G1793" s="34">
        <v>1</v>
      </c>
      <c r="H1793" s="56">
        <v>0</v>
      </c>
      <c r="I1793" s="396">
        <f t="shared" si="62"/>
        <v>0</v>
      </c>
      <c r="J1793" s="59"/>
      <c r="K1793" s="392"/>
      <c r="L1793" s="61"/>
      <c r="M1793" s="63"/>
    </row>
    <row r="1794" spans="1:13" ht="15">
      <c r="A1794" s="30"/>
      <c r="B1794" s="72"/>
      <c r="C1794" s="30"/>
      <c r="D1794" s="31">
        <v>13</v>
      </c>
      <c r="E1794" s="78" t="s">
        <v>1637</v>
      </c>
      <c r="F1794" s="32" t="s">
        <v>7</v>
      </c>
      <c r="G1794" s="34">
        <v>4</v>
      </c>
      <c r="H1794" s="56">
        <v>0</v>
      </c>
      <c r="I1794" s="396">
        <f t="shared" si="62"/>
        <v>0</v>
      </c>
      <c r="J1794" s="59"/>
      <c r="K1794" s="392"/>
      <c r="L1794" s="61"/>
      <c r="M1794" s="63"/>
    </row>
    <row r="1795" spans="1:13" ht="15">
      <c r="A1795" s="30"/>
      <c r="B1795" s="72"/>
      <c r="C1795" s="30"/>
      <c r="D1795" s="31">
        <v>14</v>
      </c>
      <c r="E1795" s="78" t="s">
        <v>1638</v>
      </c>
      <c r="F1795" s="32" t="s">
        <v>7</v>
      </c>
      <c r="G1795" s="34">
        <v>50</v>
      </c>
      <c r="H1795" s="56">
        <v>0</v>
      </c>
      <c r="I1795" s="396">
        <f t="shared" si="62"/>
        <v>0</v>
      </c>
      <c r="J1795" s="59"/>
      <c r="K1795" s="392"/>
      <c r="L1795" s="61"/>
      <c r="M1795" s="63"/>
    </row>
    <row r="1796" spans="1:13" ht="15">
      <c r="A1796" s="30"/>
      <c r="B1796" s="72"/>
      <c r="C1796" s="30"/>
      <c r="D1796" s="31">
        <v>15</v>
      </c>
      <c r="E1796" s="78" t="s">
        <v>1639</v>
      </c>
      <c r="F1796" s="32" t="s">
        <v>7</v>
      </c>
      <c r="G1796" s="34">
        <v>11</v>
      </c>
      <c r="H1796" s="56">
        <v>0</v>
      </c>
      <c r="I1796" s="396">
        <f t="shared" si="62"/>
        <v>0</v>
      </c>
      <c r="J1796" s="59"/>
      <c r="K1796" s="392"/>
      <c r="L1796" s="61"/>
      <c r="M1796" s="63"/>
    </row>
    <row r="1797" spans="1:13" ht="22.5">
      <c r="A1797" s="30"/>
      <c r="B1797" s="72"/>
      <c r="C1797" s="30"/>
      <c r="D1797" s="31">
        <v>16</v>
      </c>
      <c r="E1797" s="78" t="s">
        <v>1640</v>
      </c>
      <c r="F1797" s="32" t="s">
        <v>7</v>
      </c>
      <c r="G1797" s="34">
        <v>7</v>
      </c>
      <c r="H1797" s="56">
        <v>0</v>
      </c>
      <c r="I1797" s="396">
        <f t="shared" si="62"/>
        <v>0</v>
      </c>
      <c r="J1797" s="59"/>
      <c r="K1797" s="392"/>
      <c r="L1797" s="61"/>
      <c r="M1797" s="63"/>
    </row>
    <row r="1798" spans="1:13" ht="15">
      <c r="A1798" s="30"/>
      <c r="B1798" s="72"/>
      <c r="C1798" s="30"/>
      <c r="D1798" s="31">
        <v>17</v>
      </c>
      <c r="E1798" s="78" t="s">
        <v>1641</v>
      </c>
      <c r="F1798" s="32" t="s">
        <v>7</v>
      </c>
      <c r="G1798" s="34">
        <v>3</v>
      </c>
      <c r="H1798" s="56">
        <v>0</v>
      </c>
      <c r="I1798" s="396">
        <f t="shared" si="62"/>
        <v>0</v>
      </c>
      <c r="J1798" s="59"/>
      <c r="K1798" s="392"/>
      <c r="L1798" s="61"/>
      <c r="M1798" s="63"/>
    </row>
    <row r="1799" spans="1:13" ht="15">
      <c r="A1799" s="30"/>
      <c r="B1799" s="72"/>
      <c r="C1799" s="30"/>
      <c r="D1799" s="31">
        <v>18</v>
      </c>
      <c r="E1799" s="78" t="s">
        <v>1642</v>
      </c>
      <c r="F1799" s="32" t="s">
        <v>8</v>
      </c>
      <c r="G1799" s="34">
        <v>1</v>
      </c>
      <c r="H1799" s="56">
        <v>0</v>
      </c>
      <c r="I1799" s="396">
        <f t="shared" si="62"/>
        <v>0</v>
      </c>
      <c r="J1799" s="59"/>
      <c r="K1799" s="392"/>
      <c r="L1799" s="61"/>
      <c r="M1799" s="63"/>
    </row>
    <row r="1800" spans="1:13" ht="15">
      <c r="A1800" s="402">
        <v>3</v>
      </c>
      <c r="B1800" s="402"/>
      <c r="C1800" s="403"/>
      <c r="D1800" s="404"/>
      <c r="E1800" s="404" t="s">
        <v>1654</v>
      </c>
      <c r="F1800" s="432"/>
      <c r="G1800" s="433"/>
      <c r="H1800" s="434"/>
      <c r="I1800" s="435">
        <f>SUM(I1801:I1812)</f>
        <v>0</v>
      </c>
      <c r="J1800" s="59"/>
      <c r="K1800" s="392"/>
      <c r="L1800" s="61"/>
      <c r="M1800" s="63"/>
    </row>
    <row r="1801" spans="1:13" ht="45">
      <c r="A1801" s="30"/>
      <c r="B1801" s="72"/>
      <c r="C1801" s="30"/>
      <c r="D1801" s="31">
        <v>1</v>
      </c>
      <c r="E1801" s="78" t="s">
        <v>1643</v>
      </c>
      <c r="F1801" s="32" t="s">
        <v>7</v>
      </c>
      <c r="G1801" s="34">
        <v>2</v>
      </c>
      <c r="H1801" s="56">
        <v>0</v>
      </c>
      <c r="I1801" s="396">
        <f t="shared" si="62"/>
        <v>0</v>
      </c>
      <c r="J1801" s="59"/>
      <c r="K1801" s="392"/>
      <c r="L1801" s="61"/>
      <c r="M1801" s="63"/>
    </row>
    <row r="1802" spans="1:13" ht="22.5">
      <c r="A1802" s="30"/>
      <c r="B1802" s="72"/>
      <c r="C1802" s="30"/>
      <c r="D1802" s="31">
        <v>2</v>
      </c>
      <c r="E1802" s="78" t="s">
        <v>1644</v>
      </c>
      <c r="F1802" s="32" t="s">
        <v>7</v>
      </c>
      <c r="G1802" s="34">
        <v>4</v>
      </c>
      <c r="H1802" s="56">
        <v>0</v>
      </c>
      <c r="I1802" s="396">
        <f t="shared" si="62"/>
        <v>0</v>
      </c>
      <c r="J1802" s="59"/>
      <c r="K1802" s="392"/>
      <c r="L1802" s="61"/>
      <c r="M1802" s="63"/>
    </row>
    <row r="1803" spans="1:13" ht="33.75">
      <c r="A1803" s="30"/>
      <c r="B1803" s="72"/>
      <c r="C1803" s="30"/>
      <c r="D1803" s="31">
        <v>3</v>
      </c>
      <c r="E1803" s="78" t="s">
        <v>1645</v>
      </c>
      <c r="F1803" s="32" t="s">
        <v>7</v>
      </c>
      <c r="G1803" s="34">
        <v>2</v>
      </c>
      <c r="H1803" s="56">
        <v>0</v>
      </c>
      <c r="I1803" s="396">
        <f t="shared" si="62"/>
        <v>0</v>
      </c>
      <c r="J1803" s="59"/>
      <c r="K1803" s="392"/>
      <c r="L1803" s="61"/>
      <c r="M1803" s="63"/>
    </row>
    <row r="1804" spans="1:13" ht="33.75">
      <c r="A1804" s="30"/>
      <c r="B1804" s="72"/>
      <c r="C1804" s="30"/>
      <c r="D1804" s="31">
        <v>4</v>
      </c>
      <c r="E1804" s="78" t="s">
        <v>1646</v>
      </c>
      <c r="F1804" s="32" t="s">
        <v>7</v>
      </c>
      <c r="G1804" s="34">
        <v>2</v>
      </c>
      <c r="H1804" s="56">
        <v>0</v>
      </c>
      <c r="I1804" s="396">
        <f t="shared" si="62"/>
        <v>0</v>
      </c>
      <c r="J1804" s="59"/>
      <c r="K1804" s="392"/>
      <c r="L1804" s="61"/>
      <c r="M1804" s="63"/>
    </row>
    <row r="1805" spans="1:13" ht="22.5">
      <c r="A1805" s="30"/>
      <c r="B1805" s="72"/>
      <c r="C1805" s="30"/>
      <c r="D1805" s="31">
        <v>5</v>
      </c>
      <c r="E1805" s="78" t="s">
        <v>1647</v>
      </c>
      <c r="F1805" s="32" t="s">
        <v>7</v>
      </c>
      <c r="G1805" s="34">
        <v>2</v>
      </c>
      <c r="H1805" s="56">
        <v>0</v>
      </c>
      <c r="I1805" s="396">
        <f t="shared" si="62"/>
        <v>0</v>
      </c>
      <c r="J1805" s="59"/>
      <c r="K1805" s="392"/>
      <c r="L1805" s="61"/>
      <c r="M1805" s="63"/>
    </row>
    <row r="1806" spans="1:13" ht="15">
      <c r="A1806" s="30"/>
      <c r="B1806" s="72"/>
      <c r="C1806" s="30"/>
      <c r="D1806" s="31">
        <v>6</v>
      </c>
      <c r="E1806" s="78" t="s">
        <v>1648</v>
      </c>
      <c r="F1806" s="32" t="s">
        <v>7</v>
      </c>
      <c r="G1806" s="34">
        <v>2</v>
      </c>
      <c r="H1806" s="56">
        <v>0</v>
      </c>
      <c r="I1806" s="396">
        <f t="shared" si="62"/>
        <v>0</v>
      </c>
      <c r="J1806" s="59"/>
      <c r="K1806" s="392"/>
      <c r="L1806" s="61"/>
      <c r="M1806" s="63"/>
    </row>
    <row r="1807" spans="1:13" ht="22.5">
      <c r="A1807" s="30"/>
      <c r="B1807" s="72"/>
      <c r="C1807" s="30"/>
      <c r="D1807" s="31">
        <v>7</v>
      </c>
      <c r="E1807" s="78" t="s">
        <v>1649</v>
      </c>
      <c r="F1807" s="32" t="s">
        <v>7</v>
      </c>
      <c r="G1807" s="34">
        <v>2</v>
      </c>
      <c r="H1807" s="56">
        <v>0</v>
      </c>
      <c r="I1807" s="396">
        <f t="shared" si="62"/>
        <v>0</v>
      </c>
      <c r="J1807" s="59"/>
      <c r="K1807" s="392"/>
      <c r="L1807" s="61"/>
      <c r="M1807" s="63"/>
    </row>
    <row r="1808" spans="1:13" ht="22.5">
      <c r="A1808" s="30"/>
      <c r="B1808" s="72"/>
      <c r="C1808" s="30"/>
      <c r="D1808" s="31">
        <v>8</v>
      </c>
      <c r="E1808" s="78" t="s">
        <v>1650</v>
      </c>
      <c r="F1808" s="32" t="s">
        <v>7</v>
      </c>
      <c r="G1808" s="34">
        <v>2</v>
      </c>
      <c r="H1808" s="56">
        <v>0</v>
      </c>
      <c r="I1808" s="396">
        <f t="shared" si="62"/>
        <v>0</v>
      </c>
      <c r="J1808" s="59"/>
      <c r="K1808" s="392"/>
      <c r="L1808" s="61"/>
      <c r="M1808" s="63"/>
    </row>
    <row r="1809" spans="1:13" ht="15">
      <c r="A1809" s="30"/>
      <c r="B1809" s="72"/>
      <c r="C1809" s="30"/>
      <c r="D1809" s="31">
        <v>9</v>
      </c>
      <c r="E1809" s="78" t="s">
        <v>1651</v>
      </c>
      <c r="F1809" s="32" t="s">
        <v>7</v>
      </c>
      <c r="G1809" s="34">
        <v>2</v>
      </c>
      <c r="H1809" s="56">
        <v>0</v>
      </c>
      <c r="I1809" s="396">
        <f t="shared" si="62"/>
        <v>0</v>
      </c>
      <c r="J1809" s="59"/>
      <c r="K1809" s="392"/>
      <c r="L1809" s="61"/>
      <c r="M1809" s="63"/>
    </row>
    <row r="1810" spans="1:13" ht="22.5">
      <c r="A1810" s="30"/>
      <c r="B1810" s="72"/>
      <c r="C1810" s="30"/>
      <c r="D1810" s="31">
        <v>10</v>
      </c>
      <c r="E1810" s="78" t="s">
        <v>1652</v>
      </c>
      <c r="F1810" s="32" t="s">
        <v>7</v>
      </c>
      <c r="G1810" s="34">
        <v>2</v>
      </c>
      <c r="H1810" s="56">
        <v>0</v>
      </c>
      <c r="I1810" s="396">
        <f t="shared" si="62"/>
        <v>0</v>
      </c>
      <c r="J1810" s="59"/>
      <c r="K1810" s="392"/>
      <c r="L1810" s="61"/>
      <c r="M1810" s="63"/>
    </row>
    <row r="1811" spans="1:13" ht="22.5">
      <c r="A1811" s="30"/>
      <c r="B1811" s="72"/>
      <c r="C1811" s="30"/>
      <c r="D1811" s="31">
        <v>11</v>
      </c>
      <c r="E1811" s="78" t="s">
        <v>1653</v>
      </c>
      <c r="F1811" s="32" t="s">
        <v>7</v>
      </c>
      <c r="G1811" s="34">
        <v>2</v>
      </c>
      <c r="H1811" s="56">
        <v>0</v>
      </c>
      <c r="I1811" s="396">
        <f t="shared" si="62"/>
        <v>0</v>
      </c>
      <c r="J1811" s="59"/>
      <c r="K1811" s="392"/>
      <c r="L1811" s="61"/>
      <c r="M1811" s="63"/>
    </row>
    <row r="1812" spans="1:13" ht="15">
      <c r="A1812" s="30"/>
      <c r="B1812" s="72"/>
      <c r="C1812" s="30"/>
      <c r="D1812" s="31">
        <v>12</v>
      </c>
      <c r="E1812" s="78" t="s">
        <v>1642</v>
      </c>
      <c r="F1812" s="32" t="s">
        <v>8</v>
      </c>
      <c r="G1812" s="34">
        <v>1</v>
      </c>
      <c r="H1812" s="56">
        <v>0</v>
      </c>
      <c r="I1812" s="396">
        <f t="shared" si="62"/>
        <v>0</v>
      </c>
      <c r="J1812" s="59"/>
      <c r="K1812" s="392"/>
      <c r="L1812" s="61"/>
      <c r="M1812" s="63"/>
    </row>
    <row r="1813" spans="1:13" ht="15">
      <c r="A1813" s="405">
        <v>3</v>
      </c>
      <c r="B1813" s="405"/>
      <c r="C1813" s="406"/>
      <c r="D1813" s="407"/>
      <c r="E1813" s="407" t="s">
        <v>1655</v>
      </c>
      <c r="F1813" s="441"/>
      <c r="G1813" s="442"/>
      <c r="H1813" s="443"/>
      <c r="I1813" s="444">
        <f>SUM(I1814:I1828)</f>
        <v>0</v>
      </c>
      <c r="J1813" s="59"/>
      <c r="K1813" s="392"/>
      <c r="L1813" s="61"/>
      <c r="M1813" s="63"/>
    </row>
    <row r="1814" spans="1:13" ht="123.75">
      <c r="A1814" s="82"/>
      <c r="B1814" s="83"/>
      <c r="C1814" s="82"/>
      <c r="D1814" s="84">
        <v>1</v>
      </c>
      <c r="E1814" s="101" t="s">
        <v>1656</v>
      </c>
      <c r="F1814" s="85"/>
      <c r="G1814" s="86"/>
      <c r="H1814" s="396"/>
      <c r="I1814" s="396" t="str">
        <f t="shared" si="62"/>
        <v/>
      </c>
      <c r="J1814" s="59"/>
      <c r="K1814" s="392"/>
      <c r="L1814" s="61"/>
      <c r="M1814" s="63"/>
    </row>
    <row r="1815" spans="1:13" ht="15">
      <c r="A1815" s="88"/>
      <c r="B1815" s="89"/>
      <c r="C1815" s="88"/>
      <c r="D1815" s="90"/>
      <c r="E1815" s="102" t="s">
        <v>1657</v>
      </c>
      <c r="F1815" s="91"/>
      <c r="G1815" s="92"/>
      <c r="H1815" s="397"/>
      <c r="I1815" s="397" t="str">
        <f t="shared" si="62"/>
        <v/>
      </c>
      <c r="J1815" s="59"/>
      <c r="K1815" s="392"/>
      <c r="L1815" s="61"/>
      <c r="M1815" s="63"/>
    </row>
    <row r="1816" spans="1:13" ht="33.75">
      <c r="A1816" s="88"/>
      <c r="B1816" s="89"/>
      <c r="C1816" s="88"/>
      <c r="D1816" s="90"/>
      <c r="E1816" s="102" t="s">
        <v>1658</v>
      </c>
      <c r="F1816" s="91" t="s">
        <v>7</v>
      </c>
      <c r="G1816" s="92">
        <v>1</v>
      </c>
      <c r="H1816" s="93">
        <v>0</v>
      </c>
      <c r="I1816" s="397">
        <f t="shared" si="62"/>
        <v>0</v>
      </c>
      <c r="J1816" s="59"/>
      <c r="K1816" s="392"/>
      <c r="L1816" s="61"/>
      <c r="M1816" s="63"/>
    </row>
    <row r="1817" spans="1:13" ht="33.75">
      <c r="A1817" s="88"/>
      <c r="B1817" s="89"/>
      <c r="C1817" s="88"/>
      <c r="D1817" s="90"/>
      <c r="E1817" s="102" t="s">
        <v>1659</v>
      </c>
      <c r="F1817" s="91" t="s">
        <v>7</v>
      </c>
      <c r="G1817" s="92">
        <v>46</v>
      </c>
      <c r="H1817" s="93">
        <v>0</v>
      </c>
      <c r="I1817" s="397">
        <f t="shared" si="62"/>
        <v>0</v>
      </c>
      <c r="J1817" s="59"/>
      <c r="K1817" s="392"/>
      <c r="L1817" s="61"/>
      <c r="M1817" s="63"/>
    </row>
    <row r="1818" spans="1:13" ht="22.5">
      <c r="A1818" s="88"/>
      <c r="B1818" s="89"/>
      <c r="C1818" s="88"/>
      <c r="D1818" s="90"/>
      <c r="E1818" s="102" t="s">
        <v>1660</v>
      </c>
      <c r="F1818" s="91" t="s">
        <v>7</v>
      </c>
      <c r="G1818" s="92">
        <v>2</v>
      </c>
      <c r="H1818" s="93">
        <v>0</v>
      </c>
      <c r="I1818" s="397">
        <f t="shared" si="62"/>
        <v>0</v>
      </c>
      <c r="J1818" s="59"/>
      <c r="K1818" s="392"/>
      <c r="L1818" s="61"/>
      <c r="M1818" s="63"/>
    </row>
    <row r="1819" spans="1:13" ht="22.5">
      <c r="A1819" s="88"/>
      <c r="B1819" s="89"/>
      <c r="C1819" s="88"/>
      <c r="D1819" s="90"/>
      <c r="E1819" s="102" t="s">
        <v>1661</v>
      </c>
      <c r="F1819" s="91" t="s">
        <v>7</v>
      </c>
      <c r="G1819" s="92">
        <v>1</v>
      </c>
      <c r="H1819" s="93">
        <v>0</v>
      </c>
      <c r="I1819" s="397">
        <f t="shared" si="62"/>
        <v>0</v>
      </c>
      <c r="J1819" s="59"/>
      <c r="K1819" s="392"/>
      <c r="L1819" s="61"/>
      <c r="M1819" s="63"/>
    </row>
    <row r="1820" spans="1:13" ht="22.5">
      <c r="A1820" s="88"/>
      <c r="B1820" s="89"/>
      <c r="C1820" s="88"/>
      <c r="D1820" s="90"/>
      <c r="E1820" s="102" t="s">
        <v>1662</v>
      </c>
      <c r="F1820" s="91" t="s">
        <v>7</v>
      </c>
      <c r="G1820" s="92">
        <v>1</v>
      </c>
      <c r="H1820" s="93">
        <v>0</v>
      </c>
      <c r="I1820" s="397">
        <f t="shared" si="62"/>
        <v>0</v>
      </c>
      <c r="J1820" s="59"/>
      <c r="K1820" s="392"/>
      <c r="L1820" s="61"/>
      <c r="M1820" s="63"/>
    </row>
    <row r="1821" spans="1:13" ht="135">
      <c r="A1821" s="82"/>
      <c r="B1821" s="83"/>
      <c r="C1821" s="82"/>
      <c r="D1821" s="84">
        <v>2</v>
      </c>
      <c r="E1821" s="101" t="s">
        <v>1663</v>
      </c>
      <c r="F1821" s="85"/>
      <c r="G1821" s="86"/>
      <c r="H1821" s="396"/>
      <c r="I1821" s="396" t="str">
        <f t="shared" si="62"/>
        <v/>
      </c>
      <c r="J1821" s="59"/>
      <c r="K1821" s="392"/>
      <c r="L1821" s="61"/>
      <c r="M1821" s="63"/>
    </row>
    <row r="1822" spans="1:13" ht="15">
      <c r="A1822" s="88"/>
      <c r="B1822" s="89"/>
      <c r="C1822" s="88"/>
      <c r="D1822" s="90"/>
      <c r="E1822" s="102" t="s">
        <v>1657</v>
      </c>
      <c r="F1822" s="91"/>
      <c r="G1822" s="92"/>
      <c r="H1822" s="397"/>
      <c r="I1822" s="397" t="str">
        <f t="shared" si="62"/>
        <v/>
      </c>
      <c r="J1822" s="59"/>
      <c r="K1822" s="392"/>
      <c r="L1822" s="61"/>
      <c r="M1822" s="63"/>
    </row>
    <row r="1823" spans="1:13" ht="33.75">
      <c r="A1823" s="88"/>
      <c r="B1823" s="89"/>
      <c r="C1823" s="88"/>
      <c r="D1823" s="90"/>
      <c r="E1823" s="102" t="s">
        <v>1664</v>
      </c>
      <c r="F1823" s="91" t="s">
        <v>7</v>
      </c>
      <c r="G1823" s="92">
        <v>1</v>
      </c>
      <c r="H1823" s="93">
        <v>0</v>
      </c>
      <c r="I1823" s="397">
        <f t="shared" si="62"/>
        <v>0</v>
      </c>
      <c r="J1823" s="59"/>
      <c r="K1823" s="392"/>
      <c r="L1823" s="61"/>
      <c r="M1823" s="63"/>
    </row>
    <row r="1824" spans="1:13" ht="33.75">
      <c r="A1824" s="88"/>
      <c r="B1824" s="89"/>
      <c r="C1824" s="88"/>
      <c r="D1824" s="90"/>
      <c r="E1824" s="102" t="s">
        <v>1659</v>
      </c>
      <c r="F1824" s="91" t="s">
        <v>7</v>
      </c>
      <c r="G1824" s="92">
        <v>124</v>
      </c>
      <c r="H1824" s="93">
        <v>0</v>
      </c>
      <c r="I1824" s="397">
        <f t="shared" si="62"/>
        <v>0</v>
      </c>
      <c r="J1824" s="59"/>
      <c r="K1824" s="392"/>
      <c r="L1824" s="61"/>
      <c r="M1824" s="63"/>
    </row>
    <row r="1825" spans="1:13" ht="22.5">
      <c r="A1825" s="88"/>
      <c r="B1825" s="89"/>
      <c r="C1825" s="88"/>
      <c r="D1825" s="90"/>
      <c r="E1825" s="102" t="s">
        <v>1660</v>
      </c>
      <c r="F1825" s="91" t="s">
        <v>7</v>
      </c>
      <c r="G1825" s="92">
        <v>4</v>
      </c>
      <c r="H1825" s="93">
        <v>0</v>
      </c>
      <c r="I1825" s="397">
        <f t="shared" si="62"/>
        <v>0</v>
      </c>
      <c r="J1825" s="59"/>
      <c r="K1825" s="392"/>
      <c r="L1825" s="61"/>
      <c r="M1825" s="63"/>
    </row>
    <row r="1826" spans="1:13" ht="22.5">
      <c r="A1826" s="88"/>
      <c r="B1826" s="89"/>
      <c r="C1826" s="88"/>
      <c r="D1826" s="90"/>
      <c r="E1826" s="102" t="s">
        <v>1661</v>
      </c>
      <c r="F1826" s="91" t="s">
        <v>7</v>
      </c>
      <c r="G1826" s="92">
        <v>1</v>
      </c>
      <c r="H1826" s="93">
        <v>0</v>
      </c>
      <c r="I1826" s="397">
        <f t="shared" si="62"/>
        <v>0</v>
      </c>
      <c r="J1826" s="59"/>
      <c r="K1826" s="392"/>
      <c r="L1826" s="61"/>
      <c r="M1826" s="63"/>
    </row>
    <row r="1827" spans="1:13" ht="22.5">
      <c r="A1827" s="94"/>
      <c r="B1827" s="95"/>
      <c r="C1827" s="94"/>
      <c r="D1827" s="96"/>
      <c r="E1827" s="100" t="s">
        <v>1662</v>
      </c>
      <c r="F1827" s="97" t="s">
        <v>7</v>
      </c>
      <c r="G1827" s="98">
        <v>1</v>
      </c>
      <c r="H1827" s="99">
        <v>0</v>
      </c>
      <c r="I1827" s="398">
        <f t="shared" si="62"/>
        <v>0</v>
      </c>
      <c r="J1827" s="59"/>
      <c r="K1827" s="392"/>
      <c r="L1827" s="61"/>
      <c r="M1827" s="63"/>
    </row>
    <row r="1828" spans="1:13" ht="15">
      <c r="A1828" s="94"/>
      <c r="B1828" s="95"/>
      <c r="C1828" s="94"/>
      <c r="D1828" s="96">
        <v>3</v>
      </c>
      <c r="E1828" s="100" t="s">
        <v>1642</v>
      </c>
      <c r="F1828" s="97" t="s">
        <v>8</v>
      </c>
      <c r="G1828" s="98">
        <v>1</v>
      </c>
      <c r="H1828" s="99">
        <v>0</v>
      </c>
      <c r="I1828" s="397">
        <f t="shared" si="62"/>
        <v>0</v>
      </c>
      <c r="J1828" s="59"/>
      <c r="K1828" s="392"/>
      <c r="L1828" s="61"/>
      <c r="M1828" s="63"/>
    </row>
    <row r="1829" spans="1:13" ht="15">
      <c r="A1829" s="402">
        <v>3</v>
      </c>
      <c r="B1829" s="402"/>
      <c r="C1829" s="403"/>
      <c r="D1829" s="404"/>
      <c r="E1829" s="404" t="s">
        <v>1665</v>
      </c>
      <c r="F1829" s="432"/>
      <c r="G1829" s="433"/>
      <c r="H1829" s="434"/>
      <c r="I1829" s="435">
        <f>SUM(I1830:I1837)</f>
        <v>0</v>
      </c>
      <c r="J1829" s="59"/>
      <c r="K1829" s="392"/>
      <c r="L1829" s="61"/>
      <c r="M1829" s="63"/>
    </row>
    <row r="1830" spans="1:13" ht="15">
      <c r="A1830" s="30"/>
      <c r="B1830" s="72"/>
      <c r="C1830" s="30"/>
      <c r="D1830" s="31">
        <v>1</v>
      </c>
      <c r="E1830" s="78" t="s">
        <v>1666</v>
      </c>
      <c r="F1830" s="32" t="s">
        <v>363</v>
      </c>
      <c r="G1830" s="34">
        <v>550</v>
      </c>
      <c r="H1830" s="56">
        <v>0</v>
      </c>
      <c r="I1830" s="396">
        <f t="shared" si="62"/>
        <v>0</v>
      </c>
      <c r="J1830" s="59"/>
      <c r="K1830" s="392"/>
      <c r="L1830" s="61"/>
      <c r="M1830" s="63"/>
    </row>
    <row r="1831" spans="1:13" ht="22.5">
      <c r="A1831" s="30"/>
      <c r="B1831" s="72"/>
      <c r="C1831" s="30"/>
      <c r="D1831" s="31">
        <v>2</v>
      </c>
      <c r="E1831" s="78" t="s">
        <v>1667</v>
      </c>
      <c r="F1831" s="32" t="s">
        <v>363</v>
      </c>
      <c r="G1831" s="34">
        <v>230</v>
      </c>
      <c r="H1831" s="56">
        <v>0</v>
      </c>
      <c r="I1831" s="396">
        <f t="shared" si="62"/>
        <v>0</v>
      </c>
      <c r="J1831" s="59"/>
      <c r="K1831" s="392"/>
      <c r="L1831" s="61"/>
      <c r="M1831" s="63"/>
    </row>
    <row r="1832" spans="1:13" ht="22.5">
      <c r="A1832" s="30"/>
      <c r="B1832" s="72"/>
      <c r="C1832" s="30"/>
      <c r="D1832" s="31">
        <v>3</v>
      </c>
      <c r="E1832" s="78" t="s">
        <v>1668</v>
      </c>
      <c r="F1832" s="32" t="s">
        <v>363</v>
      </c>
      <c r="G1832" s="34">
        <v>80</v>
      </c>
      <c r="H1832" s="56">
        <v>0</v>
      </c>
      <c r="I1832" s="396">
        <f t="shared" si="62"/>
        <v>0</v>
      </c>
      <c r="J1832" s="59"/>
      <c r="K1832" s="392"/>
      <c r="L1832" s="61"/>
      <c r="M1832" s="63"/>
    </row>
    <row r="1833" spans="1:13" ht="22.5">
      <c r="A1833" s="30"/>
      <c r="B1833" s="72"/>
      <c r="C1833" s="30"/>
      <c r="D1833" s="31">
        <v>4</v>
      </c>
      <c r="E1833" s="78" t="s">
        <v>1669</v>
      </c>
      <c r="F1833" s="32" t="s">
        <v>363</v>
      </c>
      <c r="G1833" s="34">
        <v>290</v>
      </c>
      <c r="H1833" s="56">
        <v>0</v>
      </c>
      <c r="I1833" s="396">
        <f t="shared" si="62"/>
        <v>0</v>
      </c>
      <c r="J1833" s="59"/>
      <c r="K1833" s="392"/>
      <c r="L1833" s="61"/>
      <c r="M1833" s="63"/>
    </row>
    <row r="1834" spans="1:13" ht="15">
      <c r="A1834" s="30"/>
      <c r="B1834" s="72"/>
      <c r="C1834" s="30"/>
      <c r="D1834" s="31">
        <v>5</v>
      </c>
      <c r="E1834" s="78" t="s">
        <v>1670</v>
      </c>
      <c r="F1834" s="32" t="s">
        <v>7</v>
      </c>
      <c r="G1834" s="34">
        <v>2</v>
      </c>
      <c r="H1834" s="56">
        <v>0</v>
      </c>
      <c r="I1834" s="396">
        <f t="shared" si="62"/>
        <v>0</v>
      </c>
      <c r="J1834" s="59"/>
      <c r="K1834" s="392"/>
      <c r="L1834" s="61"/>
      <c r="M1834" s="63"/>
    </row>
    <row r="1835" spans="1:13" ht="22.5">
      <c r="A1835" s="30"/>
      <c r="B1835" s="72"/>
      <c r="C1835" s="30"/>
      <c r="D1835" s="31">
        <v>6</v>
      </c>
      <c r="E1835" s="78" t="s">
        <v>1671</v>
      </c>
      <c r="F1835" s="32" t="s">
        <v>363</v>
      </c>
      <c r="G1835" s="34">
        <v>1100</v>
      </c>
      <c r="H1835" s="56">
        <v>0</v>
      </c>
      <c r="I1835" s="396">
        <f t="shared" si="62"/>
        <v>0</v>
      </c>
      <c r="J1835" s="59"/>
      <c r="K1835" s="392"/>
      <c r="L1835" s="61"/>
      <c r="M1835" s="63"/>
    </row>
    <row r="1836" spans="1:13" ht="15">
      <c r="A1836" s="30"/>
      <c r="B1836" s="72"/>
      <c r="C1836" s="30"/>
      <c r="D1836" s="31">
        <v>7</v>
      </c>
      <c r="E1836" s="78" t="s">
        <v>1672</v>
      </c>
      <c r="F1836" s="32" t="s">
        <v>363</v>
      </c>
      <c r="G1836" s="34">
        <v>60</v>
      </c>
      <c r="H1836" s="56">
        <v>0</v>
      </c>
      <c r="I1836" s="396">
        <f t="shared" si="62"/>
        <v>0</v>
      </c>
      <c r="J1836" s="59"/>
      <c r="K1836" s="392"/>
      <c r="L1836" s="61"/>
      <c r="M1836" s="63"/>
    </row>
    <row r="1837" spans="1:13" ht="15">
      <c r="A1837" s="30"/>
      <c r="B1837" s="72"/>
      <c r="C1837" s="30"/>
      <c r="D1837" s="31">
        <v>8</v>
      </c>
      <c r="E1837" s="78" t="s">
        <v>1642</v>
      </c>
      <c r="F1837" s="32" t="s">
        <v>8</v>
      </c>
      <c r="G1837" s="34">
        <v>1</v>
      </c>
      <c r="H1837" s="56">
        <v>0</v>
      </c>
      <c r="I1837" s="396">
        <f t="shared" si="62"/>
        <v>0</v>
      </c>
      <c r="J1837" s="59"/>
      <c r="K1837" s="392"/>
      <c r="L1837" s="61"/>
      <c r="M1837" s="63"/>
    </row>
    <row r="1838" spans="1:13" ht="15">
      <c r="A1838" s="402">
        <v>3</v>
      </c>
      <c r="B1838" s="402"/>
      <c r="C1838" s="403"/>
      <c r="D1838" s="404"/>
      <c r="E1838" s="404" t="s">
        <v>1673</v>
      </c>
      <c r="F1838" s="432"/>
      <c r="G1838" s="433"/>
      <c r="H1838" s="434"/>
      <c r="I1838" s="435">
        <f>SUM(I1839:I1846)</f>
        <v>0</v>
      </c>
      <c r="J1838" s="59"/>
      <c r="K1838" s="392"/>
      <c r="L1838" s="61"/>
      <c r="M1838" s="63"/>
    </row>
    <row r="1839" spans="1:13" ht="45">
      <c r="A1839" s="30"/>
      <c r="B1839" s="72"/>
      <c r="C1839" s="30"/>
      <c r="D1839" s="31">
        <v>1</v>
      </c>
      <c r="E1839" s="78" t="s">
        <v>1674</v>
      </c>
      <c r="F1839" s="32" t="s">
        <v>8</v>
      </c>
      <c r="G1839" s="34">
        <v>1</v>
      </c>
      <c r="H1839" s="56">
        <v>0</v>
      </c>
      <c r="I1839" s="396">
        <f t="shared" si="62"/>
        <v>0</v>
      </c>
      <c r="J1839" s="59"/>
      <c r="K1839" s="392"/>
      <c r="L1839" s="61"/>
      <c r="M1839" s="63"/>
    </row>
    <row r="1840" spans="1:13" ht="15">
      <c r="A1840" s="30"/>
      <c r="B1840" s="72"/>
      <c r="C1840" s="30"/>
      <c r="D1840" s="31">
        <v>2</v>
      </c>
      <c r="E1840" s="78" t="s">
        <v>1675</v>
      </c>
      <c r="F1840" s="32" t="s">
        <v>8</v>
      </c>
      <c r="G1840" s="34">
        <v>1</v>
      </c>
      <c r="H1840" s="56">
        <v>0</v>
      </c>
      <c r="I1840" s="396">
        <f t="shared" si="62"/>
        <v>0</v>
      </c>
      <c r="J1840" s="59"/>
      <c r="K1840" s="392"/>
      <c r="L1840" s="61"/>
      <c r="M1840" s="63"/>
    </row>
    <row r="1841" spans="1:13" ht="33.75">
      <c r="A1841" s="30"/>
      <c r="B1841" s="72"/>
      <c r="C1841" s="30"/>
      <c r="D1841" s="31">
        <v>3</v>
      </c>
      <c r="E1841" s="78" t="s">
        <v>1676</v>
      </c>
      <c r="F1841" s="32" t="s">
        <v>8</v>
      </c>
      <c r="G1841" s="34">
        <v>1</v>
      </c>
      <c r="H1841" s="56">
        <v>0</v>
      </c>
      <c r="I1841" s="396">
        <f t="shared" si="62"/>
        <v>0</v>
      </c>
      <c r="J1841" s="59"/>
      <c r="K1841" s="392"/>
      <c r="L1841" s="61"/>
      <c r="M1841" s="63"/>
    </row>
    <row r="1842" spans="1:13" ht="67.5">
      <c r="A1842" s="30"/>
      <c r="B1842" s="72"/>
      <c r="C1842" s="30"/>
      <c r="D1842" s="31">
        <v>4</v>
      </c>
      <c r="E1842" s="78" t="s">
        <v>1677</v>
      </c>
      <c r="F1842" s="32" t="s">
        <v>8</v>
      </c>
      <c r="G1842" s="34">
        <v>2</v>
      </c>
      <c r="H1842" s="56">
        <v>0</v>
      </c>
      <c r="I1842" s="396">
        <f t="shared" si="62"/>
        <v>0</v>
      </c>
      <c r="J1842" s="59"/>
      <c r="K1842" s="392"/>
      <c r="L1842" s="61"/>
      <c r="M1842" s="63"/>
    </row>
    <row r="1843" spans="1:13" ht="15">
      <c r="A1843" s="30"/>
      <c r="B1843" s="72"/>
      <c r="C1843" s="30"/>
      <c r="D1843" s="31">
        <v>5</v>
      </c>
      <c r="E1843" s="78" t="s">
        <v>1678</v>
      </c>
      <c r="F1843" s="32" t="s">
        <v>8</v>
      </c>
      <c r="G1843" s="34">
        <v>2</v>
      </c>
      <c r="H1843" s="56">
        <v>0</v>
      </c>
      <c r="I1843" s="396">
        <f t="shared" si="62"/>
        <v>0</v>
      </c>
      <c r="J1843" s="59"/>
      <c r="K1843" s="392"/>
      <c r="L1843" s="61"/>
      <c r="M1843" s="63"/>
    </row>
    <row r="1844" spans="1:13" ht="33.75">
      <c r="A1844" s="30"/>
      <c r="B1844" s="72"/>
      <c r="C1844" s="30"/>
      <c r="D1844" s="31">
        <v>6</v>
      </c>
      <c r="E1844" s="78" t="s">
        <v>1679</v>
      </c>
      <c r="F1844" s="32" t="s">
        <v>8</v>
      </c>
      <c r="G1844" s="34">
        <v>2</v>
      </c>
      <c r="H1844" s="56">
        <v>0</v>
      </c>
      <c r="I1844" s="396">
        <f t="shared" si="62"/>
        <v>0</v>
      </c>
      <c r="J1844" s="59"/>
      <c r="K1844" s="392"/>
      <c r="L1844" s="61"/>
      <c r="M1844" s="63"/>
    </row>
    <row r="1845" spans="1:13" ht="15">
      <c r="A1845" s="30"/>
      <c r="B1845" s="72"/>
      <c r="C1845" s="30"/>
      <c r="D1845" s="31">
        <v>7</v>
      </c>
      <c r="E1845" s="78" t="s">
        <v>1680</v>
      </c>
      <c r="F1845" s="32" t="s">
        <v>8</v>
      </c>
      <c r="G1845" s="34">
        <v>2</v>
      </c>
      <c r="H1845" s="56">
        <v>0</v>
      </c>
      <c r="I1845" s="396">
        <f t="shared" si="62"/>
        <v>0</v>
      </c>
      <c r="J1845" s="59"/>
      <c r="K1845" s="392"/>
      <c r="L1845" s="61"/>
      <c r="M1845" s="63"/>
    </row>
    <row r="1846" spans="1:13" ht="33.75">
      <c r="A1846" s="30"/>
      <c r="B1846" s="72"/>
      <c r="C1846" s="30"/>
      <c r="D1846" s="31">
        <v>8</v>
      </c>
      <c r="E1846" s="78" t="s">
        <v>1681</v>
      </c>
      <c r="F1846" s="32" t="s">
        <v>8</v>
      </c>
      <c r="G1846" s="34">
        <v>2</v>
      </c>
      <c r="H1846" s="56">
        <v>0</v>
      </c>
      <c r="I1846" s="396">
        <f t="shared" ref="I1846" si="63">IF(ISNUMBER(G1846),ROUND(G1846*H1846,2),"")</f>
        <v>0</v>
      </c>
      <c r="J1846" s="59"/>
      <c r="K1846" s="392"/>
      <c r="L1846" s="61"/>
      <c r="M1846" s="63"/>
    </row>
    <row r="1847" spans="1:13" ht="15">
      <c r="A1847" s="22">
        <v>2</v>
      </c>
      <c r="B1847" s="70" t="str">
        <f>IF(TRIM(H1847)&lt;&gt;"",COUNTA($H$8:H1847),"")</f>
        <v/>
      </c>
      <c r="C1847" s="22"/>
      <c r="D1847" s="23"/>
      <c r="E1847" s="24" t="s">
        <v>1682</v>
      </c>
      <c r="F1847" s="25"/>
      <c r="G1847" s="51"/>
      <c r="H1847" s="394"/>
      <c r="I1847" s="26">
        <f>I1848+I1859+I1865</f>
        <v>0</v>
      </c>
      <c r="J1847" s="59"/>
      <c r="K1847" s="392"/>
      <c r="L1847" s="61"/>
      <c r="M1847" s="63"/>
    </row>
    <row r="1848" spans="1:13" ht="15">
      <c r="A1848" s="402">
        <v>3</v>
      </c>
      <c r="B1848" s="402"/>
      <c r="C1848" s="403"/>
      <c r="D1848" s="404"/>
      <c r="E1848" s="404" t="s">
        <v>1683</v>
      </c>
      <c r="F1848" s="432"/>
      <c r="G1848" s="433"/>
      <c r="H1848" s="434"/>
      <c r="I1848" s="435">
        <f>SUM(I1849:I1858)</f>
        <v>0</v>
      </c>
      <c r="J1848" s="59"/>
      <c r="K1848" s="392"/>
      <c r="L1848" s="61"/>
      <c r="M1848" s="63"/>
    </row>
    <row r="1849" spans="1:13" ht="90">
      <c r="A1849" s="30"/>
      <c r="B1849" s="72"/>
      <c r="C1849" s="30"/>
      <c r="D1849" s="31">
        <v>1</v>
      </c>
      <c r="E1849" s="78" t="s">
        <v>1695</v>
      </c>
      <c r="F1849" s="32" t="s">
        <v>7</v>
      </c>
      <c r="G1849" s="34">
        <v>1</v>
      </c>
      <c r="H1849" s="56">
        <v>0</v>
      </c>
      <c r="I1849" s="396">
        <f t="shared" ref="I1849:I1868" si="64">IF(ISNUMBER(G1849),ROUND(G1849*H1849,2),"")</f>
        <v>0</v>
      </c>
      <c r="J1849" s="59"/>
      <c r="K1849" s="392"/>
      <c r="L1849" s="61"/>
      <c r="M1849" s="63"/>
    </row>
    <row r="1850" spans="1:13" ht="22.5">
      <c r="A1850" s="30"/>
      <c r="B1850" s="72"/>
      <c r="C1850" s="30"/>
      <c r="D1850" s="31">
        <v>2</v>
      </c>
      <c r="E1850" s="78" t="s">
        <v>1696</v>
      </c>
      <c r="F1850" s="32" t="s">
        <v>7</v>
      </c>
      <c r="G1850" s="34">
        <v>2</v>
      </c>
      <c r="H1850" s="56">
        <v>0</v>
      </c>
      <c r="I1850" s="396">
        <f t="shared" si="64"/>
        <v>0</v>
      </c>
      <c r="J1850" s="59"/>
      <c r="K1850" s="392"/>
      <c r="L1850" s="61"/>
      <c r="M1850" s="63"/>
    </row>
    <row r="1851" spans="1:13" ht="15">
      <c r="A1851" s="30"/>
      <c r="B1851" s="72"/>
      <c r="C1851" s="30"/>
      <c r="D1851" s="31">
        <v>3</v>
      </c>
      <c r="E1851" s="78" t="s">
        <v>1684</v>
      </c>
      <c r="F1851" s="32" t="s">
        <v>7</v>
      </c>
      <c r="G1851" s="34">
        <v>2</v>
      </c>
      <c r="H1851" s="56">
        <v>0</v>
      </c>
      <c r="I1851" s="396">
        <f t="shared" si="64"/>
        <v>0</v>
      </c>
      <c r="J1851" s="59"/>
      <c r="K1851" s="392"/>
      <c r="L1851" s="61"/>
      <c r="M1851" s="63"/>
    </row>
    <row r="1852" spans="1:13" ht="22.5">
      <c r="A1852" s="30"/>
      <c r="B1852" s="72"/>
      <c r="C1852" s="30"/>
      <c r="D1852" s="31">
        <v>4</v>
      </c>
      <c r="E1852" s="78" t="s">
        <v>1697</v>
      </c>
      <c r="F1852" s="32" t="s">
        <v>7</v>
      </c>
      <c r="G1852" s="34">
        <v>1</v>
      </c>
      <c r="H1852" s="56">
        <v>0</v>
      </c>
      <c r="I1852" s="396">
        <f t="shared" si="64"/>
        <v>0</v>
      </c>
      <c r="J1852" s="59"/>
      <c r="K1852" s="392"/>
      <c r="L1852" s="61"/>
      <c r="M1852" s="63"/>
    </row>
    <row r="1853" spans="1:13" ht="56.25">
      <c r="A1853" s="30"/>
      <c r="B1853" s="72"/>
      <c r="C1853" s="30"/>
      <c r="D1853" s="31">
        <v>5</v>
      </c>
      <c r="E1853" s="78" t="s">
        <v>1698</v>
      </c>
      <c r="F1853" s="32" t="s">
        <v>7</v>
      </c>
      <c r="G1853" s="34">
        <v>5</v>
      </c>
      <c r="H1853" s="56">
        <v>0</v>
      </c>
      <c r="I1853" s="396">
        <f t="shared" si="64"/>
        <v>0</v>
      </c>
      <c r="J1853" s="59"/>
      <c r="K1853" s="392"/>
      <c r="L1853" s="61"/>
      <c r="M1853" s="63"/>
    </row>
    <row r="1854" spans="1:13" ht="22.5">
      <c r="A1854" s="30"/>
      <c r="B1854" s="72"/>
      <c r="C1854" s="30"/>
      <c r="D1854" s="31">
        <v>6</v>
      </c>
      <c r="E1854" s="78" t="s">
        <v>1699</v>
      </c>
      <c r="F1854" s="32" t="s">
        <v>7</v>
      </c>
      <c r="G1854" s="34">
        <v>1</v>
      </c>
      <c r="H1854" s="56">
        <v>0</v>
      </c>
      <c r="I1854" s="396">
        <f t="shared" si="64"/>
        <v>0</v>
      </c>
      <c r="J1854" s="59"/>
      <c r="K1854" s="392"/>
      <c r="L1854" s="61"/>
      <c r="M1854" s="63"/>
    </row>
    <row r="1855" spans="1:13" ht="90">
      <c r="A1855" s="30"/>
      <c r="B1855" s="72"/>
      <c r="C1855" s="30"/>
      <c r="D1855" s="31">
        <v>7</v>
      </c>
      <c r="E1855" s="78" t="s">
        <v>1700</v>
      </c>
      <c r="F1855" s="32" t="s">
        <v>7</v>
      </c>
      <c r="G1855" s="34">
        <v>5</v>
      </c>
      <c r="H1855" s="56">
        <v>0</v>
      </c>
      <c r="I1855" s="396">
        <f t="shared" si="64"/>
        <v>0</v>
      </c>
      <c r="J1855" s="59"/>
      <c r="K1855" s="392"/>
      <c r="L1855" s="61"/>
      <c r="M1855" s="63"/>
    </row>
    <row r="1856" spans="1:13" ht="22.5">
      <c r="A1856" s="30"/>
      <c r="B1856" s="72"/>
      <c r="C1856" s="30"/>
      <c r="D1856" s="31">
        <v>8</v>
      </c>
      <c r="E1856" s="78" t="s">
        <v>1701</v>
      </c>
      <c r="F1856" s="32" t="s">
        <v>7</v>
      </c>
      <c r="G1856" s="34">
        <v>5</v>
      </c>
      <c r="H1856" s="56">
        <v>0</v>
      </c>
      <c r="I1856" s="396">
        <f t="shared" si="64"/>
        <v>0</v>
      </c>
      <c r="J1856" s="59"/>
      <c r="K1856" s="392"/>
      <c r="L1856" s="61"/>
      <c r="M1856" s="63"/>
    </row>
    <row r="1857" spans="1:13" ht="15">
      <c r="A1857" s="30"/>
      <c r="B1857" s="72"/>
      <c r="C1857" s="30"/>
      <c r="D1857" s="31">
        <v>9</v>
      </c>
      <c r="E1857" s="78" t="s">
        <v>1648</v>
      </c>
      <c r="F1857" s="32" t="s">
        <v>7</v>
      </c>
      <c r="G1857" s="34">
        <v>2</v>
      </c>
      <c r="H1857" s="56">
        <v>0</v>
      </c>
      <c r="I1857" s="396">
        <f t="shared" si="64"/>
        <v>0</v>
      </c>
      <c r="J1857" s="59"/>
      <c r="K1857" s="392"/>
      <c r="L1857" s="61"/>
      <c r="M1857" s="63"/>
    </row>
    <row r="1858" spans="1:13" ht="15">
      <c r="A1858" s="30"/>
      <c r="B1858" s="72"/>
      <c r="C1858" s="30"/>
      <c r="D1858" s="31">
        <v>10</v>
      </c>
      <c r="E1858" s="78" t="s">
        <v>1642</v>
      </c>
      <c r="F1858" s="32" t="s">
        <v>8</v>
      </c>
      <c r="G1858" s="34">
        <v>1</v>
      </c>
      <c r="H1858" s="56">
        <v>0</v>
      </c>
      <c r="I1858" s="396">
        <f t="shared" si="64"/>
        <v>0</v>
      </c>
      <c r="J1858" s="59"/>
      <c r="K1858" s="392"/>
      <c r="L1858" s="61"/>
      <c r="M1858" s="63"/>
    </row>
    <row r="1859" spans="1:13" ht="15">
      <c r="A1859" s="402">
        <v>3</v>
      </c>
      <c r="B1859" s="402"/>
      <c r="C1859" s="403"/>
      <c r="D1859" s="404"/>
      <c r="E1859" s="404" t="s">
        <v>1685</v>
      </c>
      <c r="F1859" s="432"/>
      <c r="G1859" s="433"/>
      <c r="H1859" s="434"/>
      <c r="I1859" s="435">
        <f>SUM(I1860:I1864)</f>
        <v>0</v>
      </c>
      <c r="J1859" s="59"/>
      <c r="K1859" s="392"/>
      <c r="L1859" s="61"/>
      <c r="M1859" s="63"/>
    </row>
    <row r="1860" spans="1:13" ht="15">
      <c r="A1860" s="30"/>
      <c r="B1860" s="72"/>
      <c r="C1860" s="30"/>
      <c r="D1860" s="31">
        <v>1</v>
      </c>
      <c r="E1860" s="78" t="s">
        <v>1686</v>
      </c>
      <c r="F1860" s="32" t="s">
        <v>363</v>
      </c>
      <c r="G1860" s="34">
        <v>320</v>
      </c>
      <c r="H1860" s="56">
        <v>0</v>
      </c>
      <c r="I1860" s="396">
        <f t="shared" si="64"/>
        <v>0</v>
      </c>
      <c r="J1860" s="59"/>
      <c r="K1860" s="392"/>
      <c r="L1860" s="61"/>
      <c r="M1860" s="63"/>
    </row>
    <row r="1861" spans="1:13" ht="15">
      <c r="A1861" s="30"/>
      <c r="B1861" s="72"/>
      <c r="C1861" s="30"/>
      <c r="D1861" s="31">
        <v>2</v>
      </c>
      <c r="E1861" s="78" t="s">
        <v>1687</v>
      </c>
      <c r="F1861" s="32" t="s">
        <v>363</v>
      </c>
      <c r="G1861" s="34">
        <v>30</v>
      </c>
      <c r="H1861" s="56">
        <v>0</v>
      </c>
      <c r="I1861" s="396">
        <f t="shared" si="64"/>
        <v>0</v>
      </c>
      <c r="J1861" s="59"/>
      <c r="K1861" s="392"/>
      <c r="L1861" s="61"/>
      <c r="M1861" s="63"/>
    </row>
    <row r="1862" spans="1:13" ht="15">
      <c r="A1862" s="30"/>
      <c r="B1862" s="72"/>
      <c r="C1862" s="30"/>
      <c r="D1862" s="31">
        <v>3</v>
      </c>
      <c r="E1862" s="78" t="s">
        <v>1688</v>
      </c>
      <c r="F1862" s="32" t="s">
        <v>363</v>
      </c>
      <c r="G1862" s="34">
        <v>250</v>
      </c>
      <c r="H1862" s="56">
        <v>0</v>
      </c>
      <c r="I1862" s="396">
        <f t="shared" si="64"/>
        <v>0</v>
      </c>
      <c r="J1862" s="59"/>
      <c r="K1862" s="392"/>
      <c r="L1862" s="61"/>
      <c r="M1862" s="63"/>
    </row>
    <row r="1863" spans="1:13" ht="15">
      <c r="A1863" s="30"/>
      <c r="B1863" s="72"/>
      <c r="C1863" s="30"/>
      <c r="D1863" s="31">
        <v>4</v>
      </c>
      <c r="E1863" s="78" t="s">
        <v>1689</v>
      </c>
      <c r="F1863" s="32" t="s">
        <v>8</v>
      </c>
      <c r="G1863" s="34">
        <v>1</v>
      </c>
      <c r="H1863" s="56">
        <v>0</v>
      </c>
      <c r="I1863" s="396">
        <f t="shared" si="64"/>
        <v>0</v>
      </c>
      <c r="J1863" s="59"/>
      <c r="K1863" s="392"/>
      <c r="L1863" s="61"/>
      <c r="M1863" s="63"/>
    </row>
    <row r="1864" spans="1:13" ht="15">
      <c r="A1864" s="30"/>
      <c r="B1864" s="72"/>
      <c r="C1864" s="30"/>
      <c r="D1864" s="31">
        <v>5</v>
      </c>
      <c r="E1864" s="78" t="s">
        <v>1690</v>
      </c>
      <c r="F1864" s="32" t="s">
        <v>8</v>
      </c>
      <c r="G1864" s="34">
        <v>1</v>
      </c>
      <c r="H1864" s="56">
        <v>0</v>
      </c>
      <c r="I1864" s="396">
        <f t="shared" si="64"/>
        <v>0</v>
      </c>
      <c r="J1864" s="59"/>
      <c r="K1864" s="392"/>
      <c r="L1864" s="61"/>
      <c r="M1864" s="63"/>
    </row>
    <row r="1865" spans="1:13" ht="15">
      <c r="A1865" s="402">
        <v>3</v>
      </c>
      <c r="B1865" s="402"/>
      <c r="C1865" s="403"/>
      <c r="D1865" s="404"/>
      <c r="E1865" s="404" t="s">
        <v>1691</v>
      </c>
      <c r="F1865" s="432"/>
      <c r="G1865" s="433"/>
      <c r="H1865" s="434"/>
      <c r="I1865" s="435">
        <f>SUM(I1866:I1868)</f>
        <v>0</v>
      </c>
      <c r="J1865" s="59"/>
      <c r="K1865" s="392"/>
      <c r="L1865" s="61"/>
      <c r="M1865" s="63"/>
    </row>
    <row r="1866" spans="1:13" ht="15">
      <c r="A1866" s="30"/>
      <c r="B1866" s="72"/>
      <c r="C1866" s="30"/>
      <c r="D1866" s="31">
        <v>1</v>
      </c>
      <c r="E1866" s="78" t="s">
        <v>1692</v>
      </c>
      <c r="F1866" s="32" t="s">
        <v>8</v>
      </c>
      <c r="G1866" s="34">
        <v>1</v>
      </c>
      <c r="H1866" s="56">
        <v>0</v>
      </c>
      <c r="I1866" s="396">
        <f t="shared" si="64"/>
        <v>0</v>
      </c>
      <c r="J1866" s="59"/>
      <c r="K1866" s="392"/>
      <c r="L1866" s="61"/>
      <c r="M1866" s="63"/>
    </row>
    <row r="1867" spans="1:13" ht="15">
      <c r="A1867" s="30"/>
      <c r="B1867" s="72"/>
      <c r="C1867" s="30"/>
      <c r="D1867" s="31">
        <v>2</v>
      </c>
      <c r="E1867" s="78" t="s">
        <v>1693</v>
      </c>
      <c r="F1867" s="32" t="s">
        <v>8</v>
      </c>
      <c r="G1867" s="34">
        <v>1</v>
      </c>
      <c r="H1867" s="56">
        <v>0</v>
      </c>
      <c r="I1867" s="396">
        <f t="shared" si="64"/>
        <v>0</v>
      </c>
      <c r="J1867" s="59"/>
      <c r="K1867" s="392"/>
      <c r="L1867" s="61"/>
      <c r="M1867" s="63"/>
    </row>
    <row r="1868" spans="1:13" ht="15">
      <c r="A1868" s="30"/>
      <c r="B1868" s="72"/>
      <c r="C1868" s="30"/>
      <c r="D1868" s="31" t="s">
        <v>137</v>
      </c>
      <c r="E1868" s="78" t="s">
        <v>1694</v>
      </c>
      <c r="F1868" s="32" t="s">
        <v>8</v>
      </c>
      <c r="G1868" s="34">
        <v>1</v>
      </c>
      <c r="H1868" s="56">
        <v>0</v>
      </c>
      <c r="I1868" s="396">
        <f t="shared" si="64"/>
        <v>0</v>
      </c>
      <c r="J1868" s="59"/>
      <c r="K1868" s="392"/>
      <c r="L1868" s="61"/>
      <c r="M1868" s="63"/>
    </row>
    <row r="1869" spans="1:13" ht="15">
      <c r="A1869" s="22">
        <v>2</v>
      </c>
      <c r="B1869" s="70" t="str">
        <f>IF(TRIM(H1869)&lt;&gt;"",COUNTA($H$8:H1869),"")</f>
        <v/>
      </c>
      <c r="C1869" s="22"/>
      <c r="D1869" s="23"/>
      <c r="E1869" s="24" t="s">
        <v>1702</v>
      </c>
      <c r="F1869" s="25"/>
      <c r="G1869" s="51"/>
      <c r="H1869" s="394"/>
      <c r="I1869" s="26">
        <f>I1870+I1875</f>
        <v>0</v>
      </c>
      <c r="J1869" s="59"/>
      <c r="K1869" s="392"/>
      <c r="L1869" s="61"/>
      <c r="M1869" s="63"/>
    </row>
    <row r="1870" spans="1:13" ht="15">
      <c r="A1870" s="402">
        <v>3</v>
      </c>
      <c r="B1870" s="402"/>
      <c r="C1870" s="403"/>
      <c r="D1870" s="404"/>
      <c r="E1870" s="404" t="s">
        <v>1703</v>
      </c>
      <c r="F1870" s="432"/>
      <c r="G1870" s="433"/>
      <c r="H1870" s="434"/>
      <c r="I1870" s="435">
        <f>SUM(I1871:I1874)</f>
        <v>0</v>
      </c>
      <c r="J1870" s="59"/>
      <c r="K1870" s="392"/>
      <c r="L1870" s="61"/>
      <c r="M1870" s="63"/>
    </row>
    <row r="1871" spans="1:13" ht="15">
      <c r="A1871" s="30"/>
      <c r="B1871" s="72"/>
      <c r="C1871" s="30"/>
      <c r="D1871" s="31">
        <v>1</v>
      </c>
      <c r="E1871" s="78" t="s">
        <v>1704</v>
      </c>
      <c r="F1871" s="32" t="s">
        <v>8</v>
      </c>
      <c r="G1871" s="34">
        <v>1</v>
      </c>
      <c r="H1871" s="56">
        <v>0</v>
      </c>
      <c r="I1871" s="396">
        <f t="shared" ref="I1871:I1874" si="65">IF(ISNUMBER(G1871),ROUND(G1871*H1871,2),"")</f>
        <v>0</v>
      </c>
      <c r="J1871" s="59"/>
      <c r="K1871" s="392"/>
      <c r="L1871" s="61"/>
      <c r="M1871" s="63"/>
    </row>
    <row r="1872" spans="1:13" ht="22.5">
      <c r="A1872" s="30"/>
      <c r="B1872" s="72"/>
      <c r="C1872" s="30"/>
      <c r="D1872" s="31">
        <v>2</v>
      </c>
      <c r="E1872" s="78" t="s">
        <v>1705</v>
      </c>
      <c r="F1872" s="32" t="s">
        <v>8</v>
      </c>
      <c r="G1872" s="34">
        <v>1</v>
      </c>
      <c r="H1872" s="56">
        <v>0</v>
      </c>
      <c r="I1872" s="396">
        <f t="shared" si="65"/>
        <v>0</v>
      </c>
      <c r="J1872" s="59"/>
      <c r="K1872" s="392"/>
      <c r="L1872" s="61"/>
      <c r="M1872" s="63"/>
    </row>
    <row r="1873" spans="1:13" ht="33.75">
      <c r="A1873" s="30"/>
      <c r="B1873" s="72"/>
      <c r="C1873" s="30"/>
      <c r="D1873" s="31">
        <v>3</v>
      </c>
      <c r="E1873" s="78" t="s">
        <v>1706</v>
      </c>
      <c r="F1873" s="32" t="s">
        <v>8</v>
      </c>
      <c r="G1873" s="34">
        <v>1</v>
      </c>
      <c r="H1873" s="56">
        <v>0</v>
      </c>
      <c r="I1873" s="396">
        <f t="shared" si="65"/>
        <v>0</v>
      </c>
      <c r="J1873" s="59"/>
      <c r="K1873" s="392"/>
      <c r="L1873" s="61"/>
      <c r="M1873" s="63"/>
    </row>
    <row r="1874" spans="1:13" ht="15">
      <c r="A1874" s="30"/>
      <c r="B1874" s="72"/>
      <c r="C1874" s="30"/>
      <c r="D1874" s="31">
        <v>4</v>
      </c>
      <c r="E1874" s="78" t="s">
        <v>1707</v>
      </c>
      <c r="F1874" s="32" t="s">
        <v>12</v>
      </c>
      <c r="G1874" s="34">
        <v>1</v>
      </c>
      <c r="H1874" s="56">
        <v>0</v>
      </c>
      <c r="I1874" s="396">
        <f t="shared" si="65"/>
        <v>0</v>
      </c>
      <c r="J1874" s="59"/>
      <c r="K1874" s="392"/>
      <c r="L1874" s="61"/>
      <c r="M1874" s="63"/>
    </row>
    <row r="1875" spans="1:13" ht="15">
      <c r="A1875" s="402">
        <v>3</v>
      </c>
      <c r="B1875" s="402"/>
      <c r="C1875" s="403"/>
      <c r="D1875" s="404"/>
      <c r="E1875" s="404" t="s">
        <v>1708</v>
      </c>
      <c r="F1875" s="432"/>
      <c r="G1875" s="433"/>
      <c r="H1875" s="434"/>
      <c r="I1875" s="435">
        <f>SUM(I1876:I1894)</f>
        <v>0</v>
      </c>
      <c r="J1875" s="59"/>
      <c r="K1875" s="392"/>
      <c r="L1875" s="61"/>
      <c r="M1875" s="63"/>
    </row>
    <row r="1876" spans="1:13" s="336" customFormat="1" ht="45">
      <c r="A1876" s="30"/>
      <c r="B1876" s="72"/>
      <c r="C1876" s="30"/>
      <c r="D1876" s="31">
        <v>1</v>
      </c>
      <c r="E1876" s="78" t="s">
        <v>1709</v>
      </c>
      <c r="F1876" s="32" t="s">
        <v>8</v>
      </c>
      <c r="G1876" s="34">
        <v>6</v>
      </c>
      <c r="H1876" s="56">
        <v>0</v>
      </c>
      <c r="I1876" s="396">
        <f t="shared" ref="I1876:I1894" si="66">IF(ISNUMBER(G1876),ROUND(G1876*H1876,2),"")</f>
        <v>0</v>
      </c>
      <c r="J1876" s="59"/>
      <c r="K1876" s="392"/>
      <c r="L1876" s="61"/>
      <c r="M1876" s="63"/>
    </row>
    <row r="1877" spans="1:13" s="336" customFormat="1" ht="33.75">
      <c r="A1877" s="82"/>
      <c r="B1877" s="83"/>
      <c r="C1877" s="82"/>
      <c r="D1877" s="84">
        <v>2</v>
      </c>
      <c r="E1877" s="101" t="s">
        <v>4502</v>
      </c>
      <c r="F1877" s="85"/>
      <c r="G1877" s="86"/>
      <c r="H1877" s="396"/>
      <c r="I1877" s="396" t="str">
        <f t="shared" si="66"/>
        <v/>
      </c>
      <c r="J1877" s="59"/>
      <c r="K1877" s="392"/>
      <c r="L1877" s="61"/>
      <c r="M1877" s="63"/>
    </row>
    <row r="1878" spans="1:13" s="336" customFormat="1" ht="15">
      <c r="A1878" s="88"/>
      <c r="B1878" s="89"/>
      <c r="C1878" s="88"/>
      <c r="D1878" s="90"/>
      <c r="E1878" s="102" t="s">
        <v>4503</v>
      </c>
      <c r="F1878" s="91" t="s">
        <v>363</v>
      </c>
      <c r="G1878" s="92">
        <v>940</v>
      </c>
      <c r="H1878" s="93">
        <v>0</v>
      </c>
      <c r="I1878" s="397">
        <f t="shared" si="66"/>
        <v>0</v>
      </c>
      <c r="J1878" s="59"/>
      <c r="K1878" s="392"/>
      <c r="L1878" s="61"/>
      <c r="M1878" s="63"/>
    </row>
    <row r="1879" spans="1:13" s="336" customFormat="1" ht="15">
      <c r="A1879" s="88"/>
      <c r="B1879" s="89"/>
      <c r="C1879" s="88"/>
      <c r="D1879" s="90"/>
      <c r="E1879" s="102" t="s">
        <v>4504</v>
      </c>
      <c r="F1879" s="91" t="s">
        <v>363</v>
      </c>
      <c r="G1879" s="92">
        <v>520</v>
      </c>
      <c r="H1879" s="93">
        <v>0</v>
      </c>
      <c r="I1879" s="397">
        <f t="shared" si="66"/>
        <v>0</v>
      </c>
      <c r="J1879" s="59"/>
      <c r="K1879" s="392"/>
      <c r="L1879" s="61"/>
      <c r="M1879" s="63"/>
    </row>
    <row r="1880" spans="1:13" s="336" customFormat="1" ht="15">
      <c r="A1880" s="88"/>
      <c r="B1880" s="89"/>
      <c r="C1880" s="88"/>
      <c r="D1880" s="90"/>
      <c r="E1880" s="102" t="s">
        <v>4505</v>
      </c>
      <c r="F1880" s="91" t="s">
        <v>363</v>
      </c>
      <c r="G1880" s="92">
        <v>1460</v>
      </c>
      <c r="H1880" s="93">
        <v>0</v>
      </c>
      <c r="I1880" s="397">
        <f t="shared" si="66"/>
        <v>0</v>
      </c>
      <c r="J1880" s="59"/>
      <c r="K1880" s="392"/>
      <c r="L1880" s="61"/>
      <c r="M1880" s="63"/>
    </row>
    <row r="1881" spans="1:13" s="336" customFormat="1" ht="15">
      <c r="A1881" s="94"/>
      <c r="B1881" s="95"/>
      <c r="C1881" s="94"/>
      <c r="D1881" s="96"/>
      <c r="E1881" s="100" t="s">
        <v>4506</v>
      </c>
      <c r="F1881" s="97" t="s">
        <v>363</v>
      </c>
      <c r="G1881" s="98">
        <v>1460</v>
      </c>
      <c r="H1881" s="99">
        <v>0</v>
      </c>
      <c r="I1881" s="398">
        <f t="shared" si="66"/>
        <v>0</v>
      </c>
      <c r="J1881" s="59"/>
      <c r="K1881" s="392"/>
      <c r="L1881" s="61"/>
      <c r="M1881" s="63"/>
    </row>
    <row r="1882" spans="1:13" s="336" customFormat="1" ht="45">
      <c r="A1882" s="82"/>
      <c r="B1882" s="83"/>
      <c r="C1882" s="82"/>
      <c r="D1882" s="84">
        <v>3</v>
      </c>
      <c r="E1882" s="101" t="s">
        <v>4507</v>
      </c>
      <c r="F1882" s="85"/>
      <c r="G1882" s="86"/>
      <c r="H1882" s="396"/>
      <c r="I1882" s="396" t="str">
        <f t="shared" si="66"/>
        <v/>
      </c>
      <c r="J1882" s="59"/>
      <c r="K1882" s="392"/>
      <c r="L1882" s="61"/>
      <c r="M1882" s="63"/>
    </row>
    <row r="1883" spans="1:13" s="336" customFormat="1" ht="15">
      <c r="A1883" s="88"/>
      <c r="B1883" s="89"/>
      <c r="C1883" s="88"/>
      <c r="D1883" s="90"/>
      <c r="E1883" s="102" t="s">
        <v>4504</v>
      </c>
      <c r="F1883" s="91" t="s">
        <v>363</v>
      </c>
      <c r="G1883" s="92">
        <v>12</v>
      </c>
      <c r="H1883" s="93">
        <v>0</v>
      </c>
      <c r="I1883" s="397">
        <f t="shared" si="66"/>
        <v>0</v>
      </c>
      <c r="J1883" s="59"/>
      <c r="K1883" s="392"/>
      <c r="L1883" s="61"/>
      <c r="M1883" s="63"/>
    </row>
    <row r="1884" spans="1:13" s="336" customFormat="1" ht="15">
      <c r="A1884" s="88"/>
      <c r="B1884" s="89"/>
      <c r="C1884" s="88"/>
      <c r="D1884" s="90"/>
      <c r="E1884" s="102" t="s">
        <v>4503</v>
      </c>
      <c r="F1884" s="91" t="s">
        <v>363</v>
      </c>
      <c r="G1884" s="92">
        <v>552</v>
      </c>
      <c r="H1884" s="93">
        <v>0</v>
      </c>
      <c r="I1884" s="397">
        <f t="shared" si="66"/>
        <v>0</v>
      </c>
      <c r="J1884" s="59"/>
      <c r="K1884" s="392"/>
      <c r="L1884" s="61"/>
      <c r="M1884" s="63"/>
    </row>
    <row r="1885" spans="1:13" s="336" customFormat="1" ht="15">
      <c r="A1885" s="88"/>
      <c r="B1885" s="89"/>
      <c r="C1885" s="88"/>
      <c r="D1885" s="90"/>
      <c r="E1885" s="102" t="s">
        <v>4508</v>
      </c>
      <c r="F1885" s="91" t="s">
        <v>363</v>
      </c>
      <c r="G1885" s="92">
        <v>156</v>
      </c>
      <c r="H1885" s="93">
        <v>0</v>
      </c>
      <c r="I1885" s="397">
        <f t="shared" si="66"/>
        <v>0</v>
      </c>
      <c r="J1885" s="59"/>
      <c r="K1885" s="392"/>
      <c r="L1885" s="61"/>
      <c r="M1885" s="63"/>
    </row>
    <row r="1886" spans="1:13" s="336" customFormat="1" ht="15">
      <c r="A1886" s="88"/>
      <c r="B1886" s="89"/>
      <c r="C1886" s="88"/>
      <c r="D1886" s="90"/>
      <c r="E1886" s="102" t="s">
        <v>4509</v>
      </c>
      <c r="F1886" s="91" t="s">
        <v>363</v>
      </c>
      <c r="G1886" s="92">
        <v>288</v>
      </c>
      <c r="H1886" s="93">
        <v>0</v>
      </c>
      <c r="I1886" s="397">
        <f t="shared" si="66"/>
        <v>0</v>
      </c>
      <c r="J1886" s="59"/>
      <c r="K1886" s="392"/>
      <c r="L1886" s="61"/>
      <c r="M1886" s="63"/>
    </row>
    <row r="1887" spans="1:13" s="336" customFormat="1" ht="15">
      <c r="A1887" s="88"/>
      <c r="B1887" s="89"/>
      <c r="C1887" s="88"/>
      <c r="D1887" s="90"/>
      <c r="E1887" s="102" t="s">
        <v>4505</v>
      </c>
      <c r="F1887" s="91" t="s">
        <v>363</v>
      </c>
      <c r="G1887" s="92">
        <v>564</v>
      </c>
      <c r="H1887" s="93">
        <v>0</v>
      </c>
      <c r="I1887" s="397">
        <f t="shared" si="66"/>
        <v>0</v>
      </c>
      <c r="J1887" s="59"/>
      <c r="K1887" s="392"/>
      <c r="L1887" s="61"/>
      <c r="M1887" s="63"/>
    </row>
    <row r="1888" spans="1:13" s="336" customFormat="1" ht="15">
      <c r="A1888" s="88"/>
      <c r="B1888" s="89"/>
      <c r="C1888" s="88"/>
      <c r="D1888" s="90"/>
      <c r="E1888" s="102" t="s">
        <v>4510</v>
      </c>
      <c r="F1888" s="91" t="s">
        <v>363</v>
      </c>
      <c r="G1888" s="92">
        <v>444</v>
      </c>
      <c r="H1888" s="93">
        <v>0</v>
      </c>
      <c r="I1888" s="397">
        <f t="shared" si="66"/>
        <v>0</v>
      </c>
      <c r="J1888" s="59"/>
      <c r="K1888" s="392"/>
      <c r="L1888" s="61"/>
      <c r="M1888" s="63"/>
    </row>
    <row r="1889" spans="1:13" s="336" customFormat="1" ht="15">
      <c r="A1889" s="88"/>
      <c r="B1889" s="89"/>
      <c r="C1889" s="88"/>
      <c r="D1889" s="90"/>
      <c r="E1889" s="102" t="s">
        <v>4511</v>
      </c>
      <c r="F1889" s="91" t="s">
        <v>363</v>
      </c>
      <c r="G1889" s="92">
        <v>1008</v>
      </c>
      <c r="H1889" s="93">
        <v>0</v>
      </c>
      <c r="I1889" s="397">
        <f t="shared" si="66"/>
        <v>0</v>
      </c>
      <c r="J1889" s="59"/>
      <c r="K1889" s="392"/>
      <c r="L1889" s="61"/>
      <c r="M1889" s="63"/>
    </row>
    <row r="1890" spans="1:13" s="336" customFormat="1" ht="15">
      <c r="A1890" s="88"/>
      <c r="B1890" s="89"/>
      <c r="C1890" s="88"/>
      <c r="D1890" s="90"/>
      <c r="E1890" s="102" t="s">
        <v>4512</v>
      </c>
      <c r="F1890" s="91" t="s">
        <v>363</v>
      </c>
      <c r="G1890" s="92">
        <v>52</v>
      </c>
      <c r="H1890" s="93">
        <v>0</v>
      </c>
      <c r="I1890" s="397">
        <f t="shared" si="66"/>
        <v>0</v>
      </c>
      <c r="J1890" s="59"/>
      <c r="K1890" s="392"/>
      <c r="L1890" s="61"/>
      <c r="M1890" s="63"/>
    </row>
    <row r="1891" spans="1:13" s="336" customFormat="1" ht="15">
      <c r="A1891" s="94"/>
      <c r="B1891" s="95"/>
      <c r="C1891" s="94"/>
      <c r="D1891" s="96"/>
      <c r="E1891" s="100" t="s">
        <v>4513</v>
      </c>
      <c r="F1891" s="97" t="s">
        <v>363</v>
      </c>
      <c r="G1891" s="98">
        <v>8</v>
      </c>
      <c r="H1891" s="99">
        <v>0</v>
      </c>
      <c r="I1891" s="398">
        <f t="shared" si="66"/>
        <v>0</v>
      </c>
      <c r="J1891" s="59"/>
      <c r="K1891" s="392"/>
      <c r="L1891" s="61"/>
      <c r="M1891" s="63"/>
    </row>
    <row r="1892" spans="1:13" s="336" customFormat="1" ht="45">
      <c r="A1892" s="30"/>
      <c r="B1892" s="72"/>
      <c r="C1892" s="30"/>
      <c r="D1892" s="31">
        <v>4</v>
      </c>
      <c r="E1892" s="78" t="s">
        <v>1710</v>
      </c>
      <c r="F1892" s="32" t="s">
        <v>8</v>
      </c>
      <c r="G1892" s="34">
        <v>2</v>
      </c>
      <c r="H1892" s="56">
        <v>0</v>
      </c>
      <c r="I1892" s="396">
        <f t="shared" si="66"/>
        <v>0</v>
      </c>
      <c r="J1892" s="59"/>
      <c r="K1892" s="392"/>
      <c r="L1892" s="61"/>
      <c r="M1892" s="63"/>
    </row>
    <row r="1893" spans="1:13" s="336" customFormat="1" ht="22.5">
      <c r="A1893" s="30"/>
      <c r="B1893" s="72"/>
      <c r="C1893" s="30"/>
      <c r="D1893" s="31" t="s">
        <v>3099</v>
      </c>
      <c r="E1893" s="337" t="s">
        <v>4514</v>
      </c>
      <c r="F1893" s="32" t="s">
        <v>8</v>
      </c>
      <c r="G1893" s="34">
        <v>2</v>
      </c>
      <c r="H1893" s="56">
        <v>0</v>
      </c>
      <c r="I1893" s="396">
        <f t="shared" si="66"/>
        <v>0</v>
      </c>
      <c r="J1893" s="59"/>
      <c r="K1893" s="392"/>
      <c r="L1893" s="61"/>
      <c r="M1893" s="63"/>
    </row>
    <row r="1894" spans="1:13" s="336" customFormat="1" ht="22.5">
      <c r="A1894" s="30"/>
      <c r="B1894" s="72"/>
      <c r="C1894" s="30"/>
      <c r="D1894" s="31" t="s">
        <v>3100</v>
      </c>
      <c r="E1894" s="337" t="s">
        <v>4515</v>
      </c>
      <c r="F1894" s="32" t="s">
        <v>8</v>
      </c>
      <c r="G1894" s="34">
        <v>4</v>
      </c>
      <c r="H1894" s="56">
        <v>0</v>
      </c>
      <c r="I1894" s="396">
        <f t="shared" si="66"/>
        <v>0</v>
      </c>
      <c r="J1894" s="59"/>
      <c r="K1894" s="392"/>
      <c r="L1894" s="61"/>
      <c r="M1894" s="63"/>
    </row>
    <row r="1895" spans="1:13" ht="15">
      <c r="A1895" s="22">
        <v>2</v>
      </c>
      <c r="B1895" s="70"/>
      <c r="C1895" s="22"/>
      <c r="D1895" s="23"/>
      <c r="E1895" s="24" t="s">
        <v>4277</v>
      </c>
      <c r="F1895" s="25"/>
      <c r="G1895" s="51"/>
      <c r="H1895" s="394"/>
      <c r="I1895" s="26">
        <f>I1897+I1912+I1919+I1984+I2067+I2088</f>
        <v>0</v>
      </c>
      <c r="J1895" s="59"/>
      <c r="K1895" s="392"/>
      <c r="L1895" s="61"/>
      <c r="M1895" s="63"/>
    </row>
    <row r="1896" spans="1:13" ht="45">
      <c r="A1896" s="30"/>
      <c r="B1896" s="72"/>
      <c r="C1896" s="30"/>
      <c r="D1896" s="31"/>
      <c r="E1896" s="78" t="s">
        <v>4476</v>
      </c>
      <c r="F1896" s="32"/>
      <c r="G1896" s="34"/>
      <c r="H1896" s="395"/>
      <c r="I1896" s="396"/>
      <c r="J1896" s="59"/>
      <c r="K1896" s="392"/>
      <c r="L1896" s="61"/>
      <c r="M1896" s="63"/>
    </row>
    <row r="1897" spans="1:13" ht="15">
      <c r="A1897" s="402">
        <v>3</v>
      </c>
      <c r="B1897" s="402"/>
      <c r="C1897" s="403"/>
      <c r="D1897" s="404"/>
      <c r="E1897" s="404" t="s">
        <v>4278</v>
      </c>
      <c r="F1897" s="432"/>
      <c r="G1897" s="433"/>
      <c r="H1897" s="434"/>
      <c r="I1897" s="435">
        <f>I1898+I1903+I1910</f>
        <v>0</v>
      </c>
      <c r="J1897" s="59"/>
      <c r="K1897" s="392"/>
      <c r="L1897" s="61"/>
      <c r="M1897" s="63"/>
    </row>
    <row r="1898" spans="1:13" ht="15">
      <c r="A1898" s="320">
        <v>5</v>
      </c>
      <c r="B1898" s="320"/>
      <c r="C1898" s="320"/>
      <c r="D1898" s="321"/>
      <c r="E1898" s="322" t="s">
        <v>4279</v>
      </c>
      <c r="F1898" s="323"/>
      <c r="G1898" s="324"/>
      <c r="H1898" s="325"/>
      <c r="I1898" s="446">
        <f>SUM(I1899:I1902)</f>
        <v>0</v>
      </c>
      <c r="J1898" s="59"/>
      <c r="K1898" s="392"/>
      <c r="L1898" s="61"/>
      <c r="M1898" s="63"/>
    </row>
    <row r="1899" spans="1:13" ht="22.5">
      <c r="A1899" s="30"/>
      <c r="B1899" s="72"/>
      <c r="C1899" s="30"/>
      <c r="D1899" s="31">
        <v>1</v>
      </c>
      <c r="E1899" s="78" t="s">
        <v>4280</v>
      </c>
      <c r="F1899" s="32" t="s">
        <v>11</v>
      </c>
      <c r="G1899" s="34">
        <v>1</v>
      </c>
      <c r="H1899" s="56">
        <v>0</v>
      </c>
      <c r="I1899" s="396">
        <f t="shared" ref="I1899:I1949" si="67">IF(ISNUMBER(G1899),ROUND(G1899*H1899,2),"")</f>
        <v>0</v>
      </c>
      <c r="J1899" s="59"/>
      <c r="K1899" s="392"/>
      <c r="L1899" s="61"/>
      <c r="M1899" s="63"/>
    </row>
    <row r="1900" spans="1:13" ht="15">
      <c r="A1900" s="30"/>
      <c r="B1900" s="72"/>
      <c r="C1900" s="30"/>
      <c r="D1900" s="31">
        <v>2</v>
      </c>
      <c r="E1900" s="78" t="s">
        <v>4281</v>
      </c>
      <c r="F1900" s="32" t="s">
        <v>78</v>
      </c>
      <c r="G1900" s="34">
        <v>58</v>
      </c>
      <c r="H1900" s="56">
        <v>0</v>
      </c>
      <c r="I1900" s="396">
        <f t="shared" si="67"/>
        <v>0</v>
      </c>
      <c r="J1900" s="59"/>
      <c r="K1900" s="392"/>
      <c r="L1900" s="61"/>
      <c r="M1900" s="63"/>
    </row>
    <row r="1901" spans="1:13" ht="15">
      <c r="A1901" s="30"/>
      <c r="B1901" s="72"/>
      <c r="C1901" s="30"/>
      <c r="D1901" s="31">
        <v>3</v>
      </c>
      <c r="E1901" s="78" t="s">
        <v>4282</v>
      </c>
      <c r="F1901" s="32" t="s">
        <v>11</v>
      </c>
      <c r="G1901" s="34">
        <v>12</v>
      </c>
      <c r="H1901" s="56">
        <v>0</v>
      </c>
      <c r="I1901" s="396">
        <f t="shared" si="67"/>
        <v>0</v>
      </c>
      <c r="J1901" s="59"/>
      <c r="K1901" s="392"/>
      <c r="L1901" s="61"/>
      <c r="M1901" s="63"/>
    </row>
    <row r="1902" spans="1:13" ht="15">
      <c r="A1902" s="30"/>
      <c r="B1902" s="72"/>
      <c r="C1902" s="30"/>
      <c r="D1902" s="31">
        <v>4</v>
      </c>
      <c r="E1902" s="78" t="s">
        <v>4283</v>
      </c>
      <c r="F1902" s="32" t="s">
        <v>8</v>
      </c>
      <c r="G1902" s="34">
        <v>1</v>
      </c>
      <c r="H1902" s="56">
        <v>0</v>
      </c>
      <c r="I1902" s="396">
        <f t="shared" si="67"/>
        <v>0</v>
      </c>
      <c r="J1902" s="59"/>
      <c r="K1902" s="392"/>
      <c r="L1902" s="61"/>
      <c r="M1902" s="63"/>
    </row>
    <row r="1903" spans="1:13" ht="15">
      <c r="A1903" s="320">
        <v>5</v>
      </c>
      <c r="B1903" s="320"/>
      <c r="C1903" s="320"/>
      <c r="D1903" s="321"/>
      <c r="E1903" s="322" t="s">
        <v>4284</v>
      </c>
      <c r="F1903" s="323"/>
      <c r="G1903" s="324"/>
      <c r="H1903" s="325"/>
      <c r="I1903" s="446">
        <f>SUM(I1904:I1909)</f>
        <v>0</v>
      </c>
      <c r="J1903" s="59"/>
      <c r="K1903" s="392"/>
      <c r="L1903" s="61"/>
      <c r="M1903" s="63"/>
    </row>
    <row r="1904" spans="1:13" ht="15">
      <c r="A1904" s="30"/>
      <c r="B1904" s="72"/>
      <c r="C1904" s="30"/>
      <c r="D1904" s="31">
        <v>1</v>
      </c>
      <c r="E1904" s="78" t="s">
        <v>4285</v>
      </c>
      <c r="F1904" s="32" t="s">
        <v>4286</v>
      </c>
      <c r="G1904" s="34">
        <v>1</v>
      </c>
      <c r="H1904" s="56">
        <v>0</v>
      </c>
      <c r="I1904" s="396">
        <f t="shared" si="67"/>
        <v>0</v>
      </c>
      <c r="J1904" s="59"/>
      <c r="K1904" s="392"/>
      <c r="L1904" s="61"/>
      <c r="M1904" s="63"/>
    </row>
    <row r="1905" spans="1:13" ht="33.75">
      <c r="A1905" s="30"/>
      <c r="B1905" s="72"/>
      <c r="C1905" s="30"/>
      <c r="D1905" s="31">
        <v>2</v>
      </c>
      <c r="E1905" s="78" t="s">
        <v>4287</v>
      </c>
      <c r="F1905" s="32" t="s">
        <v>4288</v>
      </c>
      <c r="G1905" s="34">
        <v>16.5</v>
      </c>
      <c r="H1905" s="56">
        <v>0</v>
      </c>
      <c r="I1905" s="396">
        <f t="shared" si="67"/>
        <v>0</v>
      </c>
      <c r="J1905" s="59"/>
      <c r="K1905" s="392"/>
      <c r="L1905" s="61"/>
      <c r="M1905" s="63"/>
    </row>
    <row r="1906" spans="1:13" ht="22.5">
      <c r="A1906" s="30"/>
      <c r="B1906" s="72"/>
      <c r="C1906" s="30"/>
      <c r="D1906" s="31">
        <v>3</v>
      </c>
      <c r="E1906" s="78" t="s">
        <v>4289</v>
      </c>
      <c r="F1906" s="32" t="s">
        <v>4288</v>
      </c>
      <c r="G1906" s="34">
        <v>2</v>
      </c>
      <c r="H1906" s="56">
        <v>0</v>
      </c>
      <c r="I1906" s="396">
        <f t="shared" si="67"/>
        <v>0</v>
      </c>
      <c r="J1906" s="59"/>
      <c r="K1906" s="392"/>
      <c r="L1906" s="61"/>
      <c r="M1906" s="63"/>
    </row>
    <row r="1907" spans="1:13" ht="22.5">
      <c r="A1907" s="30"/>
      <c r="B1907" s="72"/>
      <c r="C1907" s="30"/>
      <c r="D1907" s="31">
        <v>4</v>
      </c>
      <c r="E1907" s="78" t="s">
        <v>4290</v>
      </c>
      <c r="F1907" s="32" t="s">
        <v>4288</v>
      </c>
      <c r="G1907" s="34">
        <v>0.5</v>
      </c>
      <c r="H1907" s="56">
        <v>0</v>
      </c>
      <c r="I1907" s="396">
        <f t="shared" si="67"/>
        <v>0</v>
      </c>
      <c r="J1907" s="59"/>
      <c r="K1907" s="392"/>
      <c r="L1907" s="61"/>
      <c r="M1907" s="63"/>
    </row>
    <row r="1908" spans="1:13" ht="22.5">
      <c r="A1908" s="30"/>
      <c r="B1908" s="72"/>
      <c r="C1908" s="30"/>
      <c r="D1908" s="31">
        <v>5</v>
      </c>
      <c r="E1908" s="78" t="s">
        <v>4292</v>
      </c>
      <c r="F1908" s="32" t="s">
        <v>4293</v>
      </c>
      <c r="G1908" s="34">
        <v>14</v>
      </c>
      <c r="H1908" s="56">
        <v>0</v>
      </c>
      <c r="I1908" s="396">
        <f t="shared" si="67"/>
        <v>0</v>
      </c>
      <c r="J1908" s="59"/>
      <c r="K1908" s="392"/>
      <c r="L1908" s="61"/>
      <c r="M1908" s="63"/>
    </row>
    <row r="1909" spans="1:13" ht="15">
      <c r="A1909" s="30"/>
      <c r="B1909" s="72"/>
      <c r="C1909" s="30"/>
      <c r="D1909" s="31">
        <v>6</v>
      </c>
      <c r="E1909" s="78" t="s">
        <v>4294</v>
      </c>
      <c r="F1909" s="32" t="s">
        <v>1915</v>
      </c>
      <c r="G1909" s="34">
        <v>7.5</v>
      </c>
      <c r="H1909" s="56">
        <v>0</v>
      </c>
      <c r="I1909" s="396">
        <f t="shared" si="67"/>
        <v>0</v>
      </c>
      <c r="J1909" s="59"/>
      <c r="K1909" s="392"/>
      <c r="L1909" s="61"/>
      <c r="M1909" s="63"/>
    </row>
    <row r="1910" spans="1:13" ht="15">
      <c r="A1910" s="320">
        <v>5</v>
      </c>
      <c r="B1910" s="320"/>
      <c r="C1910" s="320"/>
      <c r="D1910" s="321"/>
      <c r="E1910" s="322" t="s">
        <v>4296</v>
      </c>
      <c r="F1910" s="323"/>
      <c r="G1910" s="324"/>
      <c r="H1910" s="325"/>
      <c r="I1910" s="446">
        <f>SUM(I1911:I1911)</f>
        <v>0</v>
      </c>
      <c r="J1910" s="59"/>
      <c r="K1910" s="392"/>
      <c r="L1910" s="61"/>
      <c r="M1910" s="63"/>
    </row>
    <row r="1911" spans="1:13" ht="15">
      <c r="A1911" s="30"/>
      <c r="B1911" s="72"/>
      <c r="C1911" s="30"/>
      <c r="D1911" s="31">
        <v>2</v>
      </c>
      <c r="E1911" s="78" t="s">
        <v>4297</v>
      </c>
      <c r="F1911" s="32" t="s">
        <v>8</v>
      </c>
      <c r="G1911" s="34">
        <v>1</v>
      </c>
      <c r="H1911" s="56">
        <v>0</v>
      </c>
      <c r="I1911" s="396">
        <f t="shared" si="67"/>
        <v>0</v>
      </c>
      <c r="J1911" s="59"/>
      <c r="K1911" s="392"/>
      <c r="L1911" s="61"/>
      <c r="M1911" s="63"/>
    </row>
    <row r="1912" spans="1:13" ht="15">
      <c r="A1912" s="402">
        <v>3</v>
      </c>
      <c r="B1912" s="402"/>
      <c r="C1912" s="403"/>
      <c r="D1912" s="404"/>
      <c r="E1912" s="404" t="s">
        <v>4298</v>
      </c>
      <c r="F1912" s="432"/>
      <c r="G1912" s="433"/>
      <c r="H1912" s="434"/>
      <c r="I1912" s="435">
        <f>I1913+I1917</f>
        <v>0</v>
      </c>
      <c r="J1912" s="59"/>
      <c r="K1912" s="392"/>
      <c r="L1912" s="61"/>
      <c r="M1912" s="63"/>
    </row>
    <row r="1913" spans="1:13" ht="15">
      <c r="A1913" s="320">
        <v>5</v>
      </c>
      <c r="B1913" s="320"/>
      <c r="C1913" s="320"/>
      <c r="D1913" s="321"/>
      <c r="E1913" s="322" t="s">
        <v>4299</v>
      </c>
      <c r="F1913" s="323"/>
      <c r="G1913" s="324"/>
      <c r="H1913" s="325"/>
      <c r="I1913" s="446">
        <f>SUM(I1914:I1916)</f>
        <v>0</v>
      </c>
      <c r="J1913" s="59"/>
      <c r="K1913" s="392"/>
      <c r="L1913" s="61"/>
      <c r="M1913" s="63"/>
    </row>
    <row r="1914" spans="1:13" ht="15">
      <c r="A1914" s="30"/>
      <c r="B1914" s="72"/>
      <c r="C1914" s="30"/>
      <c r="D1914" s="31">
        <v>1</v>
      </c>
      <c r="E1914" s="78" t="s">
        <v>4300</v>
      </c>
      <c r="F1914" s="32" t="s">
        <v>7</v>
      </c>
      <c r="G1914" s="34">
        <v>1</v>
      </c>
      <c r="H1914" s="56">
        <v>0</v>
      </c>
      <c r="I1914" s="396">
        <f t="shared" si="67"/>
        <v>0</v>
      </c>
      <c r="J1914" s="59"/>
      <c r="K1914" s="392"/>
      <c r="L1914" s="61"/>
      <c r="M1914" s="63"/>
    </row>
    <row r="1915" spans="1:13" ht="15">
      <c r="A1915" s="30"/>
      <c r="B1915" s="72"/>
      <c r="C1915" s="30"/>
      <c r="D1915" s="31">
        <v>2</v>
      </c>
      <c r="E1915" s="78" t="s">
        <v>4301</v>
      </c>
      <c r="F1915" s="32" t="s">
        <v>78</v>
      </c>
      <c r="G1915" s="34">
        <v>0.5</v>
      </c>
      <c r="H1915" s="56">
        <v>0</v>
      </c>
      <c r="I1915" s="396">
        <f t="shared" si="67"/>
        <v>0</v>
      </c>
      <c r="J1915" s="59"/>
      <c r="K1915" s="392"/>
      <c r="L1915" s="61"/>
      <c r="M1915" s="63"/>
    </row>
    <row r="1916" spans="1:13" ht="15">
      <c r="A1916" s="30"/>
      <c r="B1916" s="72"/>
      <c r="C1916" s="30"/>
      <c r="D1916" s="31">
        <v>3</v>
      </c>
      <c r="E1916" s="78" t="s">
        <v>4283</v>
      </c>
      <c r="F1916" s="32" t="s">
        <v>8</v>
      </c>
      <c r="G1916" s="34">
        <v>1</v>
      </c>
      <c r="H1916" s="56">
        <v>0</v>
      </c>
      <c r="I1916" s="396">
        <f t="shared" si="67"/>
        <v>0</v>
      </c>
      <c r="J1916" s="59"/>
      <c r="K1916" s="392"/>
      <c r="L1916" s="61"/>
      <c r="M1916" s="63"/>
    </row>
    <row r="1917" spans="1:13" ht="15">
      <c r="A1917" s="320">
        <v>5</v>
      </c>
      <c r="B1917" s="320"/>
      <c r="C1917" s="320"/>
      <c r="D1917" s="321"/>
      <c r="E1917" s="322" t="s">
        <v>4302</v>
      </c>
      <c r="F1917" s="323"/>
      <c r="G1917" s="324"/>
      <c r="H1917" s="325"/>
      <c r="I1917" s="446">
        <f>SUM(I1918:I1918)</f>
        <v>0</v>
      </c>
      <c r="J1917" s="59"/>
      <c r="K1917" s="392"/>
      <c r="L1917" s="61"/>
      <c r="M1917" s="63"/>
    </row>
    <row r="1918" spans="1:13" ht="15">
      <c r="A1918" s="30"/>
      <c r="B1918" s="72"/>
      <c r="C1918" s="30"/>
      <c r="D1918" s="31">
        <v>1</v>
      </c>
      <c r="E1918" s="78" t="s">
        <v>4303</v>
      </c>
      <c r="F1918" s="32" t="s">
        <v>11</v>
      </c>
      <c r="G1918" s="34">
        <v>1</v>
      </c>
      <c r="H1918" s="56">
        <v>0</v>
      </c>
      <c r="I1918" s="396">
        <f t="shared" si="67"/>
        <v>0</v>
      </c>
      <c r="J1918" s="59"/>
      <c r="K1918" s="392"/>
      <c r="L1918" s="61"/>
      <c r="M1918" s="63"/>
    </row>
    <row r="1919" spans="1:13" ht="15">
      <c r="A1919" s="402">
        <v>3</v>
      </c>
      <c r="B1919" s="402"/>
      <c r="C1919" s="403"/>
      <c r="D1919" s="404"/>
      <c r="E1919" s="404" t="s">
        <v>4304</v>
      </c>
      <c r="F1919" s="432"/>
      <c r="G1919" s="433"/>
      <c r="H1919" s="434"/>
      <c r="I1919" s="435">
        <f>I1920+I1974</f>
        <v>0</v>
      </c>
      <c r="J1919" s="59"/>
      <c r="K1919" s="392"/>
      <c r="L1919" s="61"/>
      <c r="M1919" s="63"/>
    </row>
    <row r="1920" spans="1:13" ht="15">
      <c r="A1920" s="320">
        <v>5</v>
      </c>
      <c r="B1920" s="320"/>
      <c r="C1920" s="320"/>
      <c r="D1920" s="321"/>
      <c r="E1920" s="322" t="s">
        <v>4305</v>
      </c>
      <c r="F1920" s="323"/>
      <c r="G1920" s="324"/>
      <c r="H1920" s="325"/>
      <c r="I1920" s="446">
        <f>SUM(I1921:I1973)</f>
        <v>0</v>
      </c>
      <c r="J1920" s="59"/>
      <c r="K1920" s="392"/>
      <c r="L1920" s="61"/>
      <c r="M1920" s="63"/>
    </row>
    <row r="1921" spans="1:13" ht="22.5">
      <c r="A1921" s="30"/>
      <c r="B1921" s="72"/>
      <c r="C1921" s="30"/>
      <c r="D1921" s="31">
        <v>1</v>
      </c>
      <c r="E1921" s="78" t="s">
        <v>4306</v>
      </c>
      <c r="F1921" s="32" t="s">
        <v>11</v>
      </c>
      <c r="G1921" s="34">
        <v>8</v>
      </c>
      <c r="H1921" s="56">
        <v>0</v>
      </c>
      <c r="I1921" s="396">
        <f t="shared" si="67"/>
        <v>0</v>
      </c>
      <c r="J1921" s="59"/>
      <c r="K1921" s="392"/>
      <c r="L1921" s="61"/>
      <c r="M1921" s="63"/>
    </row>
    <row r="1922" spans="1:13" ht="15">
      <c r="A1922" s="30"/>
      <c r="B1922" s="72"/>
      <c r="C1922" s="30"/>
      <c r="D1922" s="31">
        <v>2</v>
      </c>
      <c r="E1922" s="78" t="s">
        <v>4307</v>
      </c>
      <c r="F1922" s="32" t="s">
        <v>11</v>
      </c>
      <c r="G1922" s="34">
        <v>3</v>
      </c>
      <c r="H1922" s="56">
        <v>0</v>
      </c>
      <c r="I1922" s="396">
        <f t="shared" si="67"/>
        <v>0</v>
      </c>
      <c r="J1922" s="59"/>
      <c r="K1922" s="392"/>
      <c r="L1922" s="61"/>
      <c r="M1922" s="63"/>
    </row>
    <row r="1923" spans="1:13" ht="15">
      <c r="A1923" s="30"/>
      <c r="B1923" s="72"/>
      <c r="C1923" s="30"/>
      <c r="D1923" s="31">
        <v>3</v>
      </c>
      <c r="E1923" s="78" t="s">
        <v>4308</v>
      </c>
      <c r="F1923" s="32" t="s">
        <v>11</v>
      </c>
      <c r="G1923" s="34">
        <v>1</v>
      </c>
      <c r="H1923" s="56">
        <v>0</v>
      </c>
      <c r="I1923" s="396">
        <f t="shared" si="67"/>
        <v>0</v>
      </c>
      <c r="J1923" s="59"/>
      <c r="K1923" s="392"/>
      <c r="L1923" s="61"/>
      <c r="M1923" s="63"/>
    </row>
    <row r="1924" spans="1:13" ht="15">
      <c r="A1924" s="30"/>
      <c r="B1924" s="72"/>
      <c r="C1924" s="30"/>
      <c r="D1924" s="31">
        <v>4</v>
      </c>
      <c r="E1924" s="78" t="s">
        <v>4309</v>
      </c>
      <c r="F1924" s="32" t="s">
        <v>11</v>
      </c>
      <c r="G1924" s="34">
        <v>3</v>
      </c>
      <c r="H1924" s="56">
        <v>0</v>
      </c>
      <c r="I1924" s="396">
        <f t="shared" si="67"/>
        <v>0</v>
      </c>
      <c r="J1924" s="59"/>
      <c r="K1924" s="392"/>
      <c r="L1924" s="61"/>
      <c r="M1924" s="63"/>
    </row>
    <row r="1925" spans="1:13" ht="15">
      <c r="A1925" s="30"/>
      <c r="B1925" s="72"/>
      <c r="C1925" s="30"/>
      <c r="D1925" s="31">
        <v>5</v>
      </c>
      <c r="E1925" s="78" t="s">
        <v>4310</v>
      </c>
      <c r="F1925" s="32" t="s">
        <v>11</v>
      </c>
      <c r="G1925" s="34">
        <v>3</v>
      </c>
      <c r="H1925" s="56">
        <v>0</v>
      </c>
      <c r="I1925" s="396">
        <f t="shared" si="67"/>
        <v>0</v>
      </c>
      <c r="J1925" s="59"/>
      <c r="K1925" s="392"/>
      <c r="L1925" s="61"/>
      <c r="M1925" s="63"/>
    </row>
    <row r="1926" spans="1:13" ht="15">
      <c r="A1926" s="30"/>
      <c r="B1926" s="72"/>
      <c r="C1926" s="30"/>
      <c r="D1926" s="31">
        <v>6</v>
      </c>
      <c r="E1926" s="78" t="s">
        <v>4311</v>
      </c>
      <c r="F1926" s="32" t="s">
        <v>363</v>
      </c>
      <c r="G1926" s="34">
        <v>1</v>
      </c>
      <c r="H1926" s="56">
        <v>0</v>
      </c>
      <c r="I1926" s="396">
        <f t="shared" si="67"/>
        <v>0</v>
      </c>
      <c r="J1926" s="59"/>
      <c r="K1926" s="392"/>
      <c r="L1926" s="61"/>
      <c r="M1926" s="63"/>
    </row>
    <row r="1927" spans="1:13" ht="15">
      <c r="A1927" s="30"/>
      <c r="B1927" s="72"/>
      <c r="C1927" s="30"/>
      <c r="D1927" s="31">
        <v>7</v>
      </c>
      <c r="E1927" s="78" t="s">
        <v>4312</v>
      </c>
      <c r="F1927" s="32" t="s">
        <v>7</v>
      </c>
      <c r="G1927" s="34">
        <v>6</v>
      </c>
      <c r="H1927" s="56">
        <v>0</v>
      </c>
      <c r="I1927" s="396">
        <f t="shared" si="67"/>
        <v>0</v>
      </c>
      <c r="J1927" s="59"/>
      <c r="K1927" s="392"/>
      <c r="L1927" s="61"/>
      <c r="M1927" s="63"/>
    </row>
    <row r="1928" spans="1:13" ht="15">
      <c r="A1928" s="30"/>
      <c r="B1928" s="72"/>
      <c r="C1928" s="30"/>
      <c r="D1928" s="31">
        <v>8</v>
      </c>
      <c r="E1928" s="78" t="s">
        <v>4313</v>
      </c>
      <c r="F1928" s="32" t="s">
        <v>363</v>
      </c>
      <c r="G1928" s="34">
        <v>6</v>
      </c>
      <c r="H1928" s="56">
        <v>0</v>
      </c>
      <c r="I1928" s="396">
        <f t="shared" si="67"/>
        <v>0</v>
      </c>
      <c r="J1928" s="59"/>
      <c r="K1928" s="392"/>
      <c r="L1928" s="61"/>
      <c r="M1928" s="63"/>
    </row>
    <row r="1929" spans="1:13" ht="15">
      <c r="A1929" s="30"/>
      <c r="B1929" s="72"/>
      <c r="C1929" s="30"/>
      <c r="D1929" s="31">
        <v>9</v>
      </c>
      <c r="E1929" s="78" t="s">
        <v>4314</v>
      </c>
      <c r="F1929" s="32" t="s">
        <v>4315</v>
      </c>
      <c r="G1929" s="34">
        <v>3</v>
      </c>
      <c r="H1929" s="56">
        <v>0</v>
      </c>
      <c r="I1929" s="396">
        <f t="shared" si="67"/>
        <v>0</v>
      </c>
      <c r="J1929" s="59"/>
      <c r="K1929" s="392"/>
      <c r="L1929" s="61"/>
      <c r="M1929" s="63"/>
    </row>
    <row r="1930" spans="1:13" ht="15">
      <c r="A1930" s="30"/>
      <c r="B1930" s="72"/>
      <c r="C1930" s="30"/>
      <c r="D1930" s="31">
        <v>10</v>
      </c>
      <c r="E1930" s="78" t="s">
        <v>4316</v>
      </c>
      <c r="F1930" s="32" t="s">
        <v>4315</v>
      </c>
      <c r="G1930" s="34">
        <v>3</v>
      </c>
      <c r="H1930" s="56">
        <v>0</v>
      </c>
      <c r="I1930" s="396">
        <f t="shared" si="67"/>
        <v>0</v>
      </c>
      <c r="J1930" s="59"/>
      <c r="K1930" s="392"/>
      <c r="L1930" s="61"/>
      <c r="M1930" s="63"/>
    </row>
    <row r="1931" spans="1:13" ht="15">
      <c r="A1931" s="30"/>
      <c r="B1931" s="72"/>
      <c r="C1931" s="30"/>
      <c r="D1931" s="31">
        <v>11</v>
      </c>
      <c r="E1931" s="78" t="s">
        <v>4317</v>
      </c>
      <c r="F1931" s="32" t="s">
        <v>8</v>
      </c>
      <c r="G1931" s="34">
        <v>1</v>
      </c>
      <c r="H1931" s="56">
        <v>0</v>
      </c>
      <c r="I1931" s="396">
        <f t="shared" si="67"/>
        <v>0</v>
      </c>
      <c r="J1931" s="59"/>
      <c r="K1931" s="392"/>
      <c r="L1931" s="61"/>
      <c r="M1931" s="63"/>
    </row>
    <row r="1932" spans="1:13" ht="15">
      <c r="A1932" s="30"/>
      <c r="B1932" s="72"/>
      <c r="C1932" s="30"/>
      <c r="D1932" s="31">
        <v>12</v>
      </c>
      <c r="E1932" s="78" t="s">
        <v>4318</v>
      </c>
      <c r="F1932" s="32" t="s">
        <v>11</v>
      </c>
      <c r="G1932" s="34">
        <v>1</v>
      </c>
      <c r="H1932" s="56">
        <v>0</v>
      </c>
      <c r="I1932" s="396">
        <f t="shared" si="67"/>
        <v>0</v>
      </c>
      <c r="J1932" s="59"/>
      <c r="K1932" s="392"/>
      <c r="L1932" s="61"/>
      <c r="M1932" s="63"/>
    </row>
    <row r="1933" spans="1:13" ht="15">
      <c r="A1933" s="30"/>
      <c r="B1933" s="72"/>
      <c r="C1933" s="30"/>
      <c r="D1933" s="31">
        <v>13</v>
      </c>
      <c r="E1933" s="78" t="s">
        <v>4319</v>
      </c>
      <c r="F1933" s="32" t="s">
        <v>11</v>
      </c>
      <c r="G1933" s="34">
        <v>1</v>
      </c>
      <c r="H1933" s="56">
        <v>0</v>
      </c>
      <c r="I1933" s="396">
        <f t="shared" si="67"/>
        <v>0</v>
      </c>
      <c r="J1933" s="59"/>
      <c r="K1933" s="392"/>
      <c r="L1933" s="61"/>
      <c r="M1933" s="63"/>
    </row>
    <row r="1934" spans="1:13" ht="15">
      <c r="A1934" s="30"/>
      <c r="B1934" s="72"/>
      <c r="C1934" s="30"/>
      <c r="D1934" s="31">
        <v>14</v>
      </c>
      <c r="E1934" s="78" t="s">
        <v>4320</v>
      </c>
      <c r="F1934" s="32" t="s">
        <v>11</v>
      </c>
      <c r="G1934" s="34">
        <v>1</v>
      </c>
      <c r="H1934" s="56">
        <v>0</v>
      </c>
      <c r="I1934" s="396">
        <f t="shared" si="67"/>
        <v>0</v>
      </c>
      <c r="J1934" s="59"/>
      <c r="K1934" s="392"/>
      <c r="L1934" s="61"/>
      <c r="M1934" s="63"/>
    </row>
    <row r="1935" spans="1:13" ht="15">
      <c r="A1935" s="30"/>
      <c r="B1935" s="72"/>
      <c r="C1935" s="30"/>
      <c r="D1935" s="31">
        <v>15</v>
      </c>
      <c r="E1935" s="78" t="s">
        <v>4321</v>
      </c>
      <c r="F1935" s="32" t="s">
        <v>11</v>
      </c>
      <c r="G1935" s="34">
        <v>1</v>
      </c>
      <c r="H1935" s="56">
        <v>0</v>
      </c>
      <c r="I1935" s="396">
        <f t="shared" si="67"/>
        <v>0</v>
      </c>
      <c r="J1935" s="59"/>
      <c r="K1935" s="392"/>
      <c r="L1935" s="61"/>
      <c r="M1935" s="63"/>
    </row>
    <row r="1936" spans="1:13" ht="15">
      <c r="A1936" s="30"/>
      <c r="B1936" s="72"/>
      <c r="C1936" s="30"/>
      <c r="D1936" s="31">
        <v>16</v>
      </c>
      <c r="E1936" s="78" t="s">
        <v>4322</v>
      </c>
      <c r="F1936" s="32" t="s">
        <v>11</v>
      </c>
      <c r="G1936" s="34">
        <v>3</v>
      </c>
      <c r="H1936" s="56">
        <v>0</v>
      </c>
      <c r="I1936" s="396">
        <f t="shared" si="67"/>
        <v>0</v>
      </c>
      <c r="J1936" s="59"/>
      <c r="K1936" s="392"/>
      <c r="L1936" s="61"/>
      <c r="M1936" s="63"/>
    </row>
    <row r="1937" spans="1:13" ht="22.5">
      <c r="A1937" s="30"/>
      <c r="B1937" s="72"/>
      <c r="C1937" s="30"/>
      <c r="D1937" s="31">
        <v>17</v>
      </c>
      <c r="E1937" s="78" t="s">
        <v>4323</v>
      </c>
      <c r="F1937" s="32" t="s">
        <v>8</v>
      </c>
      <c r="G1937" s="34">
        <v>3</v>
      </c>
      <c r="H1937" s="56">
        <v>0</v>
      </c>
      <c r="I1937" s="396">
        <f t="shared" si="67"/>
        <v>0</v>
      </c>
      <c r="J1937" s="59"/>
      <c r="K1937" s="392"/>
      <c r="L1937" s="61"/>
      <c r="M1937" s="63"/>
    </row>
    <row r="1938" spans="1:13" ht="22.5">
      <c r="A1938" s="30"/>
      <c r="B1938" s="72"/>
      <c r="C1938" s="30"/>
      <c r="D1938" s="31">
        <v>18</v>
      </c>
      <c r="E1938" s="78" t="s">
        <v>4324</v>
      </c>
      <c r="F1938" s="32" t="s">
        <v>11</v>
      </c>
      <c r="G1938" s="34">
        <v>3</v>
      </c>
      <c r="H1938" s="56">
        <v>0</v>
      </c>
      <c r="I1938" s="396">
        <f t="shared" si="67"/>
        <v>0</v>
      </c>
      <c r="J1938" s="59"/>
      <c r="K1938" s="392"/>
      <c r="L1938" s="61"/>
      <c r="M1938" s="63"/>
    </row>
    <row r="1939" spans="1:13" ht="15">
      <c r="A1939" s="30"/>
      <c r="B1939" s="72"/>
      <c r="C1939" s="30"/>
      <c r="D1939" s="31">
        <v>19</v>
      </c>
      <c r="E1939" s="78" t="s">
        <v>4325</v>
      </c>
      <c r="F1939" s="32" t="s">
        <v>363</v>
      </c>
      <c r="G1939" s="34">
        <v>10</v>
      </c>
      <c r="H1939" s="56">
        <v>0</v>
      </c>
      <c r="I1939" s="396">
        <f t="shared" si="67"/>
        <v>0</v>
      </c>
      <c r="J1939" s="59"/>
      <c r="K1939" s="392"/>
      <c r="L1939" s="61"/>
      <c r="M1939" s="63"/>
    </row>
    <row r="1940" spans="1:13" ht="22.5">
      <c r="A1940" s="30"/>
      <c r="B1940" s="72"/>
      <c r="C1940" s="30"/>
      <c r="D1940" s="31">
        <v>20</v>
      </c>
      <c r="E1940" s="78" t="s">
        <v>4326</v>
      </c>
      <c r="F1940" s="32" t="s">
        <v>11</v>
      </c>
      <c r="G1940" s="34">
        <v>4</v>
      </c>
      <c r="H1940" s="56">
        <v>0</v>
      </c>
      <c r="I1940" s="396">
        <f t="shared" si="67"/>
        <v>0</v>
      </c>
      <c r="J1940" s="59"/>
      <c r="K1940" s="392"/>
      <c r="L1940" s="61"/>
      <c r="M1940" s="63"/>
    </row>
    <row r="1941" spans="1:13" ht="15">
      <c r="A1941" s="30"/>
      <c r="B1941" s="72"/>
      <c r="C1941" s="30"/>
      <c r="D1941" s="31">
        <v>21</v>
      </c>
      <c r="E1941" s="78" t="s">
        <v>4327</v>
      </c>
      <c r="F1941" s="32" t="s">
        <v>11</v>
      </c>
      <c r="G1941" s="34">
        <v>4</v>
      </c>
      <c r="H1941" s="56">
        <v>0</v>
      </c>
      <c r="I1941" s="396">
        <f t="shared" si="67"/>
        <v>0</v>
      </c>
      <c r="J1941" s="59"/>
      <c r="K1941" s="392"/>
      <c r="L1941" s="61"/>
      <c r="M1941" s="63"/>
    </row>
    <row r="1942" spans="1:13" ht="15">
      <c r="A1942" s="30"/>
      <c r="B1942" s="72"/>
      <c r="C1942" s="30"/>
      <c r="D1942" s="31">
        <v>22</v>
      </c>
      <c r="E1942" s="78" t="s">
        <v>4328</v>
      </c>
      <c r="F1942" s="32" t="s">
        <v>11</v>
      </c>
      <c r="G1942" s="34">
        <v>4</v>
      </c>
      <c r="H1942" s="56">
        <v>0</v>
      </c>
      <c r="I1942" s="396">
        <f t="shared" si="67"/>
        <v>0</v>
      </c>
      <c r="J1942" s="59"/>
      <c r="K1942" s="392"/>
      <c r="L1942" s="61"/>
      <c r="M1942" s="63"/>
    </row>
    <row r="1943" spans="1:13" ht="15">
      <c r="A1943" s="30"/>
      <c r="B1943" s="72"/>
      <c r="C1943" s="30"/>
      <c r="D1943" s="31">
        <v>23</v>
      </c>
      <c r="E1943" s="78" t="s">
        <v>4329</v>
      </c>
      <c r="F1943" s="32" t="s">
        <v>78</v>
      </c>
      <c r="G1943" s="34">
        <v>5</v>
      </c>
      <c r="H1943" s="56">
        <v>0</v>
      </c>
      <c r="I1943" s="396">
        <f t="shared" si="67"/>
        <v>0</v>
      </c>
      <c r="J1943" s="59"/>
      <c r="K1943" s="392"/>
      <c r="L1943" s="61"/>
      <c r="M1943" s="63"/>
    </row>
    <row r="1944" spans="1:13" ht="15">
      <c r="A1944" s="30"/>
      <c r="B1944" s="72"/>
      <c r="C1944" s="30"/>
      <c r="D1944" s="31">
        <v>24</v>
      </c>
      <c r="E1944" s="78" t="s">
        <v>4330</v>
      </c>
      <c r="F1944" s="32" t="s">
        <v>8</v>
      </c>
      <c r="G1944" s="34">
        <v>1</v>
      </c>
      <c r="H1944" s="56">
        <v>0</v>
      </c>
      <c r="I1944" s="396">
        <f t="shared" si="67"/>
        <v>0</v>
      </c>
      <c r="J1944" s="59"/>
      <c r="K1944" s="392"/>
      <c r="L1944" s="61"/>
      <c r="M1944" s="63"/>
    </row>
    <row r="1945" spans="1:13" ht="15">
      <c r="A1945" s="30"/>
      <c r="B1945" s="72"/>
      <c r="C1945" s="30"/>
      <c r="D1945" s="31">
        <v>25</v>
      </c>
      <c r="E1945" s="78" t="s">
        <v>4331</v>
      </c>
      <c r="F1945" s="32" t="s">
        <v>11</v>
      </c>
      <c r="G1945" s="34">
        <v>3</v>
      </c>
      <c r="H1945" s="56">
        <v>0</v>
      </c>
      <c r="I1945" s="396">
        <f t="shared" si="67"/>
        <v>0</v>
      </c>
      <c r="J1945" s="59"/>
      <c r="K1945" s="392"/>
      <c r="L1945" s="61"/>
      <c r="M1945" s="63"/>
    </row>
    <row r="1946" spans="1:13" ht="15">
      <c r="A1946" s="30"/>
      <c r="B1946" s="72"/>
      <c r="C1946" s="30"/>
      <c r="D1946" s="31">
        <v>26</v>
      </c>
      <c r="E1946" s="78" t="s">
        <v>4332</v>
      </c>
      <c r="F1946" s="32" t="s">
        <v>8</v>
      </c>
      <c r="G1946" s="34">
        <v>1</v>
      </c>
      <c r="H1946" s="56">
        <v>0</v>
      </c>
      <c r="I1946" s="396">
        <f t="shared" si="67"/>
        <v>0</v>
      </c>
      <c r="J1946" s="59"/>
      <c r="K1946" s="392"/>
      <c r="L1946" s="61"/>
      <c r="M1946" s="63"/>
    </row>
    <row r="1947" spans="1:13" ht="15">
      <c r="A1947" s="30"/>
      <c r="B1947" s="72"/>
      <c r="C1947" s="30"/>
      <c r="D1947" s="31">
        <v>27</v>
      </c>
      <c r="E1947" s="78" t="s">
        <v>4333</v>
      </c>
      <c r="F1947" s="32" t="s">
        <v>11</v>
      </c>
      <c r="G1947" s="34">
        <v>1</v>
      </c>
      <c r="H1947" s="56">
        <v>0</v>
      </c>
      <c r="I1947" s="396">
        <f t="shared" si="67"/>
        <v>0</v>
      </c>
      <c r="J1947" s="59"/>
      <c r="K1947" s="392"/>
      <c r="L1947" s="61"/>
      <c r="M1947" s="63"/>
    </row>
    <row r="1948" spans="1:13" ht="15">
      <c r="A1948" s="30"/>
      <c r="B1948" s="72"/>
      <c r="C1948" s="30"/>
      <c r="D1948" s="31">
        <v>28</v>
      </c>
      <c r="E1948" s="78" t="s">
        <v>4334</v>
      </c>
      <c r="F1948" s="32" t="s">
        <v>11</v>
      </c>
      <c r="G1948" s="34">
        <v>3</v>
      </c>
      <c r="H1948" s="56">
        <v>0</v>
      </c>
      <c r="I1948" s="396">
        <f t="shared" si="67"/>
        <v>0</v>
      </c>
      <c r="J1948" s="59"/>
      <c r="K1948" s="392"/>
      <c r="L1948" s="61"/>
      <c r="M1948" s="63"/>
    </row>
    <row r="1949" spans="1:13" ht="15">
      <c r="A1949" s="30"/>
      <c r="B1949" s="72"/>
      <c r="C1949" s="30"/>
      <c r="D1949" s="31">
        <v>29</v>
      </c>
      <c r="E1949" s="78" t="s">
        <v>4335</v>
      </c>
      <c r="F1949" s="32" t="s">
        <v>11</v>
      </c>
      <c r="G1949" s="34">
        <v>3</v>
      </c>
      <c r="H1949" s="56">
        <v>0</v>
      </c>
      <c r="I1949" s="396">
        <f t="shared" si="67"/>
        <v>0</v>
      </c>
      <c r="J1949" s="59"/>
      <c r="K1949" s="392"/>
      <c r="L1949" s="61"/>
      <c r="M1949" s="63"/>
    </row>
    <row r="1950" spans="1:13" ht="15">
      <c r="A1950" s="30"/>
      <c r="B1950" s="72"/>
      <c r="C1950" s="30"/>
      <c r="D1950" s="31">
        <v>30</v>
      </c>
      <c r="E1950" s="78" t="s">
        <v>4336</v>
      </c>
      <c r="F1950" s="32" t="s">
        <v>363</v>
      </c>
      <c r="G1950" s="34">
        <v>15</v>
      </c>
      <c r="H1950" s="56">
        <v>0</v>
      </c>
      <c r="I1950" s="396">
        <f t="shared" ref="I1950:I2009" si="68">IF(ISNUMBER(G1950),ROUND(G1950*H1950,2),"")</f>
        <v>0</v>
      </c>
      <c r="J1950" s="59"/>
      <c r="K1950" s="392"/>
      <c r="L1950" s="61"/>
      <c r="M1950" s="63"/>
    </row>
    <row r="1951" spans="1:13" ht="15">
      <c r="A1951" s="30"/>
      <c r="B1951" s="72"/>
      <c r="C1951" s="30"/>
      <c r="D1951" s="31">
        <v>31</v>
      </c>
      <c r="E1951" s="78" t="s">
        <v>4337</v>
      </c>
      <c r="F1951" s="32" t="s">
        <v>363</v>
      </c>
      <c r="G1951" s="34">
        <v>5</v>
      </c>
      <c r="H1951" s="56">
        <v>0</v>
      </c>
      <c r="I1951" s="396">
        <f t="shared" si="68"/>
        <v>0</v>
      </c>
      <c r="J1951" s="59"/>
      <c r="K1951" s="392"/>
      <c r="L1951" s="61"/>
      <c r="M1951" s="63"/>
    </row>
    <row r="1952" spans="1:13" ht="15">
      <c r="A1952" s="30"/>
      <c r="B1952" s="72"/>
      <c r="C1952" s="30"/>
      <c r="D1952" s="31">
        <v>32</v>
      </c>
      <c r="E1952" s="78" t="s">
        <v>4338</v>
      </c>
      <c r="F1952" s="32" t="s">
        <v>11</v>
      </c>
      <c r="G1952" s="34">
        <v>2</v>
      </c>
      <c r="H1952" s="56">
        <v>0</v>
      </c>
      <c r="I1952" s="396">
        <f t="shared" si="68"/>
        <v>0</v>
      </c>
      <c r="J1952" s="59"/>
      <c r="K1952" s="392"/>
      <c r="L1952" s="61"/>
      <c r="M1952" s="63"/>
    </row>
    <row r="1953" spans="1:13" ht="15">
      <c r="A1953" s="30"/>
      <c r="B1953" s="72"/>
      <c r="C1953" s="30"/>
      <c r="D1953" s="31">
        <v>33</v>
      </c>
      <c r="E1953" s="78" t="s">
        <v>4339</v>
      </c>
      <c r="F1953" s="32" t="s">
        <v>11</v>
      </c>
      <c r="G1953" s="34">
        <v>2</v>
      </c>
      <c r="H1953" s="56">
        <v>0</v>
      </c>
      <c r="I1953" s="396">
        <f t="shared" si="68"/>
        <v>0</v>
      </c>
      <c r="J1953" s="59"/>
      <c r="K1953" s="392"/>
      <c r="L1953" s="61"/>
      <c r="M1953" s="63"/>
    </row>
    <row r="1954" spans="1:13" ht="15">
      <c r="A1954" s="30"/>
      <c r="B1954" s="72"/>
      <c r="C1954" s="30"/>
      <c r="D1954" s="31">
        <v>34</v>
      </c>
      <c r="E1954" s="78" t="s">
        <v>4340</v>
      </c>
      <c r="F1954" s="32" t="s">
        <v>11</v>
      </c>
      <c r="G1954" s="34">
        <v>3</v>
      </c>
      <c r="H1954" s="56">
        <v>0</v>
      </c>
      <c r="I1954" s="396">
        <f t="shared" si="68"/>
        <v>0</v>
      </c>
      <c r="J1954" s="59"/>
      <c r="K1954" s="392"/>
      <c r="L1954" s="61"/>
      <c r="M1954" s="63"/>
    </row>
    <row r="1955" spans="1:13" ht="15">
      <c r="A1955" s="30"/>
      <c r="B1955" s="72"/>
      <c r="C1955" s="30"/>
      <c r="D1955" s="31">
        <v>35</v>
      </c>
      <c r="E1955" s="78" t="s">
        <v>4341</v>
      </c>
      <c r="F1955" s="32" t="s">
        <v>11</v>
      </c>
      <c r="G1955" s="34">
        <v>3</v>
      </c>
      <c r="H1955" s="56">
        <v>0</v>
      </c>
      <c r="I1955" s="396">
        <f t="shared" si="68"/>
        <v>0</v>
      </c>
      <c r="J1955" s="59"/>
      <c r="K1955" s="392"/>
      <c r="L1955" s="61"/>
      <c r="M1955" s="63"/>
    </row>
    <row r="1956" spans="1:13" ht="15">
      <c r="A1956" s="30"/>
      <c r="B1956" s="72"/>
      <c r="C1956" s="30"/>
      <c r="D1956" s="31">
        <v>36</v>
      </c>
      <c r="E1956" s="78" t="s">
        <v>4342</v>
      </c>
      <c r="F1956" s="32" t="s">
        <v>11</v>
      </c>
      <c r="G1956" s="34">
        <v>3</v>
      </c>
      <c r="H1956" s="56">
        <v>0</v>
      </c>
      <c r="I1956" s="396">
        <f t="shared" si="68"/>
        <v>0</v>
      </c>
      <c r="J1956" s="59"/>
      <c r="K1956" s="392"/>
      <c r="L1956" s="61"/>
      <c r="M1956" s="63"/>
    </row>
    <row r="1957" spans="1:13" ht="15">
      <c r="A1957" s="30"/>
      <c r="B1957" s="72"/>
      <c r="C1957" s="30"/>
      <c r="D1957" s="31">
        <v>37</v>
      </c>
      <c r="E1957" s="78" t="s">
        <v>4343</v>
      </c>
      <c r="F1957" s="32" t="s">
        <v>11</v>
      </c>
      <c r="G1957" s="34">
        <v>3</v>
      </c>
      <c r="H1957" s="56">
        <v>0</v>
      </c>
      <c r="I1957" s="396">
        <f t="shared" si="68"/>
        <v>0</v>
      </c>
      <c r="J1957" s="59"/>
      <c r="K1957" s="392"/>
      <c r="L1957" s="61"/>
      <c r="M1957" s="63"/>
    </row>
    <row r="1958" spans="1:13" ht="15">
      <c r="A1958" s="30"/>
      <c r="B1958" s="72"/>
      <c r="C1958" s="30"/>
      <c r="D1958" s="31">
        <v>38</v>
      </c>
      <c r="E1958" s="78" t="s">
        <v>4344</v>
      </c>
      <c r="F1958" s="32" t="s">
        <v>7</v>
      </c>
      <c r="G1958" s="34">
        <v>1</v>
      </c>
      <c r="H1958" s="56">
        <v>0</v>
      </c>
      <c r="I1958" s="396">
        <f t="shared" si="68"/>
        <v>0</v>
      </c>
      <c r="J1958" s="59"/>
      <c r="K1958" s="392"/>
      <c r="L1958" s="61"/>
      <c r="M1958" s="63"/>
    </row>
    <row r="1959" spans="1:13" ht="15">
      <c r="A1959" s="30"/>
      <c r="B1959" s="72"/>
      <c r="C1959" s="30"/>
      <c r="D1959" s="31">
        <v>39</v>
      </c>
      <c r="E1959" s="78" t="s">
        <v>4345</v>
      </c>
      <c r="F1959" s="32" t="s">
        <v>363</v>
      </c>
      <c r="G1959" s="34">
        <v>10</v>
      </c>
      <c r="H1959" s="56">
        <v>0</v>
      </c>
      <c r="I1959" s="396">
        <f t="shared" si="68"/>
        <v>0</v>
      </c>
      <c r="J1959" s="59"/>
      <c r="K1959" s="392"/>
      <c r="L1959" s="61"/>
      <c r="M1959" s="63"/>
    </row>
    <row r="1960" spans="1:13" ht="15">
      <c r="A1960" s="30"/>
      <c r="B1960" s="72"/>
      <c r="C1960" s="30"/>
      <c r="D1960" s="31">
        <v>40</v>
      </c>
      <c r="E1960" s="78" t="s">
        <v>4346</v>
      </c>
      <c r="F1960" s="32" t="s">
        <v>363</v>
      </c>
      <c r="G1960" s="34">
        <v>10</v>
      </c>
      <c r="H1960" s="56">
        <v>0</v>
      </c>
      <c r="I1960" s="396">
        <f t="shared" si="68"/>
        <v>0</v>
      </c>
      <c r="J1960" s="59"/>
      <c r="K1960" s="392"/>
      <c r="L1960" s="61"/>
      <c r="M1960" s="63"/>
    </row>
    <row r="1961" spans="1:13" ht="15">
      <c r="A1961" s="30"/>
      <c r="B1961" s="72"/>
      <c r="C1961" s="30"/>
      <c r="D1961" s="31">
        <v>41</v>
      </c>
      <c r="E1961" s="78" t="s">
        <v>4347</v>
      </c>
      <c r="F1961" s="32" t="s">
        <v>11</v>
      </c>
      <c r="G1961" s="34">
        <v>1</v>
      </c>
      <c r="H1961" s="56">
        <v>0</v>
      </c>
      <c r="I1961" s="396">
        <f t="shared" si="68"/>
        <v>0</v>
      </c>
      <c r="J1961" s="59"/>
      <c r="K1961" s="392"/>
      <c r="L1961" s="61"/>
      <c r="M1961" s="63"/>
    </row>
    <row r="1962" spans="1:13" ht="15">
      <c r="A1962" s="30"/>
      <c r="B1962" s="72"/>
      <c r="C1962" s="30"/>
      <c r="D1962" s="31">
        <v>42</v>
      </c>
      <c r="E1962" s="78" t="s">
        <v>4348</v>
      </c>
      <c r="F1962" s="32" t="s">
        <v>7</v>
      </c>
      <c r="G1962" s="34">
        <v>1</v>
      </c>
      <c r="H1962" s="56">
        <v>0</v>
      </c>
      <c r="I1962" s="396">
        <f t="shared" si="68"/>
        <v>0</v>
      </c>
      <c r="J1962" s="59"/>
      <c r="K1962" s="392"/>
      <c r="L1962" s="61"/>
      <c r="M1962" s="63"/>
    </row>
    <row r="1963" spans="1:13" ht="15">
      <c r="A1963" s="30"/>
      <c r="B1963" s="72"/>
      <c r="C1963" s="30"/>
      <c r="D1963" s="31">
        <v>43</v>
      </c>
      <c r="E1963" s="78" t="s">
        <v>4349</v>
      </c>
      <c r="F1963" s="32" t="s">
        <v>11</v>
      </c>
      <c r="G1963" s="34">
        <v>2</v>
      </c>
      <c r="H1963" s="56">
        <v>0</v>
      </c>
      <c r="I1963" s="396">
        <f t="shared" si="68"/>
        <v>0</v>
      </c>
      <c r="J1963" s="59"/>
      <c r="K1963" s="392"/>
      <c r="L1963" s="61"/>
      <c r="M1963" s="63"/>
    </row>
    <row r="1964" spans="1:13" ht="15">
      <c r="A1964" s="30"/>
      <c r="B1964" s="72"/>
      <c r="C1964" s="30"/>
      <c r="D1964" s="31">
        <v>44</v>
      </c>
      <c r="E1964" s="78" t="s">
        <v>4350</v>
      </c>
      <c r="F1964" s="32" t="s">
        <v>363</v>
      </c>
      <c r="G1964" s="34">
        <v>2.5</v>
      </c>
      <c r="H1964" s="56">
        <v>0</v>
      </c>
      <c r="I1964" s="396">
        <f t="shared" si="68"/>
        <v>0</v>
      </c>
      <c r="J1964" s="59"/>
      <c r="K1964" s="392"/>
      <c r="L1964" s="61"/>
      <c r="M1964" s="63"/>
    </row>
    <row r="1965" spans="1:13" ht="15">
      <c r="A1965" s="30"/>
      <c r="B1965" s="72"/>
      <c r="C1965" s="30"/>
      <c r="D1965" s="31">
        <v>45</v>
      </c>
      <c r="E1965" s="78" t="s">
        <v>4351</v>
      </c>
      <c r="F1965" s="32" t="s">
        <v>11</v>
      </c>
      <c r="G1965" s="34">
        <v>3</v>
      </c>
      <c r="H1965" s="56">
        <v>0</v>
      </c>
      <c r="I1965" s="396">
        <f t="shared" si="68"/>
        <v>0</v>
      </c>
      <c r="J1965" s="59"/>
      <c r="K1965" s="392"/>
      <c r="L1965" s="61"/>
      <c r="M1965" s="63"/>
    </row>
    <row r="1966" spans="1:13" ht="15">
      <c r="A1966" s="30"/>
      <c r="B1966" s="72"/>
      <c r="C1966" s="30"/>
      <c r="D1966" s="31">
        <v>46</v>
      </c>
      <c r="E1966" s="78" t="s">
        <v>4352</v>
      </c>
      <c r="F1966" s="32" t="s">
        <v>11</v>
      </c>
      <c r="G1966" s="34">
        <v>3</v>
      </c>
      <c r="H1966" s="56">
        <v>0</v>
      </c>
      <c r="I1966" s="396">
        <f t="shared" si="68"/>
        <v>0</v>
      </c>
      <c r="J1966" s="59"/>
      <c r="K1966" s="392"/>
      <c r="L1966" s="61"/>
      <c r="M1966" s="63"/>
    </row>
    <row r="1967" spans="1:13" ht="15">
      <c r="A1967" s="30"/>
      <c r="B1967" s="72"/>
      <c r="C1967" s="30"/>
      <c r="D1967" s="31">
        <v>47</v>
      </c>
      <c r="E1967" s="78" t="s">
        <v>4353</v>
      </c>
      <c r="F1967" s="32" t="s">
        <v>8</v>
      </c>
      <c r="G1967" s="34">
        <v>1</v>
      </c>
      <c r="H1967" s="56">
        <v>0</v>
      </c>
      <c r="I1967" s="396">
        <f t="shared" si="68"/>
        <v>0</v>
      </c>
      <c r="J1967" s="59"/>
      <c r="K1967" s="392"/>
      <c r="L1967" s="61"/>
      <c r="M1967" s="63"/>
    </row>
    <row r="1968" spans="1:13" ht="15">
      <c r="A1968" s="30"/>
      <c r="B1968" s="72"/>
      <c r="C1968" s="30"/>
      <c r="D1968" s="31">
        <v>48</v>
      </c>
      <c r="E1968" s="78" t="s">
        <v>4354</v>
      </c>
      <c r="F1968" s="32" t="s">
        <v>4355</v>
      </c>
      <c r="G1968" s="34">
        <v>1</v>
      </c>
      <c r="H1968" s="56">
        <v>0</v>
      </c>
      <c r="I1968" s="396">
        <f t="shared" si="68"/>
        <v>0</v>
      </c>
      <c r="J1968" s="59"/>
      <c r="K1968" s="392"/>
      <c r="L1968" s="61"/>
      <c r="M1968" s="63"/>
    </row>
    <row r="1969" spans="1:13" ht="15">
      <c r="A1969" s="30"/>
      <c r="B1969" s="72"/>
      <c r="C1969" s="30"/>
      <c r="D1969" s="31">
        <v>49</v>
      </c>
      <c r="E1969" s="78" t="s">
        <v>4356</v>
      </c>
      <c r="F1969" s="32" t="s">
        <v>11</v>
      </c>
      <c r="G1969" s="34">
        <v>1</v>
      </c>
      <c r="H1969" s="56">
        <v>0</v>
      </c>
      <c r="I1969" s="396">
        <f t="shared" si="68"/>
        <v>0</v>
      </c>
      <c r="J1969" s="59"/>
      <c r="K1969" s="392"/>
      <c r="L1969" s="61"/>
      <c r="M1969" s="63"/>
    </row>
    <row r="1970" spans="1:13" ht="15">
      <c r="A1970" s="30"/>
      <c r="B1970" s="72"/>
      <c r="C1970" s="30"/>
      <c r="D1970" s="31">
        <v>50</v>
      </c>
      <c r="E1970" s="78" t="s">
        <v>4357</v>
      </c>
      <c r="F1970" s="32" t="s">
        <v>11</v>
      </c>
      <c r="G1970" s="34">
        <v>1</v>
      </c>
      <c r="H1970" s="56">
        <v>0</v>
      </c>
      <c r="I1970" s="396">
        <f t="shared" si="68"/>
        <v>0</v>
      </c>
      <c r="J1970" s="59"/>
      <c r="K1970" s="392"/>
      <c r="L1970" s="61"/>
      <c r="M1970" s="63"/>
    </row>
    <row r="1971" spans="1:13" ht="15">
      <c r="A1971" s="30"/>
      <c r="B1971" s="72"/>
      <c r="C1971" s="30"/>
      <c r="D1971" s="31">
        <v>51</v>
      </c>
      <c r="E1971" s="78" t="s">
        <v>4358</v>
      </c>
      <c r="F1971" s="32" t="s">
        <v>11</v>
      </c>
      <c r="G1971" s="34">
        <v>1</v>
      </c>
      <c r="H1971" s="56">
        <v>0</v>
      </c>
      <c r="I1971" s="396">
        <f t="shared" si="68"/>
        <v>0</v>
      </c>
      <c r="J1971" s="59"/>
      <c r="K1971" s="392"/>
      <c r="L1971" s="61"/>
      <c r="M1971" s="63"/>
    </row>
    <row r="1972" spans="1:13" ht="22.5">
      <c r="A1972" s="30"/>
      <c r="B1972" s="72"/>
      <c r="C1972" s="30"/>
      <c r="D1972" s="31">
        <v>52</v>
      </c>
      <c r="E1972" s="78" t="s">
        <v>4359</v>
      </c>
      <c r="F1972" s="32" t="s">
        <v>4360</v>
      </c>
      <c r="G1972" s="34">
        <v>1</v>
      </c>
      <c r="H1972" s="56">
        <v>0</v>
      </c>
      <c r="I1972" s="396">
        <f t="shared" si="68"/>
        <v>0</v>
      </c>
      <c r="J1972" s="59"/>
      <c r="K1972" s="392"/>
      <c r="L1972" s="61"/>
      <c r="M1972" s="63"/>
    </row>
    <row r="1973" spans="1:13" ht="15">
      <c r="A1973" s="30"/>
      <c r="B1973" s="72"/>
      <c r="C1973" s="30"/>
      <c r="D1973" s="31">
        <v>53</v>
      </c>
      <c r="E1973" s="78" t="s">
        <v>4283</v>
      </c>
      <c r="F1973" s="32" t="s">
        <v>8</v>
      </c>
      <c r="G1973" s="34">
        <v>1</v>
      </c>
      <c r="H1973" s="56">
        <v>0</v>
      </c>
      <c r="I1973" s="396">
        <f t="shared" si="68"/>
        <v>0</v>
      </c>
      <c r="J1973" s="59"/>
      <c r="K1973" s="392"/>
      <c r="L1973" s="61"/>
      <c r="M1973" s="63"/>
    </row>
    <row r="1974" spans="1:13" ht="15">
      <c r="A1974" s="320">
        <v>5</v>
      </c>
      <c r="B1974" s="320"/>
      <c r="C1974" s="320"/>
      <c r="D1974" s="321"/>
      <c r="E1974" s="322" t="s">
        <v>4361</v>
      </c>
      <c r="F1974" s="323"/>
      <c r="G1974" s="324"/>
      <c r="H1974" s="325"/>
      <c r="I1974" s="446">
        <f>SUM(I1975:I1983)</f>
        <v>0</v>
      </c>
      <c r="J1974" s="59"/>
      <c r="K1974" s="392"/>
      <c r="L1974" s="61"/>
      <c r="M1974" s="63"/>
    </row>
    <row r="1975" spans="1:13" ht="22.5">
      <c r="A1975" s="30"/>
      <c r="B1975" s="72"/>
      <c r="C1975" s="30"/>
      <c r="D1975" s="31" t="s">
        <v>1711</v>
      </c>
      <c r="E1975" s="78" t="s">
        <v>4362</v>
      </c>
      <c r="F1975" s="32" t="s">
        <v>4295</v>
      </c>
      <c r="G1975" s="34">
        <v>4</v>
      </c>
      <c r="H1975" s="56">
        <v>0</v>
      </c>
      <c r="I1975" s="396">
        <f t="shared" si="68"/>
        <v>0</v>
      </c>
      <c r="J1975" s="59"/>
      <c r="K1975" s="392"/>
      <c r="L1975" s="61"/>
      <c r="M1975" s="63"/>
    </row>
    <row r="1976" spans="1:13" ht="22.5">
      <c r="A1976" s="30"/>
      <c r="B1976" s="72"/>
      <c r="C1976" s="30"/>
      <c r="D1976" s="31" t="s">
        <v>2997</v>
      </c>
      <c r="E1976" s="78" t="s">
        <v>4363</v>
      </c>
      <c r="F1976" s="32" t="s">
        <v>8</v>
      </c>
      <c r="G1976" s="34">
        <v>1</v>
      </c>
      <c r="H1976" s="56">
        <v>0</v>
      </c>
      <c r="I1976" s="396">
        <f t="shared" si="68"/>
        <v>0</v>
      </c>
      <c r="J1976" s="59"/>
      <c r="K1976" s="392"/>
      <c r="L1976" s="61"/>
      <c r="M1976" s="63"/>
    </row>
    <row r="1977" spans="1:13" ht="15">
      <c r="A1977" s="30"/>
      <c r="B1977" s="72"/>
      <c r="C1977" s="30"/>
      <c r="D1977" s="31" t="s">
        <v>137</v>
      </c>
      <c r="E1977" s="78" t="s">
        <v>4364</v>
      </c>
      <c r="F1977" s="32" t="s">
        <v>4295</v>
      </c>
      <c r="G1977" s="34">
        <v>24</v>
      </c>
      <c r="H1977" s="56">
        <v>0</v>
      </c>
      <c r="I1977" s="396">
        <f t="shared" si="68"/>
        <v>0</v>
      </c>
      <c r="J1977" s="59"/>
      <c r="K1977" s="392"/>
      <c r="L1977" s="61"/>
      <c r="M1977" s="63"/>
    </row>
    <row r="1978" spans="1:13" ht="22.5">
      <c r="A1978" s="30"/>
      <c r="B1978" s="72"/>
      <c r="C1978" s="30"/>
      <c r="D1978" s="31" t="s">
        <v>3098</v>
      </c>
      <c r="E1978" s="78" t="s">
        <v>4365</v>
      </c>
      <c r="F1978" s="32" t="s">
        <v>8</v>
      </c>
      <c r="G1978" s="34">
        <v>1</v>
      </c>
      <c r="H1978" s="56">
        <v>0</v>
      </c>
      <c r="I1978" s="396">
        <f t="shared" si="68"/>
        <v>0</v>
      </c>
      <c r="J1978" s="59"/>
      <c r="K1978" s="392"/>
      <c r="L1978" s="61"/>
      <c r="M1978" s="63"/>
    </row>
    <row r="1979" spans="1:13" ht="15">
      <c r="A1979" s="30"/>
      <c r="B1979" s="72"/>
      <c r="C1979" s="30"/>
      <c r="D1979" s="31" t="s">
        <v>3099</v>
      </c>
      <c r="E1979" s="78" t="s">
        <v>4366</v>
      </c>
      <c r="F1979" s="32" t="s">
        <v>8</v>
      </c>
      <c r="G1979" s="34">
        <v>1</v>
      </c>
      <c r="H1979" s="56">
        <v>0</v>
      </c>
      <c r="I1979" s="396">
        <f t="shared" si="68"/>
        <v>0</v>
      </c>
      <c r="J1979" s="59"/>
      <c r="K1979" s="392"/>
      <c r="L1979" s="61"/>
      <c r="M1979" s="63"/>
    </row>
    <row r="1980" spans="1:13" ht="22.5">
      <c r="A1980" s="30"/>
      <c r="B1980" s="72"/>
      <c r="C1980" s="30"/>
      <c r="D1980" s="31" t="s">
        <v>3100</v>
      </c>
      <c r="E1980" s="78" t="s">
        <v>4367</v>
      </c>
      <c r="F1980" s="32" t="s">
        <v>8</v>
      </c>
      <c r="G1980" s="34">
        <v>1</v>
      </c>
      <c r="H1980" s="56">
        <v>0</v>
      </c>
      <c r="I1980" s="396">
        <f t="shared" si="68"/>
        <v>0</v>
      </c>
      <c r="J1980" s="59"/>
      <c r="K1980" s="392"/>
      <c r="L1980" s="61"/>
      <c r="M1980" s="63"/>
    </row>
    <row r="1981" spans="1:13" ht="15">
      <c r="A1981" s="30"/>
      <c r="B1981" s="72"/>
      <c r="C1981" s="30"/>
      <c r="D1981" s="31" t="s">
        <v>1387</v>
      </c>
      <c r="E1981" s="78" t="s">
        <v>4368</v>
      </c>
      <c r="F1981" s="32" t="s">
        <v>3995</v>
      </c>
      <c r="G1981" s="34">
        <v>1</v>
      </c>
      <c r="H1981" s="56">
        <v>0</v>
      </c>
      <c r="I1981" s="396">
        <f t="shared" si="68"/>
        <v>0</v>
      </c>
      <c r="J1981" s="59"/>
      <c r="K1981" s="392"/>
      <c r="L1981" s="61"/>
      <c r="M1981" s="63"/>
    </row>
    <row r="1982" spans="1:13" ht="15">
      <c r="A1982" s="30"/>
      <c r="B1982" s="72"/>
      <c r="C1982" s="30"/>
      <c r="D1982" s="31" t="s">
        <v>1388</v>
      </c>
      <c r="E1982" s="78" t="s">
        <v>4369</v>
      </c>
      <c r="F1982" s="32" t="s">
        <v>4295</v>
      </c>
      <c r="G1982" s="34">
        <v>1</v>
      </c>
      <c r="H1982" s="56">
        <v>0</v>
      </c>
      <c r="I1982" s="396">
        <f t="shared" si="68"/>
        <v>0</v>
      </c>
      <c r="J1982" s="59"/>
      <c r="K1982" s="392"/>
      <c r="L1982" s="61"/>
      <c r="M1982" s="63"/>
    </row>
    <row r="1983" spans="1:13" ht="15">
      <c r="A1983" s="30"/>
      <c r="B1983" s="72"/>
      <c r="C1983" s="30"/>
      <c r="D1983" s="31" t="s">
        <v>1389</v>
      </c>
      <c r="E1983" s="78" t="s">
        <v>4484</v>
      </c>
      <c r="F1983" s="32" t="s">
        <v>4295</v>
      </c>
      <c r="G1983" s="34">
        <v>16</v>
      </c>
      <c r="H1983" s="56">
        <v>0</v>
      </c>
      <c r="I1983" s="396">
        <f t="shared" si="68"/>
        <v>0</v>
      </c>
      <c r="J1983" s="59"/>
      <c r="K1983" s="392"/>
      <c r="L1983" s="61"/>
      <c r="M1983" s="63"/>
    </row>
    <row r="1984" spans="1:13" ht="15">
      <c r="A1984" s="402">
        <v>3</v>
      </c>
      <c r="B1984" s="402"/>
      <c r="C1984" s="403"/>
      <c r="D1984" s="404"/>
      <c r="E1984" s="404" t="s">
        <v>4370</v>
      </c>
      <c r="F1984" s="432"/>
      <c r="G1984" s="433"/>
      <c r="H1984" s="434"/>
      <c r="I1984" s="435">
        <f>I1985+I2025+I2053</f>
        <v>0</v>
      </c>
      <c r="J1984" s="59"/>
      <c r="K1984" s="392"/>
      <c r="L1984" s="61"/>
      <c r="M1984" s="63"/>
    </row>
    <row r="1985" spans="1:13" ht="15">
      <c r="A1985" s="320">
        <v>5</v>
      </c>
      <c r="B1985" s="320"/>
      <c r="C1985" s="320"/>
      <c r="D1985" s="321"/>
      <c r="E1985" s="322" t="s">
        <v>4371</v>
      </c>
      <c r="F1985" s="323"/>
      <c r="G1985" s="324"/>
      <c r="H1985" s="325"/>
      <c r="I1985" s="446">
        <f>SUM(I1986:I2024)</f>
        <v>0</v>
      </c>
      <c r="J1985" s="59"/>
      <c r="K1985" s="392"/>
      <c r="L1985" s="61"/>
      <c r="M1985" s="63"/>
    </row>
    <row r="1986" spans="1:13" ht="15">
      <c r="A1986" s="30"/>
      <c r="B1986" s="72"/>
      <c r="C1986" s="30"/>
      <c r="D1986" s="31">
        <v>1</v>
      </c>
      <c r="E1986" s="78" t="s">
        <v>4372</v>
      </c>
      <c r="F1986" s="32" t="s">
        <v>363</v>
      </c>
      <c r="G1986" s="34">
        <v>570</v>
      </c>
      <c r="H1986" s="56">
        <v>0</v>
      </c>
      <c r="I1986" s="396">
        <f t="shared" si="68"/>
        <v>0</v>
      </c>
      <c r="J1986" s="59"/>
      <c r="K1986" s="392"/>
      <c r="L1986" s="61"/>
      <c r="M1986" s="63"/>
    </row>
    <row r="1987" spans="1:13" ht="15">
      <c r="A1987" s="30"/>
      <c r="B1987" s="72"/>
      <c r="C1987" s="30"/>
      <c r="D1987" s="31">
        <v>2</v>
      </c>
      <c r="E1987" s="78" t="s">
        <v>4373</v>
      </c>
      <c r="F1987" s="32" t="s">
        <v>11</v>
      </c>
      <c r="G1987" s="34">
        <v>1</v>
      </c>
      <c r="H1987" s="56">
        <v>0</v>
      </c>
      <c r="I1987" s="396">
        <f t="shared" si="68"/>
        <v>0</v>
      </c>
      <c r="J1987" s="59"/>
      <c r="K1987" s="392"/>
      <c r="L1987" s="61"/>
      <c r="M1987" s="63"/>
    </row>
    <row r="1988" spans="1:13" ht="15">
      <c r="A1988" s="30"/>
      <c r="B1988" s="72"/>
      <c r="C1988" s="30"/>
      <c r="D1988" s="31">
        <v>3</v>
      </c>
      <c r="E1988" s="78" t="s">
        <v>4374</v>
      </c>
      <c r="F1988" s="32" t="s">
        <v>4315</v>
      </c>
      <c r="G1988" s="34">
        <v>1</v>
      </c>
      <c r="H1988" s="56">
        <v>0</v>
      </c>
      <c r="I1988" s="396">
        <f t="shared" si="68"/>
        <v>0</v>
      </c>
      <c r="J1988" s="59"/>
      <c r="K1988" s="392"/>
      <c r="L1988" s="61"/>
      <c r="M1988" s="63"/>
    </row>
    <row r="1989" spans="1:13" ht="15">
      <c r="A1989" s="30"/>
      <c r="B1989" s="72"/>
      <c r="C1989" s="30"/>
      <c r="D1989" s="31">
        <v>4</v>
      </c>
      <c r="E1989" s="78" t="s">
        <v>4375</v>
      </c>
      <c r="F1989" s="32" t="s">
        <v>11</v>
      </c>
      <c r="G1989" s="34">
        <v>110</v>
      </c>
      <c r="H1989" s="56">
        <v>0</v>
      </c>
      <c r="I1989" s="396">
        <f t="shared" si="68"/>
        <v>0</v>
      </c>
      <c r="J1989" s="59"/>
      <c r="K1989" s="392"/>
      <c r="L1989" s="61"/>
      <c r="M1989" s="63"/>
    </row>
    <row r="1990" spans="1:13" ht="15">
      <c r="A1990" s="30"/>
      <c r="B1990" s="72"/>
      <c r="C1990" s="30"/>
      <c r="D1990" s="31">
        <v>5</v>
      </c>
      <c r="E1990" s="78" t="s">
        <v>4376</v>
      </c>
      <c r="F1990" s="32" t="s">
        <v>78</v>
      </c>
      <c r="G1990" s="34">
        <v>8.3000000000000007</v>
      </c>
      <c r="H1990" s="56">
        <v>0</v>
      </c>
      <c r="I1990" s="396">
        <f t="shared" si="68"/>
        <v>0</v>
      </c>
      <c r="J1990" s="59"/>
      <c r="K1990" s="392"/>
      <c r="L1990" s="61"/>
      <c r="M1990" s="63"/>
    </row>
    <row r="1991" spans="1:13" ht="15">
      <c r="A1991" s="30"/>
      <c r="B1991" s="72"/>
      <c r="C1991" s="30"/>
      <c r="D1991" s="31">
        <v>6</v>
      </c>
      <c r="E1991" s="78" t="s">
        <v>4377</v>
      </c>
      <c r="F1991" s="32" t="s">
        <v>11</v>
      </c>
      <c r="G1991" s="34">
        <v>413</v>
      </c>
      <c r="H1991" s="56">
        <v>0</v>
      </c>
      <c r="I1991" s="396">
        <f t="shared" si="68"/>
        <v>0</v>
      </c>
      <c r="J1991" s="59"/>
      <c r="K1991" s="392"/>
      <c r="L1991" s="61"/>
      <c r="M1991" s="63"/>
    </row>
    <row r="1992" spans="1:13" ht="15">
      <c r="A1992" s="30"/>
      <c r="B1992" s="72"/>
      <c r="C1992" s="30"/>
      <c r="D1992" s="31">
        <v>7</v>
      </c>
      <c r="E1992" s="78" t="s">
        <v>4378</v>
      </c>
      <c r="F1992" s="32" t="s">
        <v>11</v>
      </c>
      <c r="G1992" s="34">
        <v>5</v>
      </c>
      <c r="H1992" s="56">
        <v>0</v>
      </c>
      <c r="I1992" s="396">
        <f t="shared" si="68"/>
        <v>0</v>
      </c>
      <c r="J1992" s="59"/>
      <c r="K1992" s="392"/>
      <c r="L1992" s="61"/>
      <c r="M1992" s="63"/>
    </row>
    <row r="1993" spans="1:13" ht="15">
      <c r="A1993" s="30"/>
      <c r="B1993" s="72"/>
      <c r="C1993" s="30"/>
      <c r="D1993" s="31">
        <v>8</v>
      </c>
      <c r="E1993" s="78" t="s">
        <v>4379</v>
      </c>
      <c r="F1993" s="32" t="s">
        <v>11</v>
      </c>
      <c r="G1993" s="34">
        <v>1</v>
      </c>
      <c r="H1993" s="56">
        <v>0</v>
      </c>
      <c r="I1993" s="396">
        <f t="shared" si="68"/>
        <v>0</v>
      </c>
      <c r="J1993" s="59"/>
      <c r="K1993" s="392"/>
      <c r="L1993" s="61"/>
      <c r="M1993" s="63"/>
    </row>
    <row r="1994" spans="1:13" ht="15">
      <c r="A1994" s="30"/>
      <c r="B1994" s="72"/>
      <c r="C1994" s="30"/>
      <c r="D1994" s="31">
        <v>9</v>
      </c>
      <c r="E1994" s="78" t="s">
        <v>4380</v>
      </c>
      <c r="F1994" s="32" t="s">
        <v>11</v>
      </c>
      <c r="G1994" s="34">
        <v>3</v>
      </c>
      <c r="H1994" s="56">
        <v>0</v>
      </c>
      <c r="I1994" s="396">
        <f t="shared" si="68"/>
        <v>0</v>
      </c>
      <c r="J1994" s="59"/>
      <c r="K1994" s="392"/>
      <c r="L1994" s="61"/>
      <c r="M1994" s="63"/>
    </row>
    <row r="1995" spans="1:13" ht="15">
      <c r="A1995" s="30"/>
      <c r="B1995" s="72"/>
      <c r="C1995" s="30"/>
      <c r="D1995" s="31">
        <v>10</v>
      </c>
      <c r="E1995" s="78" t="s">
        <v>4381</v>
      </c>
      <c r="F1995" s="32" t="s">
        <v>7</v>
      </c>
      <c r="G1995" s="34">
        <v>1</v>
      </c>
      <c r="H1995" s="56">
        <v>0</v>
      </c>
      <c r="I1995" s="396">
        <f t="shared" si="68"/>
        <v>0</v>
      </c>
      <c r="J1995" s="59"/>
      <c r="K1995" s="392"/>
      <c r="L1995" s="61"/>
      <c r="M1995" s="63"/>
    </row>
    <row r="1996" spans="1:13" ht="15">
      <c r="A1996" s="30"/>
      <c r="B1996" s="72"/>
      <c r="C1996" s="30"/>
      <c r="D1996" s="31">
        <v>11</v>
      </c>
      <c r="E1996" s="78" t="s">
        <v>4382</v>
      </c>
      <c r="F1996" s="32" t="s">
        <v>3094</v>
      </c>
      <c r="G1996" s="34">
        <v>2</v>
      </c>
      <c r="H1996" s="56">
        <v>0</v>
      </c>
      <c r="I1996" s="396">
        <f t="shared" si="68"/>
        <v>0</v>
      </c>
      <c r="J1996" s="59"/>
      <c r="K1996" s="392"/>
      <c r="L1996" s="61"/>
      <c r="M1996" s="63"/>
    </row>
    <row r="1997" spans="1:13" ht="15">
      <c r="A1997" s="30"/>
      <c r="B1997" s="72"/>
      <c r="C1997" s="30"/>
      <c r="D1997" s="31">
        <v>12</v>
      </c>
      <c r="E1997" s="78" t="s">
        <v>4383</v>
      </c>
      <c r="F1997" s="32" t="s">
        <v>363</v>
      </c>
      <c r="G1997" s="34">
        <v>6</v>
      </c>
      <c r="H1997" s="56">
        <v>0</v>
      </c>
      <c r="I1997" s="396">
        <f t="shared" si="68"/>
        <v>0</v>
      </c>
      <c r="J1997" s="59"/>
      <c r="K1997" s="392"/>
      <c r="L1997" s="61"/>
      <c r="M1997" s="63"/>
    </row>
    <row r="1998" spans="1:13" ht="15">
      <c r="A1998" s="30"/>
      <c r="B1998" s="72"/>
      <c r="C1998" s="30"/>
      <c r="D1998" s="31">
        <v>13</v>
      </c>
      <c r="E1998" s="78" t="s">
        <v>4384</v>
      </c>
      <c r="F1998" s="32" t="s">
        <v>363</v>
      </c>
      <c r="G1998" s="34">
        <v>2</v>
      </c>
      <c r="H1998" s="56">
        <v>0</v>
      </c>
      <c r="I1998" s="396">
        <f t="shared" si="68"/>
        <v>0</v>
      </c>
      <c r="J1998" s="59"/>
      <c r="K1998" s="392"/>
      <c r="L1998" s="61"/>
      <c r="M1998" s="63"/>
    </row>
    <row r="1999" spans="1:13" ht="15">
      <c r="A1999" s="30"/>
      <c r="B1999" s="72"/>
      <c r="C1999" s="30"/>
      <c r="D1999" s="31">
        <v>14</v>
      </c>
      <c r="E1999" s="78" t="s">
        <v>4385</v>
      </c>
      <c r="F1999" s="32" t="s">
        <v>11</v>
      </c>
      <c r="G1999" s="34">
        <v>1</v>
      </c>
      <c r="H1999" s="56">
        <v>0</v>
      </c>
      <c r="I1999" s="396">
        <f t="shared" si="68"/>
        <v>0</v>
      </c>
      <c r="J1999" s="59"/>
      <c r="K1999" s="392"/>
      <c r="L1999" s="61"/>
      <c r="M1999" s="63"/>
    </row>
    <row r="2000" spans="1:13" ht="15">
      <c r="A2000" s="30"/>
      <c r="B2000" s="72"/>
      <c r="C2000" s="30"/>
      <c r="D2000" s="31">
        <v>15</v>
      </c>
      <c r="E2000" s="78" t="s">
        <v>4386</v>
      </c>
      <c r="F2000" s="32" t="s">
        <v>11</v>
      </c>
      <c r="G2000" s="34">
        <v>1</v>
      </c>
      <c r="H2000" s="56">
        <v>0</v>
      </c>
      <c r="I2000" s="396">
        <f t="shared" si="68"/>
        <v>0</v>
      </c>
      <c r="J2000" s="59"/>
      <c r="K2000" s="392"/>
      <c r="L2000" s="61"/>
      <c r="M2000" s="63"/>
    </row>
    <row r="2001" spans="1:13" ht="15">
      <c r="A2001" s="30"/>
      <c r="B2001" s="72"/>
      <c r="C2001" s="30"/>
      <c r="D2001" s="31">
        <v>16</v>
      </c>
      <c r="E2001" s="78" t="s">
        <v>4387</v>
      </c>
      <c r="F2001" s="32" t="s">
        <v>11</v>
      </c>
      <c r="G2001" s="34">
        <v>3</v>
      </c>
      <c r="H2001" s="56">
        <v>0</v>
      </c>
      <c r="I2001" s="396">
        <f t="shared" si="68"/>
        <v>0</v>
      </c>
      <c r="J2001" s="59"/>
      <c r="K2001" s="392"/>
      <c r="L2001" s="61"/>
      <c r="M2001" s="63"/>
    </row>
    <row r="2002" spans="1:13" ht="15">
      <c r="A2002" s="30"/>
      <c r="B2002" s="72"/>
      <c r="C2002" s="30"/>
      <c r="D2002" s="31">
        <v>17</v>
      </c>
      <c r="E2002" s="78" t="s">
        <v>4388</v>
      </c>
      <c r="F2002" s="32" t="s">
        <v>7</v>
      </c>
      <c r="G2002" s="34">
        <v>3</v>
      </c>
      <c r="H2002" s="56">
        <v>0</v>
      </c>
      <c r="I2002" s="396">
        <f t="shared" si="68"/>
        <v>0</v>
      </c>
      <c r="J2002" s="59"/>
      <c r="K2002" s="392"/>
      <c r="L2002" s="61"/>
      <c r="M2002" s="63"/>
    </row>
    <row r="2003" spans="1:13" ht="15">
      <c r="A2003" s="30"/>
      <c r="B2003" s="72"/>
      <c r="C2003" s="30"/>
      <c r="D2003" s="31">
        <v>18</v>
      </c>
      <c r="E2003" s="78" t="s">
        <v>4389</v>
      </c>
      <c r="F2003" s="32" t="s">
        <v>11</v>
      </c>
      <c r="G2003" s="34">
        <v>3</v>
      </c>
      <c r="H2003" s="56">
        <v>0</v>
      </c>
      <c r="I2003" s="396">
        <f t="shared" si="68"/>
        <v>0</v>
      </c>
      <c r="J2003" s="59"/>
      <c r="K2003" s="392"/>
      <c r="L2003" s="61"/>
      <c r="M2003" s="63"/>
    </row>
    <row r="2004" spans="1:13" ht="15">
      <c r="A2004" s="30"/>
      <c r="B2004" s="72"/>
      <c r="C2004" s="30"/>
      <c r="D2004" s="31">
        <v>19</v>
      </c>
      <c r="E2004" s="78" t="s">
        <v>4390</v>
      </c>
      <c r="F2004" s="32" t="s">
        <v>4315</v>
      </c>
      <c r="G2004" s="34">
        <v>3</v>
      </c>
      <c r="H2004" s="56">
        <v>0</v>
      </c>
      <c r="I2004" s="396">
        <f t="shared" si="68"/>
        <v>0</v>
      </c>
      <c r="J2004" s="59"/>
      <c r="K2004" s="392"/>
      <c r="L2004" s="61"/>
      <c r="M2004" s="63"/>
    </row>
    <row r="2005" spans="1:13" ht="15">
      <c r="A2005" s="30"/>
      <c r="B2005" s="72"/>
      <c r="C2005" s="30"/>
      <c r="D2005" s="31">
        <v>20</v>
      </c>
      <c r="E2005" s="78" t="s">
        <v>4391</v>
      </c>
      <c r="F2005" s="32" t="s">
        <v>11</v>
      </c>
      <c r="G2005" s="34">
        <v>12</v>
      </c>
      <c r="H2005" s="56">
        <v>0</v>
      </c>
      <c r="I2005" s="396">
        <f t="shared" si="68"/>
        <v>0</v>
      </c>
      <c r="J2005" s="59"/>
      <c r="K2005" s="392"/>
      <c r="L2005" s="61"/>
      <c r="M2005" s="63"/>
    </row>
    <row r="2006" spans="1:13" ht="15">
      <c r="A2006" s="30"/>
      <c r="B2006" s="72"/>
      <c r="C2006" s="30"/>
      <c r="D2006" s="31">
        <v>21</v>
      </c>
      <c r="E2006" s="78" t="s">
        <v>4392</v>
      </c>
      <c r="F2006" s="32" t="s">
        <v>11</v>
      </c>
      <c r="G2006" s="34">
        <v>3</v>
      </c>
      <c r="H2006" s="56">
        <v>0</v>
      </c>
      <c r="I2006" s="396">
        <f t="shared" si="68"/>
        <v>0</v>
      </c>
      <c r="J2006" s="59"/>
      <c r="K2006" s="392"/>
      <c r="L2006" s="61"/>
      <c r="M2006" s="63"/>
    </row>
    <row r="2007" spans="1:13" ht="15">
      <c r="A2007" s="30"/>
      <c r="B2007" s="72"/>
      <c r="C2007" s="30"/>
      <c r="D2007" s="31">
        <v>22</v>
      </c>
      <c r="E2007" s="78" t="s">
        <v>4393</v>
      </c>
      <c r="F2007" s="32" t="s">
        <v>11</v>
      </c>
      <c r="G2007" s="34">
        <v>3</v>
      </c>
      <c r="H2007" s="56">
        <v>0</v>
      </c>
      <c r="I2007" s="396">
        <f t="shared" si="68"/>
        <v>0</v>
      </c>
      <c r="J2007" s="59"/>
      <c r="K2007" s="392"/>
      <c r="L2007" s="61"/>
      <c r="M2007" s="63"/>
    </row>
    <row r="2008" spans="1:13" ht="22.5">
      <c r="A2008" s="30"/>
      <c r="B2008" s="72"/>
      <c r="C2008" s="30"/>
      <c r="D2008" s="31">
        <v>23</v>
      </c>
      <c r="E2008" s="78" t="s">
        <v>4394</v>
      </c>
      <c r="F2008" s="32" t="s">
        <v>11</v>
      </c>
      <c r="G2008" s="34">
        <v>1</v>
      </c>
      <c r="H2008" s="56">
        <v>0</v>
      </c>
      <c r="I2008" s="396">
        <f t="shared" si="68"/>
        <v>0</v>
      </c>
      <c r="J2008" s="59"/>
      <c r="K2008" s="392"/>
      <c r="L2008" s="61"/>
      <c r="M2008" s="63"/>
    </row>
    <row r="2009" spans="1:13" ht="15">
      <c r="A2009" s="30"/>
      <c r="B2009" s="72"/>
      <c r="C2009" s="30"/>
      <c r="D2009" s="31">
        <v>24</v>
      </c>
      <c r="E2009" s="78" t="s">
        <v>4395</v>
      </c>
      <c r="F2009" s="32" t="s">
        <v>4315</v>
      </c>
      <c r="G2009" s="34">
        <v>1</v>
      </c>
      <c r="H2009" s="56">
        <v>0</v>
      </c>
      <c r="I2009" s="396">
        <f t="shared" si="68"/>
        <v>0</v>
      </c>
      <c r="J2009" s="59"/>
      <c r="K2009" s="392"/>
      <c r="L2009" s="61"/>
      <c r="M2009" s="63"/>
    </row>
    <row r="2010" spans="1:13" ht="15">
      <c r="A2010" s="30"/>
      <c r="B2010" s="72"/>
      <c r="C2010" s="30"/>
      <c r="D2010" s="31">
        <v>25</v>
      </c>
      <c r="E2010" s="78" t="s">
        <v>4396</v>
      </c>
      <c r="F2010" s="32" t="s">
        <v>11</v>
      </c>
      <c r="G2010" s="34">
        <v>3</v>
      </c>
      <c r="H2010" s="56">
        <v>0</v>
      </c>
      <c r="I2010" s="396">
        <f t="shared" ref="I2010:I2066" si="69">IF(ISNUMBER(G2010),ROUND(G2010*H2010,2),"")</f>
        <v>0</v>
      </c>
      <c r="J2010" s="59"/>
      <c r="K2010" s="392"/>
      <c r="L2010" s="61"/>
      <c r="M2010" s="63"/>
    </row>
    <row r="2011" spans="1:13" ht="15">
      <c r="A2011" s="30"/>
      <c r="B2011" s="72"/>
      <c r="C2011" s="30"/>
      <c r="D2011" s="31">
        <v>26</v>
      </c>
      <c r="E2011" s="78" t="s">
        <v>4397</v>
      </c>
      <c r="F2011" s="32" t="s">
        <v>363</v>
      </c>
      <c r="G2011" s="34">
        <v>12</v>
      </c>
      <c r="H2011" s="56">
        <v>0</v>
      </c>
      <c r="I2011" s="396">
        <f t="shared" si="69"/>
        <v>0</v>
      </c>
      <c r="J2011" s="59"/>
      <c r="K2011" s="392"/>
      <c r="L2011" s="61"/>
      <c r="M2011" s="63"/>
    </row>
    <row r="2012" spans="1:13" ht="15">
      <c r="A2012" s="30"/>
      <c r="B2012" s="72"/>
      <c r="C2012" s="30"/>
      <c r="D2012" s="31">
        <v>27</v>
      </c>
      <c r="E2012" s="78" t="s">
        <v>4398</v>
      </c>
      <c r="F2012" s="32" t="s">
        <v>7</v>
      </c>
      <c r="G2012" s="34">
        <v>9</v>
      </c>
      <c r="H2012" s="56">
        <v>0</v>
      </c>
      <c r="I2012" s="396">
        <f t="shared" si="69"/>
        <v>0</v>
      </c>
      <c r="J2012" s="59"/>
      <c r="K2012" s="392"/>
      <c r="L2012" s="61"/>
      <c r="M2012" s="63"/>
    </row>
    <row r="2013" spans="1:13" ht="15">
      <c r="A2013" s="30"/>
      <c r="B2013" s="72"/>
      <c r="C2013" s="30"/>
      <c r="D2013" s="31">
        <v>28</v>
      </c>
      <c r="E2013" s="78" t="s">
        <v>4307</v>
      </c>
      <c r="F2013" s="32" t="s">
        <v>11</v>
      </c>
      <c r="G2013" s="34">
        <v>6</v>
      </c>
      <c r="H2013" s="56">
        <v>0</v>
      </c>
      <c r="I2013" s="396">
        <f t="shared" si="69"/>
        <v>0</v>
      </c>
      <c r="J2013" s="59"/>
      <c r="K2013" s="392"/>
      <c r="L2013" s="61"/>
      <c r="M2013" s="63"/>
    </row>
    <row r="2014" spans="1:13" ht="15">
      <c r="A2014" s="30"/>
      <c r="B2014" s="72"/>
      <c r="C2014" s="30"/>
      <c r="D2014" s="31">
        <v>29</v>
      </c>
      <c r="E2014" s="78" t="s">
        <v>4399</v>
      </c>
      <c r="F2014" s="32" t="s">
        <v>11</v>
      </c>
      <c r="G2014" s="34">
        <v>2</v>
      </c>
      <c r="H2014" s="56">
        <v>0</v>
      </c>
      <c r="I2014" s="396">
        <f t="shared" si="69"/>
        <v>0</v>
      </c>
      <c r="J2014" s="59"/>
      <c r="K2014" s="392"/>
      <c r="L2014" s="61"/>
      <c r="M2014" s="63"/>
    </row>
    <row r="2015" spans="1:13" ht="15">
      <c r="A2015" s="30"/>
      <c r="B2015" s="72"/>
      <c r="C2015" s="30"/>
      <c r="D2015" s="31">
        <v>30</v>
      </c>
      <c r="E2015" s="78" t="s">
        <v>4400</v>
      </c>
      <c r="F2015" s="32" t="s">
        <v>11</v>
      </c>
      <c r="G2015" s="34">
        <v>2</v>
      </c>
      <c r="H2015" s="56">
        <v>0</v>
      </c>
      <c r="I2015" s="396">
        <f t="shared" si="69"/>
        <v>0</v>
      </c>
      <c r="J2015" s="59"/>
      <c r="K2015" s="392"/>
      <c r="L2015" s="61"/>
      <c r="M2015" s="63"/>
    </row>
    <row r="2016" spans="1:13" ht="15">
      <c r="A2016" s="30"/>
      <c r="B2016" s="72"/>
      <c r="C2016" s="30"/>
      <c r="D2016" s="31">
        <v>31</v>
      </c>
      <c r="E2016" s="78" t="s">
        <v>4401</v>
      </c>
      <c r="F2016" s="32" t="s">
        <v>78</v>
      </c>
      <c r="G2016" s="34">
        <v>6</v>
      </c>
      <c r="H2016" s="56">
        <v>0</v>
      </c>
      <c r="I2016" s="396">
        <f t="shared" si="69"/>
        <v>0</v>
      </c>
      <c r="J2016" s="59"/>
      <c r="K2016" s="392"/>
      <c r="L2016" s="61"/>
      <c r="M2016" s="63"/>
    </row>
    <row r="2017" spans="1:13" ht="15">
      <c r="A2017" s="30"/>
      <c r="B2017" s="72"/>
      <c r="C2017" s="30"/>
      <c r="D2017" s="31">
        <v>32</v>
      </c>
      <c r="E2017" s="78" t="s">
        <v>4402</v>
      </c>
      <c r="F2017" s="32" t="s">
        <v>11</v>
      </c>
      <c r="G2017" s="34">
        <v>1</v>
      </c>
      <c r="H2017" s="56">
        <v>0</v>
      </c>
      <c r="I2017" s="396">
        <f t="shared" si="69"/>
        <v>0</v>
      </c>
      <c r="J2017" s="59"/>
      <c r="K2017" s="392"/>
      <c r="L2017" s="61"/>
      <c r="M2017" s="63"/>
    </row>
    <row r="2018" spans="1:13" ht="15">
      <c r="A2018" s="30"/>
      <c r="B2018" s="72"/>
      <c r="C2018" s="30"/>
      <c r="D2018" s="31">
        <v>33</v>
      </c>
      <c r="E2018" s="78" t="s">
        <v>4403</v>
      </c>
      <c r="F2018" s="32" t="s">
        <v>11</v>
      </c>
      <c r="G2018" s="34">
        <v>12</v>
      </c>
      <c r="H2018" s="56">
        <v>0</v>
      </c>
      <c r="I2018" s="396">
        <f t="shared" si="69"/>
        <v>0</v>
      </c>
      <c r="J2018" s="59"/>
      <c r="K2018" s="392"/>
      <c r="L2018" s="61"/>
      <c r="M2018" s="63"/>
    </row>
    <row r="2019" spans="1:13" ht="15">
      <c r="A2019" s="30"/>
      <c r="B2019" s="72"/>
      <c r="C2019" s="30"/>
      <c r="D2019" s="31">
        <v>34</v>
      </c>
      <c r="E2019" s="78" t="s">
        <v>4404</v>
      </c>
      <c r="F2019" s="32" t="s">
        <v>78</v>
      </c>
      <c r="G2019" s="34">
        <v>58</v>
      </c>
      <c r="H2019" s="56">
        <v>0</v>
      </c>
      <c r="I2019" s="396">
        <f t="shared" si="69"/>
        <v>0</v>
      </c>
      <c r="J2019" s="59"/>
      <c r="K2019" s="392"/>
      <c r="L2019" s="61"/>
      <c r="M2019" s="63"/>
    </row>
    <row r="2020" spans="1:13" ht="15">
      <c r="A2020" s="30"/>
      <c r="B2020" s="72"/>
      <c r="C2020" s="30"/>
      <c r="D2020" s="31">
        <v>35</v>
      </c>
      <c r="E2020" s="78" t="s">
        <v>4405</v>
      </c>
      <c r="F2020" s="32" t="s">
        <v>11</v>
      </c>
      <c r="G2020" s="34">
        <v>1</v>
      </c>
      <c r="H2020" s="56">
        <v>0</v>
      </c>
      <c r="I2020" s="396">
        <f t="shared" si="69"/>
        <v>0</v>
      </c>
      <c r="J2020" s="59"/>
      <c r="K2020" s="392"/>
      <c r="L2020" s="61"/>
      <c r="M2020" s="63"/>
    </row>
    <row r="2021" spans="1:13" ht="15">
      <c r="A2021" s="30"/>
      <c r="B2021" s="72"/>
      <c r="C2021" s="30"/>
      <c r="D2021" s="31">
        <v>36</v>
      </c>
      <c r="E2021" s="78" t="s">
        <v>4406</v>
      </c>
      <c r="F2021" s="32" t="s">
        <v>11</v>
      </c>
      <c r="G2021" s="34">
        <v>1</v>
      </c>
      <c r="H2021" s="56">
        <v>0</v>
      </c>
      <c r="I2021" s="396">
        <f t="shared" si="69"/>
        <v>0</v>
      </c>
      <c r="J2021" s="59"/>
      <c r="K2021" s="392"/>
      <c r="L2021" s="61"/>
      <c r="M2021" s="63"/>
    </row>
    <row r="2022" spans="1:13" ht="15">
      <c r="A2022" s="30"/>
      <c r="B2022" s="72"/>
      <c r="C2022" s="30"/>
      <c r="D2022" s="31">
        <v>37</v>
      </c>
      <c r="E2022" s="78" t="s">
        <v>4407</v>
      </c>
      <c r="F2022" s="32" t="s">
        <v>11</v>
      </c>
      <c r="G2022" s="34">
        <v>1</v>
      </c>
      <c r="H2022" s="56">
        <v>0</v>
      </c>
      <c r="I2022" s="396">
        <f t="shared" si="69"/>
        <v>0</v>
      </c>
      <c r="J2022" s="59"/>
      <c r="K2022" s="392"/>
      <c r="L2022" s="61"/>
      <c r="M2022" s="63"/>
    </row>
    <row r="2023" spans="1:13" ht="15">
      <c r="A2023" s="30"/>
      <c r="B2023" s="72"/>
      <c r="C2023" s="30"/>
      <c r="D2023" s="31">
        <v>38</v>
      </c>
      <c r="E2023" s="78" t="s">
        <v>4408</v>
      </c>
      <c r="F2023" s="32" t="s">
        <v>11</v>
      </c>
      <c r="G2023" s="34">
        <v>1</v>
      </c>
      <c r="H2023" s="56">
        <v>0</v>
      </c>
      <c r="I2023" s="396">
        <f t="shared" si="69"/>
        <v>0</v>
      </c>
      <c r="J2023" s="59"/>
      <c r="K2023" s="392"/>
      <c r="L2023" s="61"/>
      <c r="M2023" s="63"/>
    </row>
    <row r="2024" spans="1:13" ht="15">
      <c r="A2024" s="30"/>
      <c r="B2024" s="72"/>
      <c r="C2024" s="30"/>
      <c r="D2024" s="31">
        <v>39</v>
      </c>
      <c r="E2024" s="78" t="s">
        <v>4409</v>
      </c>
      <c r="F2024" s="32" t="s">
        <v>11</v>
      </c>
      <c r="G2024" s="34">
        <v>1</v>
      </c>
      <c r="H2024" s="56">
        <v>0</v>
      </c>
      <c r="I2024" s="396">
        <f t="shared" si="69"/>
        <v>0</v>
      </c>
      <c r="J2024" s="59"/>
      <c r="K2024" s="392"/>
      <c r="L2024" s="61"/>
      <c r="M2024" s="63"/>
    </row>
    <row r="2025" spans="1:13" ht="15">
      <c r="A2025" s="320">
        <v>5</v>
      </c>
      <c r="B2025" s="320"/>
      <c r="C2025" s="320"/>
      <c r="D2025" s="321"/>
      <c r="E2025" s="322" t="s">
        <v>4410</v>
      </c>
      <c r="F2025" s="323"/>
      <c r="G2025" s="324"/>
      <c r="H2025" s="325"/>
      <c r="I2025" s="446">
        <f>SUM(I2026:I2052)</f>
        <v>0</v>
      </c>
      <c r="J2025" s="59"/>
      <c r="K2025" s="392"/>
      <c r="L2025" s="61"/>
      <c r="M2025" s="63"/>
    </row>
    <row r="2026" spans="1:13" ht="15">
      <c r="A2026" s="30"/>
      <c r="B2026" s="72"/>
      <c r="C2026" s="30"/>
      <c r="D2026" s="31">
        <v>1</v>
      </c>
      <c r="E2026" s="78" t="s">
        <v>4411</v>
      </c>
      <c r="F2026" s="32" t="s">
        <v>11</v>
      </c>
      <c r="G2026" s="34">
        <v>3</v>
      </c>
      <c r="H2026" s="56">
        <v>0</v>
      </c>
      <c r="I2026" s="396">
        <f t="shared" si="69"/>
        <v>0</v>
      </c>
      <c r="J2026" s="59"/>
      <c r="K2026" s="392"/>
      <c r="L2026" s="61"/>
      <c r="M2026" s="63"/>
    </row>
    <row r="2027" spans="1:13" ht="15">
      <c r="A2027" s="30"/>
      <c r="B2027" s="72"/>
      <c r="C2027" s="30"/>
      <c r="D2027" s="31">
        <v>2</v>
      </c>
      <c r="E2027" s="78" t="s">
        <v>4412</v>
      </c>
      <c r="F2027" s="32" t="s">
        <v>11</v>
      </c>
      <c r="G2027" s="34">
        <v>3</v>
      </c>
      <c r="H2027" s="56">
        <v>0</v>
      </c>
      <c r="I2027" s="396">
        <f t="shared" si="69"/>
        <v>0</v>
      </c>
      <c r="J2027" s="59"/>
      <c r="K2027" s="392"/>
      <c r="L2027" s="61"/>
      <c r="M2027" s="63"/>
    </row>
    <row r="2028" spans="1:13" ht="15">
      <c r="A2028" s="30"/>
      <c r="B2028" s="72"/>
      <c r="C2028" s="30"/>
      <c r="D2028" s="31">
        <v>3</v>
      </c>
      <c r="E2028" s="78" t="s">
        <v>4413</v>
      </c>
      <c r="F2028" s="32" t="s">
        <v>4414</v>
      </c>
      <c r="G2028" s="34">
        <v>495</v>
      </c>
      <c r="H2028" s="56">
        <v>0</v>
      </c>
      <c r="I2028" s="396">
        <f t="shared" si="69"/>
        <v>0</v>
      </c>
      <c r="J2028" s="59"/>
      <c r="K2028" s="392"/>
      <c r="L2028" s="61"/>
      <c r="M2028" s="63"/>
    </row>
    <row r="2029" spans="1:13" ht="22.5">
      <c r="A2029" s="30"/>
      <c r="B2029" s="72"/>
      <c r="C2029" s="30"/>
      <c r="D2029" s="31">
        <v>4</v>
      </c>
      <c r="E2029" s="78" t="s">
        <v>4415</v>
      </c>
      <c r="F2029" s="32" t="s">
        <v>4416</v>
      </c>
      <c r="G2029" s="34">
        <v>3</v>
      </c>
      <c r="H2029" s="56">
        <v>0</v>
      </c>
      <c r="I2029" s="396">
        <f t="shared" si="69"/>
        <v>0</v>
      </c>
      <c r="J2029" s="59"/>
      <c r="K2029" s="392"/>
      <c r="L2029" s="61"/>
      <c r="M2029" s="63"/>
    </row>
    <row r="2030" spans="1:13" ht="22.5">
      <c r="A2030" s="30"/>
      <c r="B2030" s="72"/>
      <c r="C2030" s="30"/>
      <c r="D2030" s="31">
        <v>5</v>
      </c>
      <c r="E2030" s="78" t="s">
        <v>4417</v>
      </c>
      <c r="F2030" s="32" t="s">
        <v>4416</v>
      </c>
      <c r="G2030" s="34">
        <v>3</v>
      </c>
      <c r="H2030" s="56">
        <v>0</v>
      </c>
      <c r="I2030" s="396">
        <f t="shared" si="69"/>
        <v>0</v>
      </c>
      <c r="J2030" s="59"/>
      <c r="K2030" s="392"/>
      <c r="L2030" s="61"/>
      <c r="M2030" s="63"/>
    </row>
    <row r="2031" spans="1:13" ht="33.75">
      <c r="A2031" s="30"/>
      <c r="B2031" s="72"/>
      <c r="C2031" s="30"/>
      <c r="D2031" s="31">
        <v>6</v>
      </c>
      <c r="E2031" s="78" t="s">
        <v>4418</v>
      </c>
      <c r="F2031" s="32" t="s">
        <v>4416</v>
      </c>
      <c r="G2031" s="34">
        <v>3</v>
      </c>
      <c r="H2031" s="56">
        <v>0</v>
      </c>
      <c r="I2031" s="396">
        <f t="shared" si="69"/>
        <v>0</v>
      </c>
      <c r="J2031" s="59"/>
      <c r="K2031" s="392"/>
      <c r="L2031" s="61"/>
      <c r="M2031" s="63"/>
    </row>
    <row r="2032" spans="1:13" ht="15">
      <c r="A2032" s="30"/>
      <c r="B2032" s="72"/>
      <c r="C2032" s="30"/>
      <c r="D2032" s="31">
        <v>7</v>
      </c>
      <c r="E2032" s="78" t="s">
        <v>4419</v>
      </c>
      <c r="F2032" s="32" t="s">
        <v>11</v>
      </c>
      <c r="G2032" s="34">
        <v>3</v>
      </c>
      <c r="H2032" s="56">
        <v>0</v>
      </c>
      <c r="I2032" s="396">
        <f t="shared" si="69"/>
        <v>0</v>
      </c>
      <c r="J2032" s="59"/>
      <c r="K2032" s="392"/>
      <c r="L2032" s="61"/>
      <c r="M2032" s="63"/>
    </row>
    <row r="2033" spans="1:13" ht="15">
      <c r="A2033" s="30"/>
      <c r="B2033" s="72"/>
      <c r="C2033" s="30"/>
      <c r="D2033" s="31">
        <v>8</v>
      </c>
      <c r="E2033" s="78" t="s">
        <v>4420</v>
      </c>
      <c r="F2033" s="32" t="s">
        <v>11</v>
      </c>
      <c r="G2033" s="34">
        <v>110</v>
      </c>
      <c r="H2033" s="56">
        <v>0</v>
      </c>
      <c r="I2033" s="396">
        <f t="shared" si="69"/>
        <v>0</v>
      </c>
      <c r="J2033" s="59"/>
      <c r="K2033" s="392"/>
      <c r="L2033" s="61"/>
      <c r="M2033" s="63"/>
    </row>
    <row r="2034" spans="1:13" ht="15">
      <c r="A2034" s="30"/>
      <c r="B2034" s="72"/>
      <c r="C2034" s="30"/>
      <c r="D2034" s="31">
        <v>9</v>
      </c>
      <c r="E2034" s="78" t="s">
        <v>4421</v>
      </c>
      <c r="F2034" s="32" t="s">
        <v>11</v>
      </c>
      <c r="G2034" s="34">
        <v>5</v>
      </c>
      <c r="H2034" s="56">
        <v>0</v>
      </c>
      <c r="I2034" s="396">
        <f t="shared" si="69"/>
        <v>0</v>
      </c>
      <c r="J2034" s="59"/>
      <c r="K2034" s="392"/>
      <c r="L2034" s="61"/>
      <c r="M2034" s="63"/>
    </row>
    <row r="2035" spans="1:13" ht="15">
      <c r="A2035" s="30"/>
      <c r="B2035" s="72"/>
      <c r="C2035" s="30"/>
      <c r="D2035" s="31">
        <v>10</v>
      </c>
      <c r="E2035" s="78" t="s">
        <v>4422</v>
      </c>
      <c r="F2035" s="32" t="s">
        <v>11</v>
      </c>
      <c r="G2035" s="34">
        <v>4</v>
      </c>
      <c r="H2035" s="56">
        <v>0</v>
      </c>
      <c r="I2035" s="396">
        <f t="shared" si="69"/>
        <v>0</v>
      </c>
      <c r="J2035" s="59"/>
      <c r="K2035" s="392"/>
      <c r="L2035" s="61"/>
      <c r="M2035" s="63"/>
    </row>
    <row r="2036" spans="1:13" ht="15">
      <c r="A2036" s="30"/>
      <c r="B2036" s="72"/>
      <c r="C2036" s="30"/>
      <c r="D2036" s="31">
        <v>11</v>
      </c>
      <c r="E2036" s="78" t="s">
        <v>4423</v>
      </c>
      <c r="F2036" s="32" t="s">
        <v>4295</v>
      </c>
      <c r="G2036" s="34">
        <v>16</v>
      </c>
      <c r="H2036" s="56">
        <v>0</v>
      </c>
      <c r="I2036" s="396">
        <f t="shared" si="69"/>
        <v>0</v>
      </c>
      <c r="J2036" s="59"/>
      <c r="K2036" s="392"/>
      <c r="L2036" s="61"/>
      <c r="M2036" s="63"/>
    </row>
    <row r="2037" spans="1:13" ht="15">
      <c r="A2037" s="30"/>
      <c r="B2037" s="72"/>
      <c r="C2037" s="30"/>
      <c r="D2037" s="31">
        <v>12</v>
      </c>
      <c r="E2037" s="78" t="s">
        <v>4424</v>
      </c>
      <c r="F2037" s="32" t="s">
        <v>4295</v>
      </c>
      <c r="G2037" s="34">
        <v>8</v>
      </c>
      <c r="H2037" s="56">
        <v>0</v>
      </c>
      <c r="I2037" s="396">
        <f t="shared" si="69"/>
        <v>0</v>
      </c>
      <c r="J2037" s="59"/>
      <c r="K2037" s="392"/>
      <c r="L2037" s="61"/>
      <c r="M2037" s="63"/>
    </row>
    <row r="2038" spans="1:13" ht="15">
      <c r="A2038" s="30"/>
      <c r="B2038" s="72"/>
      <c r="C2038" s="30"/>
      <c r="D2038" s="31">
        <v>13</v>
      </c>
      <c r="E2038" s="78" t="s">
        <v>4425</v>
      </c>
      <c r="F2038" s="32" t="s">
        <v>11</v>
      </c>
      <c r="G2038" s="34">
        <v>1</v>
      </c>
      <c r="H2038" s="56">
        <v>0</v>
      </c>
      <c r="I2038" s="396">
        <f t="shared" si="69"/>
        <v>0</v>
      </c>
      <c r="J2038" s="59"/>
      <c r="K2038" s="392"/>
      <c r="L2038" s="61"/>
      <c r="M2038" s="63"/>
    </row>
    <row r="2039" spans="1:13" ht="15">
      <c r="A2039" s="30"/>
      <c r="B2039" s="72"/>
      <c r="C2039" s="30"/>
      <c r="D2039" s="31">
        <v>14</v>
      </c>
      <c r="E2039" s="78" t="s">
        <v>4426</v>
      </c>
      <c r="F2039" s="32" t="s">
        <v>4416</v>
      </c>
      <c r="G2039" s="34">
        <v>2</v>
      </c>
      <c r="H2039" s="56">
        <v>0</v>
      </c>
      <c r="I2039" s="396">
        <f t="shared" si="69"/>
        <v>0</v>
      </c>
      <c r="J2039" s="59"/>
      <c r="K2039" s="392"/>
      <c r="L2039" s="61"/>
      <c r="M2039" s="63"/>
    </row>
    <row r="2040" spans="1:13" ht="15">
      <c r="A2040" s="30"/>
      <c r="B2040" s="72"/>
      <c r="C2040" s="30"/>
      <c r="D2040" s="31">
        <v>15</v>
      </c>
      <c r="E2040" s="78" t="s">
        <v>4427</v>
      </c>
      <c r="F2040" s="32" t="s">
        <v>8</v>
      </c>
      <c r="G2040" s="34">
        <v>1</v>
      </c>
      <c r="H2040" s="56">
        <v>0</v>
      </c>
      <c r="I2040" s="396">
        <f t="shared" si="69"/>
        <v>0</v>
      </c>
      <c r="J2040" s="59"/>
      <c r="K2040" s="392"/>
      <c r="L2040" s="61"/>
      <c r="M2040" s="63"/>
    </row>
    <row r="2041" spans="1:13" ht="15">
      <c r="A2041" s="30"/>
      <c r="B2041" s="72"/>
      <c r="C2041" s="30"/>
      <c r="D2041" s="31">
        <v>16</v>
      </c>
      <c r="E2041" s="78" t="s">
        <v>4428</v>
      </c>
      <c r="F2041" s="32" t="s">
        <v>4416</v>
      </c>
      <c r="G2041" s="34">
        <v>3</v>
      </c>
      <c r="H2041" s="56">
        <v>0</v>
      </c>
      <c r="I2041" s="396">
        <f t="shared" si="69"/>
        <v>0</v>
      </c>
      <c r="J2041" s="59"/>
      <c r="K2041" s="392"/>
      <c r="L2041" s="61"/>
      <c r="M2041" s="63"/>
    </row>
    <row r="2042" spans="1:13" ht="15">
      <c r="A2042" s="30"/>
      <c r="B2042" s="72"/>
      <c r="C2042" s="30"/>
      <c r="D2042" s="31">
        <v>17</v>
      </c>
      <c r="E2042" s="78" t="s">
        <v>4429</v>
      </c>
      <c r="F2042" s="32" t="s">
        <v>4416</v>
      </c>
      <c r="G2042" s="34">
        <v>3</v>
      </c>
      <c r="H2042" s="56">
        <v>0</v>
      </c>
      <c r="I2042" s="396">
        <f t="shared" si="69"/>
        <v>0</v>
      </c>
      <c r="J2042" s="59"/>
      <c r="K2042" s="392"/>
      <c r="L2042" s="61"/>
      <c r="M2042" s="63"/>
    </row>
    <row r="2043" spans="1:13" ht="22.5">
      <c r="A2043" s="30"/>
      <c r="B2043" s="72"/>
      <c r="C2043" s="30"/>
      <c r="D2043" s="31">
        <v>18</v>
      </c>
      <c r="E2043" s="78" t="s">
        <v>4430</v>
      </c>
      <c r="F2043" s="32" t="s">
        <v>4416</v>
      </c>
      <c r="G2043" s="34">
        <v>3</v>
      </c>
      <c r="H2043" s="56">
        <v>0</v>
      </c>
      <c r="I2043" s="396">
        <f t="shared" si="69"/>
        <v>0</v>
      </c>
      <c r="J2043" s="59"/>
      <c r="K2043" s="392"/>
      <c r="L2043" s="61"/>
      <c r="M2043" s="63"/>
    </row>
    <row r="2044" spans="1:13" ht="15">
      <c r="A2044" s="30"/>
      <c r="B2044" s="72"/>
      <c r="C2044" s="30"/>
      <c r="D2044" s="31">
        <v>19</v>
      </c>
      <c r="E2044" s="78" t="s">
        <v>4431</v>
      </c>
      <c r="F2044" s="32" t="s">
        <v>4416</v>
      </c>
      <c r="G2044" s="34">
        <v>1</v>
      </c>
      <c r="H2044" s="56">
        <v>0</v>
      </c>
      <c r="I2044" s="396">
        <f t="shared" si="69"/>
        <v>0</v>
      </c>
      <c r="J2044" s="59"/>
      <c r="K2044" s="392"/>
      <c r="L2044" s="61"/>
      <c r="M2044" s="63"/>
    </row>
    <row r="2045" spans="1:13" ht="22.5">
      <c r="A2045" s="30"/>
      <c r="B2045" s="72"/>
      <c r="C2045" s="30"/>
      <c r="D2045" s="31">
        <v>20</v>
      </c>
      <c r="E2045" s="78" t="s">
        <v>4432</v>
      </c>
      <c r="F2045" s="32" t="s">
        <v>4416</v>
      </c>
      <c r="G2045" s="34">
        <v>3</v>
      </c>
      <c r="H2045" s="56">
        <v>0</v>
      </c>
      <c r="I2045" s="396">
        <f t="shared" si="69"/>
        <v>0</v>
      </c>
      <c r="J2045" s="59"/>
      <c r="K2045" s="392"/>
      <c r="L2045" s="61"/>
      <c r="M2045" s="63"/>
    </row>
    <row r="2046" spans="1:13" ht="22.5">
      <c r="A2046" s="30"/>
      <c r="B2046" s="72"/>
      <c r="C2046" s="30"/>
      <c r="D2046" s="31">
        <v>21</v>
      </c>
      <c r="E2046" s="78" t="s">
        <v>4433</v>
      </c>
      <c r="F2046" s="32" t="s">
        <v>11</v>
      </c>
      <c r="G2046" s="34">
        <v>3</v>
      </c>
      <c r="H2046" s="56">
        <v>0</v>
      </c>
      <c r="I2046" s="396">
        <f t="shared" si="69"/>
        <v>0</v>
      </c>
      <c r="J2046" s="59"/>
      <c r="K2046" s="392"/>
      <c r="L2046" s="61"/>
      <c r="M2046" s="63"/>
    </row>
    <row r="2047" spans="1:13" ht="22.5">
      <c r="A2047" s="30"/>
      <c r="B2047" s="72"/>
      <c r="C2047" s="30"/>
      <c r="D2047" s="31">
        <v>22</v>
      </c>
      <c r="E2047" s="78" t="s">
        <v>4434</v>
      </c>
      <c r="F2047" s="32" t="s">
        <v>4416</v>
      </c>
      <c r="G2047" s="34">
        <v>3</v>
      </c>
      <c r="H2047" s="56">
        <v>0</v>
      </c>
      <c r="I2047" s="396">
        <f t="shared" si="69"/>
        <v>0</v>
      </c>
      <c r="J2047" s="59"/>
      <c r="K2047" s="392"/>
      <c r="L2047" s="61"/>
      <c r="M2047" s="63"/>
    </row>
    <row r="2048" spans="1:13" ht="33.75">
      <c r="A2048" s="30"/>
      <c r="B2048" s="72"/>
      <c r="C2048" s="30"/>
      <c r="D2048" s="31">
        <v>23</v>
      </c>
      <c r="E2048" s="78" t="s">
        <v>4435</v>
      </c>
      <c r="F2048" s="32" t="s">
        <v>4436</v>
      </c>
      <c r="G2048" s="34">
        <v>1</v>
      </c>
      <c r="H2048" s="56">
        <v>0</v>
      </c>
      <c r="I2048" s="396">
        <f t="shared" si="69"/>
        <v>0</v>
      </c>
      <c r="J2048" s="59"/>
      <c r="K2048" s="392"/>
      <c r="L2048" s="61"/>
      <c r="M2048" s="63"/>
    </row>
    <row r="2049" spans="1:13" ht="15">
      <c r="A2049" s="30"/>
      <c r="B2049" s="72"/>
      <c r="C2049" s="30"/>
      <c r="D2049" s="31">
        <v>24</v>
      </c>
      <c r="E2049" s="78" t="s">
        <v>4437</v>
      </c>
      <c r="F2049" s="32" t="s">
        <v>349</v>
      </c>
      <c r="G2049" s="34">
        <v>1</v>
      </c>
      <c r="H2049" s="56">
        <v>0</v>
      </c>
      <c r="I2049" s="396">
        <f t="shared" si="69"/>
        <v>0</v>
      </c>
      <c r="J2049" s="59"/>
      <c r="K2049" s="392"/>
      <c r="L2049" s="61"/>
      <c r="M2049" s="63"/>
    </row>
    <row r="2050" spans="1:13" ht="15">
      <c r="A2050" s="30"/>
      <c r="B2050" s="72"/>
      <c r="C2050" s="30"/>
      <c r="D2050" s="31">
        <v>25</v>
      </c>
      <c r="E2050" s="78" t="s">
        <v>4438</v>
      </c>
      <c r="F2050" s="32" t="s">
        <v>4293</v>
      </c>
      <c r="G2050" s="34">
        <v>72</v>
      </c>
      <c r="H2050" s="56">
        <v>0</v>
      </c>
      <c r="I2050" s="396">
        <f t="shared" si="69"/>
        <v>0</v>
      </c>
      <c r="J2050" s="59"/>
      <c r="K2050" s="392"/>
      <c r="L2050" s="61"/>
      <c r="M2050" s="63"/>
    </row>
    <row r="2051" spans="1:13" ht="15">
      <c r="A2051" s="30"/>
      <c r="B2051" s="72"/>
      <c r="C2051" s="30"/>
      <c r="D2051" s="31">
        <v>26</v>
      </c>
      <c r="E2051" s="78" t="s">
        <v>4439</v>
      </c>
      <c r="F2051" s="32" t="s">
        <v>3995</v>
      </c>
      <c r="G2051" s="34">
        <v>1</v>
      </c>
      <c r="H2051" s="56">
        <v>0</v>
      </c>
      <c r="I2051" s="396">
        <f t="shared" si="69"/>
        <v>0</v>
      </c>
      <c r="J2051" s="59"/>
      <c r="K2051" s="392"/>
      <c r="L2051" s="61"/>
      <c r="M2051" s="63"/>
    </row>
    <row r="2052" spans="1:13" ht="15">
      <c r="A2052" s="30"/>
      <c r="B2052" s="72"/>
      <c r="C2052" s="30"/>
      <c r="D2052" s="31">
        <v>27</v>
      </c>
      <c r="E2052" s="78" t="s">
        <v>4440</v>
      </c>
      <c r="F2052" s="32" t="s">
        <v>349</v>
      </c>
      <c r="G2052" s="34">
        <v>8</v>
      </c>
      <c r="H2052" s="56">
        <v>0</v>
      </c>
      <c r="I2052" s="396">
        <f t="shared" si="69"/>
        <v>0</v>
      </c>
      <c r="J2052" s="59"/>
      <c r="K2052" s="392"/>
      <c r="L2052" s="61"/>
      <c r="M2052" s="63"/>
    </row>
    <row r="2053" spans="1:13" ht="15">
      <c r="A2053" s="320">
        <v>5</v>
      </c>
      <c r="B2053" s="320"/>
      <c r="C2053" s="320"/>
      <c r="D2053" s="321"/>
      <c r="E2053" s="322" t="s">
        <v>4441</v>
      </c>
      <c r="F2053" s="323"/>
      <c r="G2053" s="324"/>
      <c r="H2053" s="325"/>
      <c r="I2053" s="446">
        <f>SUM(I2054:I2066)</f>
        <v>0</v>
      </c>
      <c r="J2053" s="59"/>
      <c r="K2053" s="392"/>
      <c r="L2053" s="61"/>
      <c r="M2053" s="63"/>
    </row>
    <row r="2054" spans="1:13" ht="15">
      <c r="A2054" s="30"/>
      <c r="B2054" s="72"/>
      <c r="C2054" s="30"/>
      <c r="D2054" s="31">
        <v>1</v>
      </c>
      <c r="E2054" s="78" t="s">
        <v>4442</v>
      </c>
      <c r="F2054" s="32" t="s">
        <v>363</v>
      </c>
      <c r="G2054" s="34">
        <v>165</v>
      </c>
      <c r="H2054" s="56">
        <v>0</v>
      </c>
      <c r="I2054" s="396">
        <f t="shared" si="69"/>
        <v>0</v>
      </c>
      <c r="J2054" s="59"/>
      <c r="K2054" s="392"/>
      <c r="L2054" s="61"/>
      <c r="M2054" s="63"/>
    </row>
    <row r="2055" spans="1:13" ht="45">
      <c r="A2055" s="30"/>
      <c r="B2055" s="72"/>
      <c r="C2055" s="30"/>
      <c r="D2055" s="31">
        <v>2</v>
      </c>
      <c r="E2055" s="78" t="s">
        <v>4443</v>
      </c>
      <c r="F2055" s="32" t="s">
        <v>4291</v>
      </c>
      <c r="G2055" s="34">
        <v>63.3</v>
      </c>
      <c r="H2055" s="56">
        <v>0</v>
      </c>
      <c r="I2055" s="396">
        <f t="shared" si="69"/>
        <v>0</v>
      </c>
      <c r="J2055" s="59"/>
      <c r="K2055" s="392"/>
      <c r="L2055" s="61"/>
      <c r="M2055" s="63"/>
    </row>
    <row r="2056" spans="1:13" ht="45">
      <c r="A2056" s="30"/>
      <c r="B2056" s="72"/>
      <c r="C2056" s="30"/>
      <c r="D2056" s="31">
        <v>3</v>
      </c>
      <c r="E2056" s="78" t="s">
        <v>4444</v>
      </c>
      <c r="F2056" s="32" t="s">
        <v>4291</v>
      </c>
      <c r="G2056" s="34">
        <v>1</v>
      </c>
      <c r="H2056" s="56">
        <v>0</v>
      </c>
      <c r="I2056" s="396">
        <f t="shared" si="69"/>
        <v>0</v>
      </c>
      <c r="J2056" s="59"/>
      <c r="K2056" s="392"/>
      <c r="L2056" s="61"/>
      <c r="M2056" s="63"/>
    </row>
    <row r="2057" spans="1:13" ht="22.5">
      <c r="A2057" s="30"/>
      <c r="B2057" s="72"/>
      <c r="C2057" s="30"/>
      <c r="D2057" s="31">
        <v>4</v>
      </c>
      <c r="E2057" s="78" t="s">
        <v>4445</v>
      </c>
      <c r="F2057" s="32" t="s">
        <v>4414</v>
      </c>
      <c r="G2057" s="34">
        <v>14</v>
      </c>
      <c r="H2057" s="56">
        <v>0</v>
      </c>
      <c r="I2057" s="396">
        <f t="shared" si="69"/>
        <v>0</v>
      </c>
      <c r="J2057" s="59"/>
      <c r="K2057" s="392"/>
      <c r="L2057" s="61"/>
      <c r="M2057" s="63"/>
    </row>
    <row r="2058" spans="1:13" ht="22.5">
      <c r="A2058" s="30"/>
      <c r="B2058" s="72"/>
      <c r="C2058" s="30"/>
      <c r="D2058" s="31">
        <v>5</v>
      </c>
      <c r="E2058" s="78" t="s">
        <v>4446</v>
      </c>
      <c r="F2058" s="32" t="s">
        <v>363</v>
      </c>
      <c r="G2058" s="34">
        <v>12</v>
      </c>
      <c r="H2058" s="56">
        <v>0</v>
      </c>
      <c r="I2058" s="396">
        <f t="shared" si="69"/>
        <v>0</v>
      </c>
      <c r="J2058" s="59"/>
      <c r="K2058" s="392"/>
      <c r="L2058" s="61"/>
      <c r="M2058" s="63"/>
    </row>
    <row r="2059" spans="1:13" ht="15">
      <c r="A2059" s="30"/>
      <c r="B2059" s="72"/>
      <c r="C2059" s="30"/>
      <c r="D2059" s="31">
        <v>6</v>
      </c>
      <c r="E2059" s="78" t="s">
        <v>4447</v>
      </c>
      <c r="F2059" s="32" t="s">
        <v>4288</v>
      </c>
      <c r="G2059" s="34">
        <v>20.7</v>
      </c>
      <c r="H2059" s="56">
        <v>0</v>
      </c>
      <c r="I2059" s="396">
        <f t="shared" si="69"/>
        <v>0</v>
      </c>
      <c r="J2059" s="59"/>
      <c r="K2059" s="392"/>
      <c r="L2059" s="61"/>
      <c r="M2059" s="63"/>
    </row>
    <row r="2060" spans="1:13" ht="15">
      <c r="A2060" s="30"/>
      <c r="B2060" s="72"/>
      <c r="C2060" s="30"/>
      <c r="D2060" s="31">
        <v>7</v>
      </c>
      <c r="E2060" s="78" t="s">
        <v>4448</v>
      </c>
      <c r="F2060" s="32" t="s">
        <v>4293</v>
      </c>
      <c r="G2060" s="34">
        <v>165</v>
      </c>
      <c r="H2060" s="56">
        <v>0</v>
      </c>
      <c r="I2060" s="396">
        <f t="shared" si="69"/>
        <v>0</v>
      </c>
      <c r="J2060" s="59"/>
      <c r="K2060" s="392"/>
      <c r="L2060" s="61"/>
      <c r="M2060" s="63"/>
    </row>
    <row r="2061" spans="1:13" ht="15">
      <c r="A2061" s="30"/>
      <c r="B2061" s="72"/>
      <c r="C2061" s="30"/>
      <c r="D2061" s="31">
        <v>8</v>
      </c>
      <c r="E2061" s="78" t="s">
        <v>4449</v>
      </c>
      <c r="F2061" s="32" t="s">
        <v>4293</v>
      </c>
      <c r="G2061" s="34">
        <v>477</v>
      </c>
      <c r="H2061" s="56">
        <v>0</v>
      </c>
      <c r="I2061" s="396">
        <f t="shared" si="69"/>
        <v>0</v>
      </c>
      <c r="J2061" s="59"/>
      <c r="K2061" s="392"/>
      <c r="L2061" s="61"/>
      <c r="M2061" s="63"/>
    </row>
    <row r="2062" spans="1:13" ht="22.5">
      <c r="A2062" s="30"/>
      <c r="B2062" s="72"/>
      <c r="C2062" s="30"/>
      <c r="D2062" s="31">
        <v>9</v>
      </c>
      <c r="E2062" s="78" t="s">
        <v>4450</v>
      </c>
      <c r="F2062" s="32" t="s">
        <v>4293</v>
      </c>
      <c r="G2062" s="34">
        <v>330</v>
      </c>
      <c r="H2062" s="56">
        <v>0</v>
      </c>
      <c r="I2062" s="396">
        <f t="shared" si="69"/>
        <v>0</v>
      </c>
      <c r="J2062" s="59"/>
      <c r="K2062" s="392"/>
      <c r="L2062" s="61"/>
      <c r="M2062" s="63"/>
    </row>
    <row r="2063" spans="1:13" ht="15">
      <c r="A2063" s="30"/>
      <c r="B2063" s="72"/>
      <c r="C2063" s="30"/>
      <c r="D2063" s="31">
        <v>10</v>
      </c>
      <c r="E2063" s="78" t="s">
        <v>4451</v>
      </c>
      <c r="F2063" s="32" t="s">
        <v>11</v>
      </c>
      <c r="G2063" s="34">
        <v>5</v>
      </c>
      <c r="H2063" s="56">
        <v>0</v>
      </c>
      <c r="I2063" s="396">
        <f t="shared" si="69"/>
        <v>0</v>
      </c>
      <c r="J2063" s="59"/>
      <c r="K2063" s="392"/>
      <c r="L2063" s="61"/>
      <c r="M2063" s="63"/>
    </row>
    <row r="2064" spans="1:13" ht="22.5">
      <c r="A2064" s="30"/>
      <c r="B2064" s="72"/>
      <c r="C2064" s="30"/>
      <c r="D2064" s="31">
        <v>11</v>
      </c>
      <c r="E2064" s="78" t="s">
        <v>4452</v>
      </c>
      <c r="F2064" s="32" t="s">
        <v>4286</v>
      </c>
      <c r="G2064" s="34">
        <v>1</v>
      </c>
      <c r="H2064" s="56">
        <v>0</v>
      </c>
      <c r="I2064" s="396">
        <f t="shared" si="69"/>
        <v>0</v>
      </c>
      <c r="J2064" s="59"/>
      <c r="K2064" s="392"/>
      <c r="L2064" s="61"/>
      <c r="M2064" s="63"/>
    </row>
    <row r="2065" spans="1:13" ht="15">
      <c r="A2065" s="30"/>
      <c r="B2065" s="72"/>
      <c r="C2065" s="30"/>
      <c r="D2065" s="31">
        <v>12</v>
      </c>
      <c r="E2065" s="78" t="s">
        <v>4540</v>
      </c>
      <c r="F2065" s="32" t="s">
        <v>4291</v>
      </c>
      <c r="G2065" s="34">
        <v>2</v>
      </c>
      <c r="H2065" s="56">
        <v>0</v>
      </c>
      <c r="I2065" s="396">
        <f t="shared" si="69"/>
        <v>0</v>
      </c>
      <c r="J2065" s="59"/>
      <c r="K2065" s="392"/>
      <c r="L2065" s="61"/>
      <c r="M2065" s="63"/>
    </row>
    <row r="2066" spans="1:13" ht="15">
      <c r="A2066" s="30"/>
      <c r="B2066" s="72"/>
      <c r="C2066" s="30"/>
      <c r="D2066" s="31" t="s">
        <v>1393</v>
      </c>
      <c r="E2066" s="78" t="s">
        <v>4453</v>
      </c>
      <c r="F2066" s="32" t="s">
        <v>605</v>
      </c>
      <c r="G2066" s="34">
        <v>15</v>
      </c>
      <c r="H2066" s="56">
        <v>0</v>
      </c>
      <c r="I2066" s="396">
        <f t="shared" si="69"/>
        <v>0</v>
      </c>
      <c r="J2066" s="59"/>
      <c r="K2066" s="392"/>
      <c r="L2066" s="61"/>
      <c r="M2066" s="63"/>
    </row>
    <row r="2067" spans="1:13" ht="15">
      <c r="A2067" s="402">
        <v>3</v>
      </c>
      <c r="B2067" s="402"/>
      <c r="C2067" s="403"/>
      <c r="D2067" s="404"/>
      <c r="E2067" s="404" t="s">
        <v>4454</v>
      </c>
      <c r="F2067" s="432"/>
      <c r="G2067" s="433"/>
      <c r="H2067" s="434"/>
      <c r="I2067" s="435">
        <f>I2068+I2078+I2080</f>
        <v>0</v>
      </c>
      <c r="J2067" s="59"/>
      <c r="K2067" s="392"/>
      <c r="L2067" s="61"/>
      <c r="M2067" s="63"/>
    </row>
    <row r="2068" spans="1:13" ht="15">
      <c r="A2068" s="320">
        <v>5</v>
      </c>
      <c r="B2068" s="320"/>
      <c r="C2068" s="320"/>
      <c r="D2068" s="321"/>
      <c r="E2068" s="322" t="s">
        <v>4455</v>
      </c>
      <c r="F2068" s="323"/>
      <c r="G2068" s="324"/>
      <c r="H2068" s="325"/>
      <c r="I2068" s="446">
        <f>SUM(I2069:I2077)</f>
        <v>0</v>
      </c>
      <c r="J2068" s="59"/>
      <c r="K2068" s="392"/>
      <c r="L2068" s="61"/>
      <c r="M2068" s="63"/>
    </row>
    <row r="2069" spans="1:13" ht="15">
      <c r="A2069" s="30"/>
      <c r="B2069" s="72"/>
      <c r="C2069" s="30"/>
      <c r="D2069" s="31">
        <v>1</v>
      </c>
      <c r="E2069" s="78" t="s">
        <v>4456</v>
      </c>
      <c r="F2069" s="32" t="s">
        <v>363</v>
      </c>
      <c r="G2069" s="34">
        <v>9</v>
      </c>
      <c r="H2069" s="56">
        <v>0</v>
      </c>
      <c r="I2069" s="396">
        <f t="shared" ref="I2069:I2090" si="70">IF(ISNUMBER(G2069),ROUND(G2069*H2069,2),"")</f>
        <v>0</v>
      </c>
      <c r="J2069" s="59"/>
      <c r="K2069" s="392"/>
      <c r="L2069" s="61"/>
      <c r="M2069" s="63"/>
    </row>
    <row r="2070" spans="1:13" ht="15">
      <c r="A2070" s="30"/>
      <c r="B2070" s="72"/>
      <c r="C2070" s="30"/>
      <c r="D2070" s="31">
        <v>2</v>
      </c>
      <c r="E2070" s="78" t="s">
        <v>4457</v>
      </c>
      <c r="F2070" s="32" t="s">
        <v>363</v>
      </c>
      <c r="G2070" s="34">
        <v>35</v>
      </c>
      <c r="H2070" s="56">
        <v>0</v>
      </c>
      <c r="I2070" s="396">
        <f t="shared" si="70"/>
        <v>0</v>
      </c>
      <c r="J2070" s="59"/>
      <c r="K2070" s="392"/>
      <c r="L2070" s="61"/>
      <c r="M2070" s="63"/>
    </row>
    <row r="2071" spans="1:13" ht="15">
      <c r="A2071" s="30"/>
      <c r="B2071" s="72"/>
      <c r="C2071" s="30"/>
      <c r="D2071" s="31">
        <v>3</v>
      </c>
      <c r="E2071" s="78" t="s">
        <v>4458</v>
      </c>
      <c r="F2071" s="32" t="s">
        <v>7</v>
      </c>
      <c r="G2071" s="34">
        <v>48</v>
      </c>
      <c r="H2071" s="56">
        <v>0</v>
      </c>
      <c r="I2071" s="396">
        <f t="shared" si="70"/>
        <v>0</v>
      </c>
      <c r="J2071" s="59"/>
      <c r="K2071" s="392"/>
      <c r="L2071" s="61"/>
      <c r="M2071" s="63"/>
    </row>
    <row r="2072" spans="1:13" ht="15">
      <c r="A2072" s="30"/>
      <c r="B2072" s="72"/>
      <c r="C2072" s="30"/>
      <c r="D2072" s="31">
        <v>4</v>
      </c>
      <c r="E2072" s="78" t="s">
        <v>4459</v>
      </c>
      <c r="F2072" s="32" t="s">
        <v>11</v>
      </c>
      <c r="G2072" s="34">
        <v>24</v>
      </c>
      <c r="H2072" s="56">
        <v>0</v>
      </c>
      <c r="I2072" s="396">
        <f t="shared" si="70"/>
        <v>0</v>
      </c>
      <c r="J2072" s="59"/>
      <c r="K2072" s="392"/>
      <c r="L2072" s="61"/>
      <c r="M2072" s="63"/>
    </row>
    <row r="2073" spans="1:13" ht="15">
      <c r="A2073" s="30"/>
      <c r="B2073" s="72"/>
      <c r="C2073" s="30"/>
      <c r="D2073" s="31">
        <v>5</v>
      </c>
      <c r="E2073" s="78" t="s">
        <v>4460</v>
      </c>
      <c r="F2073" s="32" t="s">
        <v>7</v>
      </c>
      <c r="G2073" s="34">
        <v>8</v>
      </c>
      <c r="H2073" s="56">
        <v>0</v>
      </c>
      <c r="I2073" s="396">
        <f t="shared" si="70"/>
        <v>0</v>
      </c>
      <c r="J2073" s="59"/>
      <c r="K2073" s="392"/>
      <c r="L2073" s="61"/>
      <c r="M2073" s="63"/>
    </row>
    <row r="2074" spans="1:13" ht="15">
      <c r="A2074" s="30"/>
      <c r="B2074" s="72"/>
      <c r="C2074" s="30"/>
      <c r="D2074" s="31">
        <v>6</v>
      </c>
      <c r="E2074" s="78" t="s">
        <v>4461</v>
      </c>
      <c r="F2074" s="32" t="s">
        <v>7</v>
      </c>
      <c r="G2074" s="34">
        <v>8</v>
      </c>
      <c r="H2074" s="56">
        <v>0</v>
      </c>
      <c r="I2074" s="396">
        <f t="shared" si="70"/>
        <v>0</v>
      </c>
      <c r="J2074" s="59"/>
      <c r="K2074" s="392"/>
      <c r="L2074" s="61"/>
      <c r="M2074" s="63"/>
    </row>
    <row r="2075" spans="1:13" ht="15">
      <c r="A2075" s="30"/>
      <c r="B2075" s="72"/>
      <c r="C2075" s="30"/>
      <c r="D2075" s="31">
        <v>7</v>
      </c>
      <c r="E2075" s="78" t="s">
        <v>4462</v>
      </c>
      <c r="F2075" s="32" t="s">
        <v>7</v>
      </c>
      <c r="G2075" s="34">
        <v>8</v>
      </c>
      <c r="H2075" s="56">
        <v>0</v>
      </c>
      <c r="I2075" s="396">
        <f t="shared" si="70"/>
        <v>0</v>
      </c>
      <c r="J2075" s="59"/>
      <c r="K2075" s="392"/>
      <c r="L2075" s="61"/>
      <c r="M2075" s="63"/>
    </row>
    <row r="2076" spans="1:13" ht="15">
      <c r="A2076" s="30"/>
      <c r="B2076" s="72"/>
      <c r="C2076" s="30"/>
      <c r="D2076" s="31">
        <v>8</v>
      </c>
      <c r="E2076" s="78" t="s">
        <v>4463</v>
      </c>
      <c r="F2076" s="32" t="s">
        <v>11</v>
      </c>
      <c r="G2076" s="34">
        <v>8</v>
      </c>
      <c r="H2076" s="56">
        <v>0</v>
      </c>
      <c r="I2076" s="396">
        <f t="shared" si="70"/>
        <v>0</v>
      </c>
      <c r="J2076" s="59"/>
      <c r="K2076" s="392"/>
      <c r="L2076" s="61"/>
      <c r="M2076" s="63"/>
    </row>
    <row r="2077" spans="1:13" ht="15">
      <c r="A2077" s="30"/>
      <c r="B2077" s="72"/>
      <c r="C2077" s="30"/>
      <c r="D2077" s="31">
        <v>9</v>
      </c>
      <c r="E2077" s="78" t="s">
        <v>4283</v>
      </c>
      <c r="F2077" s="32" t="s">
        <v>8</v>
      </c>
      <c r="G2077" s="34">
        <v>1</v>
      </c>
      <c r="H2077" s="56">
        <v>0</v>
      </c>
      <c r="I2077" s="396">
        <f t="shared" si="70"/>
        <v>0</v>
      </c>
      <c r="J2077" s="59"/>
      <c r="K2077" s="392"/>
      <c r="L2077" s="61"/>
      <c r="M2077" s="63"/>
    </row>
    <row r="2078" spans="1:13" ht="15">
      <c r="A2078" s="320">
        <v>5</v>
      </c>
      <c r="B2078" s="320"/>
      <c r="C2078" s="320"/>
      <c r="D2078" s="321"/>
      <c r="E2078" s="322" t="s">
        <v>4464</v>
      </c>
      <c r="F2078" s="323"/>
      <c r="G2078" s="324"/>
      <c r="H2078" s="325"/>
      <c r="I2078" s="446">
        <f>SUM(I2079:I2079)</f>
        <v>0</v>
      </c>
      <c r="J2078" s="59"/>
      <c r="K2078" s="392"/>
      <c r="L2078" s="61"/>
      <c r="M2078" s="63"/>
    </row>
    <row r="2079" spans="1:13" ht="15">
      <c r="A2079" s="30"/>
      <c r="B2079" s="72"/>
      <c r="C2079" s="30"/>
      <c r="D2079" s="31">
        <v>1</v>
      </c>
      <c r="E2079" s="78" t="s">
        <v>4442</v>
      </c>
      <c r="F2079" s="32" t="s">
        <v>363</v>
      </c>
      <c r="G2079" s="34">
        <v>34</v>
      </c>
      <c r="H2079" s="56">
        <v>0</v>
      </c>
      <c r="I2079" s="396">
        <f t="shared" si="70"/>
        <v>0</v>
      </c>
      <c r="J2079" s="59"/>
      <c r="K2079" s="392"/>
      <c r="L2079" s="61"/>
      <c r="M2079" s="63"/>
    </row>
    <row r="2080" spans="1:13" ht="15">
      <c r="A2080" s="320">
        <v>5</v>
      </c>
      <c r="B2080" s="320"/>
      <c r="C2080" s="320"/>
      <c r="D2080" s="321"/>
      <c r="E2080" s="322" t="s">
        <v>4465</v>
      </c>
      <c r="F2080" s="323"/>
      <c r="G2080" s="324"/>
      <c r="H2080" s="325"/>
      <c r="I2080" s="446">
        <f>SUM(I2081:I2087)</f>
        <v>0</v>
      </c>
      <c r="J2080" s="59"/>
      <c r="K2080" s="392"/>
      <c r="L2080" s="61"/>
      <c r="M2080" s="63"/>
    </row>
    <row r="2081" spans="1:13" ht="15">
      <c r="A2081" s="30"/>
      <c r="B2081" s="72"/>
      <c r="C2081" s="30"/>
      <c r="D2081" s="31">
        <v>1</v>
      </c>
      <c r="E2081" s="78" t="s">
        <v>4466</v>
      </c>
      <c r="F2081" s="32" t="s">
        <v>4293</v>
      </c>
      <c r="G2081" s="34">
        <v>3</v>
      </c>
      <c r="H2081" s="56">
        <v>0</v>
      </c>
      <c r="I2081" s="396">
        <f t="shared" si="70"/>
        <v>0</v>
      </c>
      <c r="J2081" s="59"/>
      <c r="K2081" s="392"/>
      <c r="L2081" s="61"/>
      <c r="M2081" s="63"/>
    </row>
    <row r="2082" spans="1:13" ht="15">
      <c r="A2082" s="30"/>
      <c r="B2082" s="72"/>
      <c r="C2082" s="30"/>
      <c r="D2082" s="31">
        <v>2</v>
      </c>
      <c r="E2082" s="78" t="s">
        <v>4467</v>
      </c>
      <c r="F2082" s="32" t="s">
        <v>4414</v>
      </c>
      <c r="G2082" s="34">
        <v>3</v>
      </c>
      <c r="H2082" s="56">
        <v>0</v>
      </c>
      <c r="I2082" s="396">
        <f t="shared" si="70"/>
        <v>0</v>
      </c>
      <c r="J2082" s="59"/>
      <c r="K2082" s="392"/>
      <c r="L2082" s="61"/>
      <c r="M2082" s="63"/>
    </row>
    <row r="2083" spans="1:13" ht="15">
      <c r="A2083" s="30"/>
      <c r="B2083" s="72"/>
      <c r="C2083" s="30"/>
      <c r="D2083" s="31">
        <v>3</v>
      </c>
      <c r="E2083" s="78" t="s">
        <v>4468</v>
      </c>
      <c r="F2083" s="32" t="s">
        <v>8</v>
      </c>
      <c r="G2083" s="34">
        <v>60</v>
      </c>
      <c r="H2083" s="56">
        <v>0</v>
      </c>
      <c r="I2083" s="396">
        <f t="shared" si="70"/>
        <v>0</v>
      </c>
      <c r="J2083" s="59"/>
      <c r="K2083" s="392"/>
      <c r="L2083" s="61"/>
      <c r="M2083" s="63"/>
    </row>
    <row r="2084" spans="1:13" ht="22.5">
      <c r="A2084" s="30"/>
      <c r="B2084" s="72"/>
      <c r="C2084" s="30"/>
      <c r="D2084" s="31">
        <v>4</v>
      </c>
      <c r="E2084" s="78" t="s">
        <v>4469</v>
      </c>
      <c r="F2084" s="32" t="s">
        <v>4470</v>
      </c>
      <c r="G2084" s="34">
        <v>3</v>
      </c>
      <c r="H2084" s="56">
        <v>0</v>
      </c>
      <c r="I2084" s="396">
        <f t="shared" si="70"/>
        <v>0</v>
      </c>
      <c r="J2084" s="59"/>
      <c r="K2084" s="392"/>
      <c r="L2084" s="61"/>
      <c r="M2084" s="63"/>
    </row>
    <row r="2085" spans="1:13" ht="15">
      <c r="A2085" s="30"/>
      <c r="B2085" s="72"/>
      <c r="C2085" s="30"/>
      <c r="D2085" s="31">
        <v>5</v>
      </c>
      <c r="E2085" s="78" t="s">
        <v>4471</v>
      </c>
      <c r="F2085" s="32" t="s">
        <v>8</v>
      </c>
      <c r="G2085" s="34">
        <v>3</v>
      </c>
      <c r="H2085" s="56">
        <v>0</v>
      </c>
      <c r="I2085" s="396">
        <f t="shared" si="70"/>
        <v>0</v>
      </c>
      <c r="J2085" s="59"/>
      <c r="K2085" s="392"/>
      <c r="L2085" s="61"/>
      <c r="M2085" s="63"/>
    </row>
    <row r="2086" spans="1:13" ht="22.5">
      <c r="A2086" s="30"/>
      <c r="B2086" s="72"/>
      <c r="C2086" s="30"/>
      <c r="D2086" s="31">
        <v>6</v>
      </c>
      <c r="E2086" s="78" t="s">
        <v>4472</v>
      </c>
      <c r="F2086" s="32" t="s">
        <v>4473</v>
      </c>
      <c r="G2086" s="34">
        <v>2</v>
      </c>
      <c r="H2086" s="56">
        <v>0</v>
      </c>
      <c r="I2086" s="396">
        <f t="shared" si="70"/>
        <v>0</v>
      </c>
      <c r="J2086" s="59"/>
      <c r="K2086" s="392"/>
      <c r="L2086" s="61"/>
      <c r="M2086" s="63"/>
    </row>
    <row r="2087" spans="1:13" ht="15">
      <c r="A2087" s="30"/>
      <c r="B2087" s="72"/>
      <c r="C2087" s="30"/>
      <c r="D2087" s="31">
        <v>7</v>
      </c>
      <c r="E2087" s="78" t="s">
        <v>4424</v>
      </c>
      <c r="F2087" s="32" t="s">
        <v>4295</v>
      </c>
      <c r="G2087" s="34">
        <v>1</v>
      </c>
      <c r="H2087" s="56">
        <v>0</v>
      </c>
      <c r="I2087" s="396">
        <f t="shared" si="70"/>
        <v>0</v>
      </c>
      <c r="J2087" s="59"/>
      <c r="K2087" s="392"/>
      <c r="L2087" s="61"/>
      <c r="M2087" s="63"/>
    </row>
    <row r="2088" spans="1:13" ht="15">
      <c r="A2088" s="402">
        <v>3</v>
      </c>
      <c r="B2088" s="402"/>
      <c r="C2088" s="403"/>
      <c r="D2088" s="404"/>
      <c r="E2088" s="404" t="s">
        <v>4474</v>
      </c>
      <c r="F2088" s="432"/>
      <c r="G2088" s="433"/>
      <c r="H2088" s="434"/>
      <c r="I2088" s="435">
        <f>I2089</f>
        <v>0</v>
      </c>
      <c r="J2088" s="59"/>
      <c r="K2088" s="392"/>
      <c r="L2088" s="61"/>
      <c r="M2088" s="63"/>
    </row>
    <row r="2089" spans="1:13" ht="15">
      <c r="A2089" s="320">
        <v>5</v>
      </c>
      <c r="B2089" s="320"/>
      <c r="C2089" s="320"/>
      <c r="D2089" s="321"/>
      <c r="E2089" s="322" t="s">
        <v>4475</v>
      </c>
      <c r="F2089" s="323"/>
      <c r="G2089" s="324"/>
      <c r="H2089" s="325"/>
      <c r="I2089" s="446">
        <f>SUM(I2090:I2090)</f>
        <v>0</v>
      </c>
      <c r="J2089" s="59"/>
      <c r="K2089" s="392"/>
      <c r="L2089" s="61"/>
      <c r="M2089" s="63"/>
    </row>
    <row r="2090" spans="1:13" ht="15">
      <c r="A2090" s="30"/>
      <c r="B2090" s="72"/>
      <c r="C2090" s="30"/>
      <c r="D2090" s="31" t="s">
        <v>1711</v>
      </c>
      <c r="E2090" s="78" t="s">
        <v>4453</v>
      </c>
      <c r="F2090" s="32" t="s">
        <v>605</v>
      </c>
      <c r="G2090" s="34">
        <v>40</v>
      </c>
      <c r="H2090" s="56">
        <v>0</v>
      </c>
      <c r="I2090" s="396">
        <f t="shared" si="70"/>
        <v>0</v>
      </c>
      <c r="J2090" s="59"/>
      <c r="K2090" s="392"/>
      <c r="L2090" s="61"/>
      <c r="M2090" s="63"/>
    </row>
    <row r="2091" spans="1:13" ht="15">
      <c r="A2091" s="30"/>
      <c r="B2091" s="72"/>
      <c r="C2091" s="30"/>
      <c r="D2091" s="31"/>
      <c r="E2091" s="78"/>
      <c r="F2091" s="32"/>
      <c r="G2091" s="34"/>
      <c r="H2091" s="395"/>
      <c r="I2091" s="395"/>
      <c r="J2091" s="59"/>
      <c r="K2091" s="392"/>
      <c r="L2091" s="61"/>
      <c r="M2091" s="63"/>
    </row>
    <row r="2092" spans="1:13" ht="15">
      <c r="A2092" s="16">
        <v>1</v>
      </c>
      <c r="B2092" s="69" t="str">
        <f>IF(TRIM(H2092)&lt;&gt;"",COUNTA($H$8:H2092),"")</f>
        <v/>
      </c>
      <c r="C2092" s="17"/>
      <c r="D2092" s="18"/>
      <c r="E2092" s="19" t="s">
        <v>1712</v>
      </c>
      <c r="F2092" s="20"/>
      <c r="G2092" s="50"/>
      <c r="H2092" s="393"/>
      <c r="I2092" s="21">
        <f>I2093+I2213+I2313</f>
        <v>0</v>
      </c>
      <c r="J2092" s="59"/>
      <c r="K2092" s="392"/>
      <c r="L2092" s="61"/>
      <c r="M2092" s="63"/>
    </row>
    <row r="2093" spans="1:13" ht="15">
      <c r="A2093" s="22">
        <v>2</v>
      </c>
      <c r="B2093" s="70" t="s">
        <v>21</v>
      </c>
      <c r="C2093" s="22"/>
      <c r="D2093" s="23"/>
      <c r="E2093" s="24" t="s">
        <v>1713</v>
      </c>
      <c r="F2093" s="25"/>
      <c r="G2093" s="51"/>
      <c r="H2093" s="394"/>
      <c r="I2093" s="26">
        <f>I2094+I2101+I2107+I2198</f>
        <v>0</v>
      </c>
      <c r="J2093" s="59"/>
      <c r="K2093" s="392"/>
      <c r="L2093" s="61"/>
      <c r="M2093" s="63"/>
    </row>
    <row r="2094" spans="1:13" ht="15">
      <c r="A2094" s="402">
        <v>3</v>
      </c>
      <c r="B2094" s="402"/>
      <c r="C2094" s="403"/>
      <c r="D2094" s="404"/>
      <c r="E2094" s="404" t="s">
        <v>2883</v>
      </c>
      <c r="F2094" s="432"/>
      <c r="G2094" s="433"/>
      <c r="H2094" s="434"/>
      <c r="I2094" s="435">
        <f>SUM(I2095:I2100)</f>
        <v>0</v>
      </c>
      <c r="J2094" s="59"/>
      <c r="K2094" s="392"/>
      <c r="L2094" s="61"/>
      <c r="M2094" s="63"/>
    </row>
    <row r="2095" spans="1:13" ht="15">
      <c r="A2095" s="82"/>
      <c r="B2095" s="83"/>
      <c r="C2095" s="82"/>
      <c r="D2095" s="84" t="s">
        <v>2887</v>
      </c>
      <c r="E2095" s="101" t="s">
        <v>2889</v>
      </c>
      <c r="F2095" s="85" t="s">
        <v>8</v>
      </c>
      <c r="G2095" s="86">
        <v>1</v>
      </c>
      <c r="H2095" s="87">
        <v>0</v>
      </c>
      <c r="I2095" s="396">
        <f t="shared" ref="I2095:I2151" si="71">IF(ISNUMBER(G2095),ROUND(G2095*H2095,2),"")</f>
        <v>0</v>
      </c>
      <c r="J2095" s="59"/>
      <c r="K2095" s="392"/>
      <c r="L2095" s="61"/>
      <c r="M2095" s="63"/>
    </row>
    <row r="2096" spans="1:13" ht="15">
      <c r="A2096" s="88"/>
      <c r="B2096" s="89"/>
      <c r="C2096" s="88"/>
      <c r="D2096" s="90"/>
      <c r="E2096" s="102" t="s">
        <v>2829</v>
      </c>
      <c r="F2096" s="91"/>
      <c r="G2096" s="92"/>
      <c r="H2096" s="397" t="s">
        <v>21</v>
      </c>
      <c r="I2096" s="397" t="str">
        <f t="shared" si="71"/>
        <v/>
      </c>
      <c r="J2096" s="59"/>
      <c r="K2096" s="392"/>
      <c r="L2096" s="61"/>
      <c r="M2096" s="63"/>
    </row>
    <row r="2097" spans="1:13" ht="15">
      <c r="A2097" s="88"/>
      <c r="B2097" s="89"/>
      <c r="C2097" s="88"/>
      <c r="D2097" s="90"/>
      <c r="E2097" s="102" t="s">
        <v>2830</v>
      </c>
      <c r="F2097" s="91"/>
      <c r="G2097" s="92"/>
      <c r="H2097" s="397" t="s">
        <v>21</v>
      </c>
      <c r="I2097" s="397" t="str">
        <f t="shared" si="71"/>
        <v/>
      </c>
      <c r="J2097" s="59"/>
      <c r="K2097" s="392"/>
      <c r="L2097" s="61"/>
      <c r="M2097" s="63"/>
    </row>
    <row r="2098" spans="1:13" ht="15">
      <c r="A2098" s="88"/>
      <c r="B2098" s="89"/>
      <c r="C2098" s="88"/>
      <c r="D2098" s="90"/>
      <c r="E2098" s="102" t="s">
        <v>2831</v>
      </c>
      <c r="F2098" s="91"/>
      <c r="G2098" s="92"/>
      <c r="H2098" s="397" t="s">
        <v>21</v>
      </c>
      <c r="I2098" s="397" t="str">
        <f t="shared" si="71"/>
        <v/>
      </c>
      <c r="J2098" s="59"/>
      <c r="K2098" s="392"/>
      <c r="L2098" s="61"/>
      <c r="M2098" s="63"/>
    </row>
    <row r="2099" spans="1:13" ht="15">
      <c r="A2099" s="94"/>
      <c r="B2099" s="95"/>
      <c r="C2099" s="94"/>
      <c r="D2099" s="96"/>
      <c r="E2099" s="100" t="s">
        <v>2832</v>
      </c>
      <c r="F2099" s="97"/>
      <c r="G2099" s="98"/>
      <c r="H2099" s="398"/>
      <c r="I2099" s="398" t="str">
        <f t="shared" si="71"/>
        <v/>
      </c>
      <c r="J2099" s="59"/>
      <c r="K2099" s="392"/>
      <c r="L2099" s="61"/>
      <c r="M2099" s="63"/>
    </row>
    <row r="2100" spans="1:13" ht="15">
      <c r="A2100" s="30"/>
      <c r="B2100" s="72"/>
      <c r="C2100" s="30"/>
      <c r="D2100" s="31" t="s">
        <v>2888</v>
      </c>
      <c r="E2100" s="78" t="s">
        <v>2890</v>
      </c>
      <c r="F2100" s="32" t="s">
        <v>363</v>
      </c>
      <c r="G2100" s="34">
        <v>25</v>
      </c>
      <c r="H2100" s="56">
        <v>0</v>
      </c>
      <c r="I2100" s="396">
        <f t="shared" si="71"/>
        <v>0</v>
      </c>
      <c r="J2100" s="59"/>
      <c r="K2100" s="392"/>
      <c r="L2100" s="61"/>
      <c r="M2100" s="63"/>
    </row>
    <row r="2101" spans="1:13" ht="15">
      <c r="A2101" s="402">
        <v>3</v>
      </c>
      <c r="B2101" s="402"/>
      <c r="C2101" s="403"/>
      <c r="D2101" s="404"/>
      <c r="E2101" s="404" t="s">
        <v>2884</v>
      </c>
      <c r="F2101" s="432"/>
      <c r="G2101" s="433"/>
      <c r="H2101" s="434" t="s">
        <v>21</v>
      </c>
      <c r="I2101" s="435">
        <f>SUM(I2102:I2106)</f>
        <v>0</v>
      </c>
      <c r="J2101" s="59"/>
      <c r="K2101" s="392"/>
      <c r="L2101" s="61"/>
      <c r="M2101" s="63"/>
    </row>
    <row r="2102" spans="1:13" ht="22.5">
      <c r="A2102" s="82"/>
      <c r="B2102" s="83"/>
      <c r="C2102" s="82"/>
      <c r="D2102" s="84" t="s">
        <v>2887</v>
      </c>
      <c r="E2102" s="101" t="s">
        <v>2891</v>
      </c>
      <c r="F2102" s="85" t="s">
        <v>8</v>
      </c>
      <c r="G2102" s="86">
        <v>1</v>
      </c>
      <c r="H2102" s="87">
        <v>0</v>
      </c>
      <c r="I2102" s="396">
        <f t="shared" si="71"/>
        <v>0</v>
      </c>
      <c r="J2102" s="59"/>
      <c r="K2102" s="392"/>
      <c r="L2102" s="61"/>
      <c r="M2102" s="63"/>
    </row>
    <row r="2103" spans="1:13" ht="15">
      <c r="A2103" s="88"/>
      <c r="B2103" s="89"/>
      <c r="C2103" s="88"/>
      <c r="D2103" s="90"/>
      <c r="E2103" s="102" t="s">
        <v>2833</v>
      </c>
      <c r="F2103" s="91"/>
      <c r="G2103" s="92"/>
      <c r="H2103" s="397" t="s">
        <v>21</v>
      </c>
      <c r="I2103" s="397" t="str">
        <f t="shared" si="71"/>
        <v/>
      </c>
      <c r="J2103" s="59"/>
      <c r="K2103" s="392"/>
      <c r="L2103" s="61"/>
      <c r="M2103" s="63"/>
    </row>
    <row r="2104" spans="1:13" ht="15">
      <c r="A2104" s="88"/>
      <c r="B2104" s="89"/>
      <c r="C2104" s="88"/>
      <c r="D2104" s="90"/>
      <c r="E2104" s="102" t="s">
        <v>2892</v>
      </c>
      <c r="F2104" s="91"/>
      <c r="G2104" s="92"/>
      <c r="H2104" s="397" t="s">
        <v>21</v>
      </c>
      <c r="I2104" s="397" t="str">
        <f t="shared" si="71"/>
        <v/>
      </c>
      <c r="J2104" s="59"/>
      <c r="K2104" s="392"/>
      <c r="L2104" s="61"/>
      <c r="M2104" s="63"/>
    </row>
    <row r="2105" spans="1:13" ht="15">
      <c r="A2105" s="88"/>
      <c r="B2105" s="89"/>
      <c r="C2105" s="88"/>
      <c r="D2105" s="90"/>
      <c r="E2105" s="102" t="s">
        <v>2893</v>
      </c>
      <c r="F2105" s="91"/>
      <c r="G2105" s="92"/>
      <c r="H2105" s="397" t="s">
        <v>21</v>
      </c>
      <c r="I2105" s="397" t="str">
        <f t="shared" si="71"/>
        <v/>
      </c>
      <c r="J2105" s="59"/>
      <c r="K2105" s="392"/>
      <c r="L2105" s="61"/>
      <c r="M2105" s="63"/>
    </row>
    <row r="2106" spans="1:13" ht="15">
      <c r="A2106" s="94"/>
      <c r="B2106" s="95"/>
      <c r="C2106" s="94"/>
      <c r="D2106" s="96"/>
      <c r="E2106" s="100" t="s">
        <v>2834</v>
      </c>
      <c r="F2106" s="97"/>
      <c r="G2106" s="98"/>
      <c r="H2106" s="398"/>
      <c r="I2106" s="398" t="str">
        <f t="shared" si="71"/>
        <v/>
      </c>
      <c r="J2106" s="59"/>
      <c r="K2106" s="392"/>
      <c r="L2106" s="61"/>
      <c r="M2106" s="63"/>
    </row>
    <row r="2107" spans="1:13" ht="15">
      <c r="A2107" s="402">
        <v>3</v>
      </c>
      <c r="B2107" s="402"/>
      <c r="C2107" s="403"/>
      <c r="D2107" s="404"/>
      <c r="E2107" s="404" t="s">
        <v>2885</v>
      </c>
      <c r="F2107" s="432"/>
      <c r="G2107" s="433"/>
      <c r="H2107" s="434" t="s">
        <v>21</v>
      </c>
      <c r="I2107" s="435">
        <f>I2108+I2122+I2133+I2136+I2144+I2152+I2162+I2179</f>
        <v>0</v>
      </c>
      <c r="J2107" s="59"/>
      <c r="K2107" s="392"/>
      <c r="L2107" s="61"/>
      <c r="M2107" s="63"/>
    </row>
    <row r="2108" spans="1:13" ht="15">
      <c r="A2108" s="30">
        <v>5</v>
      </c>
      <c r="B2108" s="72"/>
      <c r="C2108" s="30"/>
      <c r="D2108" s="31"/>
      <c r="E2108" s="127" t="s">
        <v>2894</v>
      </c>
      <c r="F2108" s="32"/>
      <c r="G2108" s="34"/>
      <c r="H2108" s="395" t="s">
        <v>21</v>
      </c>
      <c r="I2108" s="446">
        <f>SUM(I2109:I2121)</f>
        <v>0</v>
      </c>
      <c r="J2108" s="59"/>
      <c r="K2108" s="392"/>
      <c r="L2108" s="61"/>
      <c r="M2108" s="63"/>
    </row>
    <row r="2109" spans="1:13" ht="56.25">
      <c r="A2109" s="30"/>
      <c r="B2109" s="72"/>
      <c r="C2109" s="30"/>
      <c r="D2109" s="31">
        <v>1.01</v>
      </c>
      <c r="E2109" s="78" t="s">
        <v>4266</v>
      </c>
      <c r="F2109" s="32" t="s">
        <v>7</v>
      </c>
      <c r="G2109" s="34">
        <v>7</v>
      </c>
      <c r="H2109" s="56">
        <v>0</v>
      </c>
      <c r="I2109" s="396">
        <f t="shared" si="71"/>
        <v>0</v>
      </c>
      <c r="J2109" s="59"/>
      <c r="K2109" s="392"/>
      <c r="L2109" s="61"/>
      <c r="M2109" s="63"/>
    </row>
    <row r="2110" spans="1:13" ht="56.25">
      <c r="A2110" s="30"/>
      <c r="B2110" s="72"/>
      <c r="C2110" s="30"/>
      <c r="D2110" s="31">
        <v>1.02</v>
      </c>
      <c r="E2110" s="78" t="s">
        <v>4267</v>
      </c>
      <c r="F2110" s="32" t="s">
        <v>7</v>
      </c>
      <c r="G2110" s="34">
        <v>3</v>
      </c>
      <c r="H2110" s="56">
        <v>0</v>
      </c>
      <c r="I2110" s="396">
        <f t="shared" si="71"/>
        <v>0</v>
      </c>
      <c r="J2110" s="59"/>
      <c r="K2110" s="392"/>
      <c r="L2110" s="61"/>
      <c r="M2110" s="63"/>
    </row>
    <row r="2111" spans="1:13" ht="45">
      <c r="A2111" s="30"/>
      <c r="B2111" s="72"/>
      <c r="C2111" s="30"/>
      <c r="D2111" s="31">
        <v>1.03</v>
      </c>
      <c r="E2111" s="78" t="s">
        <v>4268</v>
      </c>
      <c r="F2111" s="32" t="s">
        <v>7</v>
      </c>
      <c r="G2111" s="34">
        <v>5</v>
      </c>
      <c r="H2111" s="56">
        <v>0</v>
      </c>
      <c r="I2111" s="396">
        <f t="shared" si="71"/>
        <v>0</v>
      </c>
      <c r="J2111" s="59"/>
      <c r="K2111" s="392"/>
      <c r="L2111" s="61"/>
      <c r="M2111" s="63"/>
    </row>
    <row r="2112" spans="1:13" ht="33.75">
      <c r="A2112" s="30"/>
      <c r="B2112" s="72"/>
      <c r="C2112" s="30"/>
      <c r="D2112" s="31">
        <v>1.04</v>
      </c>
      <c r="E2112" s="78" t="s">
        <v>4269</v>
      </c>
      <c r="F2112" s="32" t="s">
        <v>7</v>
      </c>
      <c r="G2112" s="34">
        <v>14</v>
      </c>
      <c r="H2112" s="56">
        <v>0</v>
      </c>
      <c r="I2112" s="396">
        <f t="shared" si="71"/>
        <v>0</v>
      </c>
      <c r="J2112" s="59"/>
      <c r="K2112" s="392"/>
      <c r="L2112" s="61"/>
      <c r="M2112" s="63"/>
    </row>
    <row r="2113" spans="1:13" ht="15">
      <c r="A2113" s="30"/>
      <c r="B2113" s="72"/>
      <c r="C2113" s="30"/>
      <c r="D2113" s="31">
        <v>1.05</v>
      </c>
      <c r="E2113" s="78" t="s">
        <v>2895</v>
      </c>
      <c r="F2113" s="32" t="s">
        <v>7</v>
      </c>
      <c r="G2113" s="34">
        <v>15</v>
      </c>
      <c r="H2113" s="56">
        <v>0</v>
      </c>
      <c r="I2113" s="396">
        <f t="shared" si="71"/>
        <v>0</v>
      </c>
      <c r="J2113" s="59"/>
      <c r="K2113" s="392"/>
      <c r="L2113" s="61"/>
      <c r="M2113" s="63"/>
    </row>
    <row r="2114" spans="1:13" ht="15">
      <c r="A2114" s="30"/>
      <c r="B2114" s="72"/>
      <c r="C2114" s="30"/>
      <c r="D2114" s="31">
        <v>1.06</v>
      </c>
      <c r="E2114" s="78" t="s">
        <v>2896</v>
      </c>
      <c r="F2114" s="32" t="s">
        <v>7</v>
      </c>
      <c r="G2114" s="34">
        <v>14</v>
      </c>
      <c r="H2114" s="56">
        <v>0</v>
      </c>
      <c r="I2114" s="396">
        <f t="shared" si="71"/>
        <v>0</v>
      </c>
      <c r="J2114" s="59"/>
      <c r="K2114" s="392"/>
      <c r="L2114" s="61"/>
      <c r="M2114" s="63"/>
    </row>
    <row r="2115" spans="1:13" ht="22.5">
      <c r="A2115" s="30"/>
      <c r="B2115" s="72"/>
      <c r="C2115" s="30"/>
      <c r="D2115" s="31">
        <v>1.07</v>
      </c>
      <c r="E2115" s="78" t="s">
        <v>2897</v>
      </c>
      <c r="F2115" s="32" t="s">
        <v>7</v>
      </c>
      <c r="G2115" s="34">
        <v>7</v>
      </c>
      <c r="H2115" s="56">
        <v>0</v>
      </c>
      <c r="I2115" s="396">
        <f t="shared" si="71"/>
        <v>0</v>
      </c>
      <c r="J2115" s="59"/>
      <c r="K2115" s="392"/>
      <c r="L2115" s="61"/>
      <c r="M2115" s="63"/>
    </row>
    <row r="2116" spans="1:13" ht="22.5">
      <c r="A2116" s="30"/>
      <c r="B2116" s="72"/>
      <c r="C2116" s="30"/>
      <c r="D2116" s="31">
        <v>1.08</v>
      </c>
      <c r="E2116" s="78" t="s">
        <v>2898</v>
      </c>
      <c r="F2116" s="32" t="s">
        <v>7</v>
      </c>
      <c r="G2116" s="34">
        <v>2</v>
      </c>
      <c r="H2116" s="56">
        <v>0</v>
      </c>
      <c r="I2116" s="396">
        <f t="shared" si="71"/>
        <v>0</v>
      </c>
      <c r="J2116" s="59"/>
      <c r="K2116" s="392"/>
      <c r="L2116" s="61"/>
      <c r="M2116" s="63"/>
    </row>
    <row r="2117" spans="1:13" ht="15">
      <c r="A2117" s="30"/>
      <c r="B2117" s="72"/>
      <c r="C2117" s="30"/>
      <c r="D2117" s="31">
        <v>1.0900000000000001</v>
      </c>
      <c r="E2117" s="78" t="s">
        <v>2899</v>
      </c>
      <c r="F2117" s="32" t="s">
        <v>8</v>
      </c>
      <c r="G2117" s="34">
        <v>12</v>
      </c>
      <c r="H2117" s="56">
        <v>0</v>
      </c>
      <c r="I2117" s="396">
        <f t="shared" si="71"/>
        <v>0</v>
      </c>
      <c r="J2117" s="59"/>
      <c r="K2117" s="392"/>
      <c r="L2117" s="61"/>
      <c r="M2117" s="63"/>
    </row>
    <row r="2118" spans="1:13" ht="33.75">
      <c r="A2118" s="30"/>
      <c r="B2118" s="72"/>
      <c r="C2118" s="30"/>
      <c r="D2118" s="31" t="s">
        <v>2904</v>
      </c>
      <c r="E2118" s="78" t="s">
        <v>2900</v>
      </c>
      <c r="F2118" s="32" t="s">
        <v>8</v>
      </c>
      <c r="G2118" s="34">
        <v>1</v>
      </c>
      <c r="H2118" s="56">
        <v>0</v>
      </c>
      <c r="I2118" s="396">
        <f t="shared" si="71"/>
        <v>0</v>
      </c>
      <c r="J2118" s="59"/>
      <c r="K2118" s="392"/>
      <c r="L2118" s="61"/>
      <c r="M2118" s="63"/>
    </row>
    <row r="2119" spans="1:13" ht="22.5">
      <c r="A2119" s="30"/>
      <c r="B2119" s="72"/>
      <c r="C2119" s="30"/>
      <c r="D2119" s="31">
        <v>1.1100000000000001</v>
      </c>
      <c r="E2119" s="78" t="s">
        <v>2901</v>
      </c>
      <c r="F2119" s="32" t="s">
        <v>8</v>
      </c>
      <c r="G2119" s="34">
        <v>14</v>
      </c>
      <c r="H2119" s="56">
        <v>0</v>
      </c>
      <c r="I2119" s="396">
        <f t="shared" si="71"/>
        <v>0</v>
      </c>
      <c r="J2119" s="59"/>
      <c r="K2119" s="392"/>
      <c r="L2119" s="61"/>
      <c r="M2119" s="63"/>
    </row>
    <row r="2120" spans="1:13" ht="15">
      <c r="A2120" s="30"/>
      <c r="B2120" s="72"/>
      <c r="C2120" s="30"/>
      <c r="D2120" s="31">
        <v>1.1200000000000001</v>
      </c>
      <c r="E2120" s="78" t="s">
        <v>2902</v>
      </c>
      <c r="F2120" s="32" t="s">
        <v>7</v>
      </c>
      <c r="G2120" s="34">
        <v>6</v>
      </c>
      <c r="H2120" s="56">
        <v>0</v>
      </c>
      <c r="I2120" s="396">
        <f t="shared" si="71"/>
        <v>0</v>
      </c>
      <c r="J2120" s="59"/>
      <c r="K2120" s="392"/>
      <c r="L2120" s="61"/>
      <c r="M2120" s="63"/>
    </row>
    <row r="2121" spans="1:13" ht="15">
      <c r="A2121" s="30"/>
      <c r="B2121" s="72"/>
      <c r="C2121" s="30"/>
      <c r="D2121" s="31">
        <v>1.1299999999999999</v>
      </c>
      <c r="E2121" s="78" t="s">
        <v>2835</v>
      </c>
      <c r="F2121" s="32" t="s">
        <v>7</v>
      </c>
      <c r="G2121" s="34">
        <v>4</v>
      </c>
      <c r="H2121" s="56">
        <v>0</v>
      </c>
      <c r="I2121" s="396">
        <f t="shared" si="71"/>
        <v>0</v>
      </c>
      <c r="J2121" s="59"/>
      <c r="K2121" s="392"/>
      <c r="L2121" s="61"/>
      <c r="M2121" s="63"/>
    </row>
    <row r="2122" spans="1:13" ht="15">
      <c r="A2122" s="30">
        <v>5</v>
      </c>
      <c r="B2122" s="72"/>
      <c r="C2122" s="30"/>
      <c r="D2122" s="31"/>
      <c r="E2122" s="127" t="s">
        <v>2903</v>
      </c>
      <c r="F2122" s="32"/>
      <c r="G2122" s="34"/>
      <c r="H2122" s="395" t="s">
        <v>21</v>
      </c>
      <c r="I2122" s="446">
        <f>SUM(I2123:I2132)</f>
        <v>0</v>
      </c>
      <c r="J2122" s="59"/>
      <c r="K2122" s="392"/>
      <c r="L2122" s="61"/>
      <c r="M2122" s="63"/>
    </row>
    <row r="2123" spans="1:13" ht="22.5">
      <c r="A2123" s="30"/>
      <c r="B2123" s="72"/>
      <c r="C2123" s="30"/>
      <c r="D2123" s="31">
        <v>2.0099999999999998</v>
      </c>
      <c r="E2123" s="78" t="s">
        <v>4270</v>
      </c>
      <c r="F2123" s="32" t="s">
        <v>7</v>
      </c>
      <c r="G2123" s="34">
        <v>2</v>
      </c>
      <c r="H2123" s="56">
        <v>0</v>
      </c>
      <c r="I2123" s="396">
        <f t="shared" si="71"/>
        <v>0</v>
      </c>
      <c r="J2123" s="59"/>
      <c r="K2123" s="392"/>
      <c r="L2123" s="61"/>
      <c r="M2123" s="63"/>
    </row>
    <row r="2124" spans="1:13" ht="22.5">
      <c r="A2124" s="30"/>
      <c r="B2124" s="72"/>
      <c r="C2124" s="30"/>
      <c r="D2124" s="31">
        <v>2.0299999999999998</v>
      </c>
      <c r="E2124" s="78" t="s">
        <v>4271</v>
      </c>
      <c r="F2124" s="32" t="s">
        <v>7</v>
      </c>
      <c r="G2124" s="34">
        <v>6</v>
      </c>
      <c r="H2124" s="56">
        <v>0</v>
      </c>
      <c r="I2124" s="396">
        <f t="shared" si="71"/>
        <v>0</v>
      </c>
      <c r="J2124" s="59"/>
      <c r="K2124" s="392"/>
      <c r="L2124" s="61"/>
      <c r="M2124" s="63"/>
    </row>
    <row r="2125" spans="1:13" ht="15">
      <c r="A2125" s="30"/>
      <c r="B2125" s="72"/>
      <c r="C2125" s="30"/>
      <c r="D2125" s="31">
        <v>2.04</v>
      </c>
      <c r="E2125" s="78" t="s">
        <v>2905</v>
      </c>
      <c r="F2125" s="32" t="s">
        <v>7</v>
      </c>
      <c r="G2125" s="34">
        <v>8</v>
      </c>
      <c r="H2125" s="56">
        <v>0</v>
      </c>
      <c r="I2125" s="396">
        <f t="shared" si="71"/>
        <v>0</v>
      </c>
      <c r="J2125" s="59"/>
      <c r="K2125" s="392"/>
      <c r="L2125" s="61"/>
      <c r="M2125" s="63"/>
    </row>
    <row r="2126" spans="1:13" ht="15">
      <c r="A2126" s="30"/>
      <c r="B2126" s="72"/>
      <c r="C2126" s="30"/>
      <c r="D2126" s="31">
        <v>2.0499999999999998</v>
      </c>
      <c r="E2126" s="78" t="s">
        <v>2836</v>
      </c>
      <c r="F2126" s="32" t="s">
        <v>7</v>
      </c>
      <c r="G2126" s="34">
        <v>8</v>
      </c>
      <c r="H2126" s="56">
        <v>0</v>
      </c>
      <c r="I2126" s="396">
        <f t="shared" si="71"/>
        <v>0</v>
      </c>
      <c r="J2126" s="59"/>
      <c r="K2126" s="392"/>
      <c r="L2126" s="61"/>
      <c r="M2126" s="63"/>
    </row>
    <row r="2127" spans="1:13" ht="15">
      <c r="A2127" s="30"/>
      <c r="B2127" s="72"/>
      <c r="C2127" s="30"/>
      <c r="D2127" s="31">
        <v>2.06</v>
      </c>
      <c r="E2127" s="78" t="s">
        <v>2906</v>
      </c>
      <c r="F2127" s="32" t="s">
        <v>7</v>
      </c>
      <c r="G2127" s="34">
        <v>8</v>
      </c>
      <c r="H2127" s="56">
        <v>0</v>
      </c>
      <c r="I2127" s="396">
        <f t="shared" si="71"/>
        <v>0</v>
      </c>
      <c r="J2127" s="59"/>
      <c r="K2127" s="392"/>
      <c r="L2127" s="61"/>
      <c r="M2127" s="63"/>
    </row>
    <row r="2128" spans="1:13" ht="22.5">
      <c r="A2128" s="30"/>
      <c r="B2128" s="72"/>
      <c r="C2128" s="30"/>
      <c r="D2128" s="31">
        <v>2.0699999999999998</v>
      </c>
      <c r="E2128" s="78" t="s">
        <v>2907</v>
      </c>
      <c r="F2128" s="32" t="s">
        <v>7</v>
      </c>
      <c r="G2128" s="34">
        <v>2</v>
      </c>
      <c r="H2128" s="56">
        <v>0</v>
      </c>
      <c r="I2128" s="396">
        <f t="shared" si="71"/>
        <v>0</v>
      </c>
      <c r="J2128" s="59"/>
      <c r="K2128" s="392"/>
      <c r="L2128" s="61"/>
      <c r="M2128" s="63"/>
    </row>
    <row r="2129" spans="1:13" ht="15">
      <c r="A2129" s="30"/>
      <c r="B2129" s="72"/>
      <c r="C2129" s="30"/>
      <c r="D2129" s="31">
        <v>2.08</v>
      </c>
      <c r="E2129" s="78" t="s">
        <v>2837</v>
      </c>
      <c r="F2129" s="32" t="s">
        <v>7</v>
      </c>
      <c r="G2129" s="34">
        <v>7</v>
      </c>
      <c r="H2129" s="56">
        <v>0</v>
      </c>
      <c r="I2129" s="396">
        <f t="shared" si="71"/>
        <v>0</v>
      </c>
      <c r="J2129" s="59"/>
      <c r="K2129" s="392"/>
      <c r="L2129" s="61"/>
      <c r="M2129" s="63"/>
    </row>
    <row r="2130" spans="1:13" ht="15">
      <c r="A2130" s="30"/>
      <c r="B2130" s="72"/>
      <c r="C2130" s="30"/>
      <c r="D2130" s="31">
        <v>2.09</v>
      </c>
      <c r="E2130" s="78" t="s">
        <v>2838</v>
      </c>
      <c r="F2130" s="32" t="s">
        <v>7</v>
      </c>
      <c r="G2130" s="34">
        <v>1</v>
      </c>
      <c r="H2130" s="56">
        <v>0</v>
      </c>
      <c r="I2130" s="396">
        <f t="shared" si="71"/>
        <v>0</v>
      </c>
      <c r="J2130" s="59"/>
      <c r="K2130" s="392"/>
      <c r="L2130" s="61"/>
      <c r="M2130" s="63"/>
    </row>
    <row r="2131" spans="1:13" ht="15">
      <c r="A2131" s="30"/>
      <c r="B2131" s="72"/>
      <c r="C2131" s="30"/>
      <c r="D2131" s="31" t="s">
        <v>2909</v>
      </c>
      <c r="E2131" s="78" t="s">
        <v>2839</v>
      </c>
      <c r="F2131" s="32" t="s">
        <v>7</v>
      </c>
      <c r="G2131" s="34">
        <v>1</v>
      </c>
      <c r="H2131" s="56">
        <v>0</v>
      </c>
      <c r="I2131" s="396">
        <f t="shared" si="71"/>
        <v>0</v>
      </c>
      <c r="J2131" s="59"/>
      <c r="K2131" s="392"/>
      <c r="L2131" s="61"/>
      <c r="M2131" s="63"/>
    </row>
    <row r="2132" spans="1:13" ht="15">
      <c r="A2132" s="30"/>
      <c r="B2132" s="72"/>
      <c r="C2132" s="30"/>
      <c r="D2132" s="31">
        <v>2.11</v>
      </c>
      <c r="E2132" s="78" t="s">
        <v>2840</v>
      </c>
      <c r="F2132" s="32" t="s">
        <v>7</v>
      </c>
      <c r="G2132" s="34">
        <v>7</v>
      </c>
      <c r="H2132" s="56">
        <v>0</v>
      </c>
      <c r="I2132" s="396">
        <f t="shared" si="71"/>
        <v>0</v>
      </c>
      <c r="J2132" s="59"/>
      <c r="K2132" s="392"/>
      <c r="L2132" s="61"/>
      <c r="M2132" s="63"/>
    </row>
    <row r="2133" spans="1:13" ht="15">
      <c r="A2133" s="30">
        <v>5</v>
      </c>
      <c r="B2133" s="72"/>
      <c r="C2133" s="30"/>
      <c r="D2133" s="31"/>
      <c r="E2133" s="127" t="s">
        <v>2908</v>
      </c>
      <c r="F2133" s="32"/>
      <c r="G2133" s="34"/>
      <c r="H2133" s="395" t="s">
        <v>21</v>
      </c>
      <c r="I2133" s="446">
        <f>SUM(I2134:I2135)</f>
        <v>0</v>
      </c>
      <c r="J2133" s="59"/>
      <c r="K2133" s="392"/>
      <c r="L2133" s="61"/>
      <c r="M2133" s="63"/>
    </row>
    <row r="2134" spans="1:13" ht="15">
      <c r="A2134" s="30"/>
      <c r="B2134" s="72"/>
      <c r="C2134" s="30"/>
      <c r="D2134" s="31" t="s">
        <v>2912</v>
      </c>
      <c r="E2134" s="78" t="s">
        <v>2910</v>
      </c>
      <c r="F2134" s="32" t="s">
        <v>7</v>
      </c>
      <c r="G2134" s="34">
        <v>89</v>
      </c>
      <c r="H2134" s="56">
        <v>0</v>
      </c>
      <c r="I2134" s="396">
        <f t="shared" si="71"/>
        <v>0</v>
      </c>
      <c r="J2134" s="59"/>
      <c r="K2134" s="392"/>
      <c r="L2134" s="61"/>
      <c r="M2134" s="63"/>
    </row>
    <row r="2135" spans="1:13" ht="15">
      <c r="A2135" s="30"/>
      <c r="B2135" s="72"/>
      <c r="C2135" s="30"/>
      <c r="D2135" s="31" t="s">
        <v>2913</v>
      </c>
      <c r="E2135" s="78" t="s">
        <v>2911</v>
      </c>
      <c r="F2135" s="32" t="s">
        <v>7</v>
      </c>
      <c r="G2135" s="34">
        <v>16</v>
      </c>
      <c r="H2135" s="56">
        <v>0</v>
      </c>
      <c r="I2135" s="396">
        <f t="shared" si="71"/>
        <v>0</v>
      </c>
      <c r="J2135" s="59"/>
      <c r="K2135" s="392"/>
      <c r="L2135" s="61"/>
      <c r="M2135" s="63"/>
    </row>
    <row r="2136" spans="1:13" ht="15">
      <c r="A2136" s="30">
        <v>5</v>
      </c>
      <c r="B2136" s="72"/>
      <c r="C2136" s="30"/>
      <c r="D2136" s="31"/>
      <c r="E2136" s="127" t="s">
        <v>2914</v>
      </c>
      <c r="F2136" s="32"/>
      <c r="G2136" s="34"/>
      <c r="H2136" s="395" t="s">
        <v>21</v>
      </c>
      <c r="I2136" s="446">
        <f>SUM(I2137:I2143)</f>
        <v>0</v>
      </c>
      <c r="J2136" s="59"/>
      <c r="K2136" s="392"/>
      <c r="L2136" s="61"/>
      <c r="M2136" s="63"/>
    </row>
    <row r="2137" spans="1:13" ht="22.5">
      <c r="A2137" s="30"/>
      <c r="B2137" s="72"/>
      <c r="C2137" s="30"/>
      <c r="D2137" s="31">
        <v>4.01</v>
      </c>
      <c r="E2137" s="78" t="s">
        <v>4272</v>
      </c>
      <c r="F2137" s="32" t="s">
        <v>8</v>
      </c>
      <c r="G2137" s="34">
        <v>10</v>
      </c>
      <c r="H2137" s="56">
        <v>0</v>
      </c>
      <c r="I2137" s="396">
        <f t="shared" si="71"/>
        <v>0</v>
      </c>
      <c r="J2137" s="59"/>
      <c r="K2137" s="392"/>
      <c r="L2137" s="61"/>
      <c r="M2137" s="63"/>
    </row>
    <row r="2138" spans="1:13" ht="22.5">
      <c r="A2138" s="30"/>
      <c r="B2138" s="72"/>
      <c r="C2138" s="30"/>
      <c r="D2138" s="31">
        <v>4.0199999999999996</v>
      </c>
      <c r="E2138" s="78" t="s">
        <v>4273</v>
      </c>
      <c r="F2138" s="32" t="s">
        <v>8</v>
      </c>
      <c r="G2138" s="34">
        <v>8</v>
      </c>
      <c r="H2138" s="56">
        <v>0</v>
      </c>
      <c r="I2138" s="396">
        <f t="shared" si="71"/>
        <v>0</v>
      </c>
      <c r="J2138" s="59"/>
      <c r="K2138" s="392"/>
      <c r="L2138" s="61"/>
      <c r="M2138" s="63"/>
    </row>
    <row r="2139" spans="1:13" ht="15">
      <c r="A2139" s="30"/>
      <c r="B2139" s="72"/>
      <c r="C2139" s="30"/>
      <c r="D2139" s="31">
        <v>4.03</v>
      </c>
      <c r="E2139" s="78" t="s">
        <v>2841</v>
      </c>
      <c r="F2139" s="32" t="s">
        <v>363</v>
      </c>
      <c r="G2139" s="34">
        <v>270</v>
      </c>
      <c r="H2139" s="56">
        <v>0</v>
      </c>
      <c r="I2139" s="396">
        <f t="shared" si="71"/>
        <v>0</v>
      </c>
      <c r="J2139" s="59"/>
      <c r="K2139" s="392"/>
      <c r="L2139" s="61"/>
      <c r="M2139" s="63"/>
    </row>
    <row r="2140" spans="1:13" ht="15">
      <c r="A2140" s="30"/>
      <c r="B2140" s="72"/>
      <c r="C2140" s="30"/>
      <c r="D2140" s="31">
        <v>4.04</v>
      </c>
      <c r="E2140" s="78" t="s">
        <v>2842</v>
      </c>
      <c r="F2140" s="32" t="s">
        <v>363</v>
      </c>
      <c r="G2140" s="34">
        <v>2200</v>
      </c>
      <c r="H2140" s="56">
        <v>0</v>
      </c>
      <c r="I2140" s="396">
        <f t="shared" si="71"/>
        <v>0</v>
      </c>
      <c r="J2140" s="59"/>
      <c r="K2140" s="392"/>
      <c r="L2140" s="61"/>
      <c r="M2140" s="63"/>
    </row>
    <row r="2141" spans="1:13" ht="15">
      <c r="A2141" s="30"/>
      <c r="B2141" s="72"/>
      <c r="C2141" s="30"/>
      <c r="D2141" s="31">
        <v>4.05</v>
      </c>
      <c r="E2141" s="78" t="s">
        <v>4274</v>
      </c>
      <c r="F2141" s="32" t="s">
        <v>7</v>
      </c>
      <c r="G2141" s="34">
        <v>8</v>
      </c>
      <c r="H2141" s="56">
        <v>0</v>
      </c>
      <c r="I2141" s="396">
        <f t="shared" si="71"/>
        <v>0</v>
      </c>
      <c r="J2141" s="59"/>
      <c r="K2141" s="392"/>
      <c r="L2141" s="61"/>
      <c r="M2141" s="63"/>
    </row>
    <row r="2142" spans="1:13" ht="15">
      <c r="A2142" s="30"/>
      <c r="B2142" s="72"/>
      <c r="C2142" s="30"/>
      <c r="D2142" s="31">
        <v>4.0599999999999996</v>
      </c>
      <c r="E2142" s="78" t="s">
        <v>2843</v>
      </c>
      <c r="F2142" s="32" t="s">
        <v>7</v>
      </c>
      <c r="G2142" s="34">
        <v>18</v>
      </c>
      <c r="H2142" s="56">
        <v>0</v>
      </c>
      <c r="I2142" s="396">
        <f t="shared" si="71"/>
        <v>0</v>
      </c>
      <c r="J2142" s="59"/>
      <c r="K2142" s="392"/>
      <c r="L2142" s="61"/>
      <c r="M2142" s="63"/>
    </row>
    <row r="2143" spans="1:13" ht="15">
      <c r="A2143" s="30"/>
      <c r="B2143" s="72"/>
      <c r="C2143" s="30"/>
      <c r="D2143" s="31">
        <v>4.07</v>
      </c>
      <c r="E2143" s="78" t="s">
        <v>2844</v>
      </c>
      <c r="F2143" s="32" t="s">
        <v>8</v>
      </c>
      <c r="G2143" s="34">
        <v>17</v>
      </c>
      <c r="H2143" s="56">
        <v>0</v>
      </c>
      <c r="I2143" s="396">
        <f t="shared" si="71"/>
        <v>0</v>
      </c>
      <c r="J2143" s="59"/>
      <c r="K2143" s="392"/>
      <c r="L2143" s="61"/>
      <c r="M2143" s="63"/>
    </row>
    <row r="2144" spans="1:13" ht="15">
      <c r="A2144" s="30">
        <v>5</v>
      </c>
      <c r="B2144" s="72"/>
      <c r="C2144" s="30"/>
      <c r="D2144" s="31"/>
      <c r="E2144" s="127" t="s">
        <v>2915</v>
      </c>
      <c r="F2144" s="32"/>
      <c r="G2144" s="34"/>
      <c r="H2144" s="395" t="s">
        <v>21</v>
      </c>
      <c r="I2144" s="446">
        <f>SUM(I2145:I2151)</f>
        <v>0</v>
      </c>
      <c r="J2144" s="59"/>
      <c r="K2144" s="392"/>
      <c r="L2144" s="61"/>
      <c r="M2144" s="63"/>
    </row>
    <row r="2145" spans="1:13" ht="15">
      <c r="A2145" s="30"/>
      <c r="B2145" s="72"/>
      <c r="C2145" s="30"/>
      <c r="D2145" s="31" t="s">
        <v>2920</v>
      </c>
      <c r="E2145" s="78" t="s">
        <v>2713</v>
      </c>
      <c r="F2145" s="32" t="s">
        <v>7</v>
      </c>
      <c r="G2145" s="34">
        <v>4</v>
      </c>
      <c r="H2145" s="56">
        <v>0</v>
      </c>
      <c r="I2145" s="396">
        <f t="shared" si="71"/>
        <v>0</v>
      </c>
      <c r="J2145" s="59"/>
      <c r="K2145" s="392"/>
      <c r="L2145" s="61"/>
      <c r="M2145" s="63"/>
    </row>
    <row r="2146" spans="1:13" ht="22.5">
      <c r="A2146" s="30"/>
      <c r="B2146" s="72"/>
      <c r="C2146" s="30"/>
      <c r="D2146" s="31" t="s">
        <v>2921</v>
      </c>
      <c r="E2146" s="78" t="s">
        <v>4275</v>
      </c>
      <c r="F2146" s="32" t="s">
        <v>7</v>
      </c>
      <c r="G2146" s="34">
        <v>4</v>
      </c>
      <c r="H2146" s="56">
        <v>0</v>
      </c>
      <c r="I2146" s="396">
        <f t="shared" si="71"/>
        <v>0</v>
      </c>
      <c r="J2146" s="59"/>
      <c r="K2146" s="392"/>
      <c r="L2146" s="61"/>
      <c r="M2146" s="63"/>
    </row>
    <row r="2147" spans="1:13" ht="22.5">
      <c r="A2147" s="30"/>
      <c r="B2147" s="72"/>
      <c r="C2147" s="30"/>
      <c r="D2147" s="31" t="s">
        <v>2922</v>
      </c>
      <c r="E2147" s="78" t="s">
        <v>2916</v>
      </c>
      <c r="F2147" s="32" t="s">
        <v>7</v>
      </c>
      <c r="G2147" s="34">
        <v>4</v>
      </c>
      <c r="H2147" s="56">
        <v>0</v>
      </c>
      <c r="I2147" s="396">
        <f t="shared" si="71"/>
        <v>0</v>
      </c>
      <c r="J2147" s="59"/>
      <c r="K2147" s="392"/>
      <c r="L2147" s="61"/>
      <c r="M2147" s="63"/>
    </row>
    <row r="2148" spans="1:13" ht="22.5">
      <c r="A2148" s="30"/>
      <c r="B2148" s="72"/>
      <c r="C2148" s="30"/>
      <c r="D2148" s="31" t="s">
        <v>2923</v>
      </c>
      <c r="E2148" s="78" t="s">
        <v>4276</v>
      </c>
      <c r="F2148" s="32" t="s">
        <v>7</v>
      </c>
      <c r="G2148" s="34">
        <v>4</v>
      </c>
      <c r="H2148" s="56">
        <v>0</v>
      </c>
      <c r="I2148" s="396">
        <f t="shared" si="71"/>
        <v>0</v>
      </c>
      <c r="J2148" s="59"/>
      <c r="K2148" s="392"/>
      <c r="L2148" s="61"/>
      <c r="M2148" s="63"/>
    </row>
    <row r="2149" spans="1:13" ht="15">
      <c r="A2149" s="30"/>
      <c r="B2149" s="72"/>
      <c r="C2149" s="30"/>
      <c r="D2149" s="31" t="s">
        <v>2924</v>
      </c>
      <c r="E2149" s="78" t="s">
        <v>2845</v>
      </c>
      <c r="F2149" s="32" t="s">
        <v>7</v>
      </c>
      <c r="G2149" s="34">
        <v>4</v>
      </c>
      <c r="H2149" s="56">
        <v>0</v>
      </c>
      <c r="I2149" s="396">
        <f t="shared" si="71"/>
        <v>0</v>
      </c>
      <c r="J2149" s="59"/>
      <c r="K2149" s="392"/>
      <c r="L2149" s="61"/>
      <c r="M2149" s="63"/>
    </row>
    <row r="2150" spans="1:13" ht="15">
      <c r="A2150" s="30"/>
      <c r="B2150" s="72"/>
      <c r="C2150" s="30"/>
      <c r="D2150" s="31" t="s">
        <v>2925</v>
      </c>
      <c r="E2150" s="78" t="s">
        <v>2917</v>
      </c>
      <c r="F2150" s="32" t="s">
        <v>7</v>
      </c>
      <c r="G2150" s="34">
        <v>4</v>
      </c>
      <c r="H2150" s="56">
        <v>0</v>
      </c>
      <c r="I2150" s="396">
        <f t="shared" si="71"/>
        <v>0</v>
      </c>
      <c r="J2150" s="59"/>
      <c r="K2150" s="392"/>
      <c r="L2150" s="61"/>
      <c r="M2150" s="63"/>
    </row>
    <row r="2151" spans="1:13" ht="15">
      <c r="A2151" s="30"/>
      <c r="B2151" s="72"/>
      <c r="C2151" s="30"/>
      <c r="D2151" s="31" t="s">
        <v>2926</v>
      </c>
      <c r="E2151" s="78" t="s">
        <v>2918</v>
      </c>
      <c r="F2151" s="32" t="s">
        <v>8</v>
      </c>
      <c r="G2151" s="34">
        <v>1</v>
      </c>
      <c r="H2151" s="56">
        <v>0</v>
      </c>
      <c r="I2151" s="396">
        <f t="shared" si="71"/>
        <v>0</v>
      </c>
      <c r="J2151" s="59"/>
      <c r="K2151" s="392"/>
      <c r="L2151" s="61"/>
      <c r="M2151" s="63"/>
    </row>
    <row r="2152" spans="1:13" ht="15">
      <c r="A2152" s="30">
        <v>5</v>
      </c>
      <c r="B2152" s="72"/>
      <c r="C2152" s="30"/>
      <c r="D2152" s="31"/>
      <c r="E2152" s="127" t="s">
        <v>2919</v>
      </c>
      <c r="F2152" s="32"/>
      <c r="G2152" s="34"/>
      <c r="H2152" s="395" t="s">
        <v>21</v>
      </c>
      <c r="I2152" s="446">
        <f>SUM(I2153:I2161)</f>
        <v>0</v>
      </c>
      <c r="J2152" s="59"/>
      <c r="K2152" s="392"/>
      <c r="L2152" s="61"/>
      <c r="M2152" s="63"/>
    </row>
    <row r="2153" spans="1:13" ht="15">
      <c r="A2153" s="30"/>
      <c r="B2153" s="72"/>
      <c r="C2153" s="30"/>
      <c r="D2153" s="31" t="s">
        <v>2927</v>
      </c>
      <c r="E2153" s="78" t="s">
        <v>2846</v>
      </c>
      <c r="F2153" s="32" t="s">
        <v>363</v>
      </c>
      <c r="G2153" s="34">
        <v>2040</v>
      </c>
      <c r="H2153" s="56">
        <v>0</v>
      </c>
      <c r="I2153" s="396">
        <f t="shared" ref="I2153:I2163" si="72">IF(ISNUMBER(G2153),ROUND(G2153*H2153,2),"")</f>
        <v>0</v>
      </c>
      <c r="J2153" s="59"/>
      <c r="K2153" s="392"/>
      <c r="L2153" s="61"/>
      <c r="M2153" s="63"/>
    </row>
    <row r="2154" spans="1:13" ht="15">
      <c r="A2154" s="30"/>
      <c r="B2154" s="72"/>
      <c r="C2154" s="30"/>
      <c r="D2154" s="31" t="s">
        <v>2928</v>
      </c>
      <c r="E2154" s="78" t="s">
        <v>2847</v>
      </c>
      <c r="F2154" s="32" t="s">
        <v>363</v>
      </c>
      <c r="G2154" s="34">
        <v>130</v>
      </c>
      <c r="H2154" s="56">
        <v>0</v>
      </c>
      <c r="I2154" s="396">
        <f t="shared" si="72"/>
        <v>0</v>
      </c>
      <c r="J2154" s="59"/>
      <c r="K2154" s="392"/>
      <c r="L2154" s="61"/>
      <c r="M2154" s="63"/>
    </row>
    <row r="2155" spans="1:13" ht="15">
      <c r="A2155" s="30"/>
      <c r="B2155" s="72"/>
      <c r="C2155" s="30"/>
      <c r="D2155" s="31" t="s">
        <v>2929</v>
      </c>
      <c r="E2155" s="78" t="s">
        <v>2848</v>
      </c>
      <c r="F2155" s="32" t="s">
        <v>363</v>
      </c>
      <c r="G2155" s="34">
        <v>495</v>
      </c>
      <c r="H2155" s="56">
        <v>0</v>
      </c>
      <c r="I2155" s="396">
        <f t="shared" si="72"/>
        <v>0</v>
      </c>
      <c r="J2155" s="59"/>
      <c r="K2155" s="392"/>
      <c r="L2155" s="61"/>
      <c r="M2155" s="63"/>
    </row>
    <row r="2156" spans="1:13" ht="15">
      <c r="A2156" s="30"/>
      <c r="B2156" s="72"/>
      <c r="C2156" s="30"/>
      <c r="D2156" s="31" t="s">
        <v>2930</v>
      </c>
      <c r="E2156" s="78" t="s">
        <v>2849</v>
      </c>
      <c r="F2156" s="32" t="s">
        <v>363</v>
      </c>
      <c r="G2156" s="34">
        <v>500</v>
      </c>
      <c r="H2156" s="56">
        <v>0</v>
      </c>
      <c r="I2156" s="396">
        <f t="shared" si="72"/>
        <v>0</v>
      </c>
      <c r="J2156" s="59"/>
      <c r="K2156" s="392"/>
      <c r="L2156" s="61"/>
      <c r="M2156" s="63"/>
    </row>
    <row r="2157" spans="1:13" ht="15">
      <c r="A2157" s="30"/>
      <c r="B2157" s="72"/>
      <c r="C2157" s="30"/>
      <c r="D2157" s="31" t="s">
        <v>2931</v>
      </c>
      <c r="E2157" s="78" t="s">
        <v>2850</v>
      </c>
      <c r="F2157" s="32" t="s">
        <v>363</v>
      </c>
      <c r="G2157" s="34">
        <v>150</v>
      </c>
      <c r="H2157" s="56">
        <v>0</v>
      </c>
      <c r="I2157" s="396">
        <f t="shared" si="72"/>
        <v>0</v>
      </c>
      <c r="J2157" s="59"/>
      <c r="K2157" s="392"/>
      <c r="L2157" s="61"/>
      <c r="M2157" s="63"/>
    </row>
    <row r="2158" spans="1:13" ht="15">
      <c r="A2158" s="30"/>
      <c r="B2158" s="72"/>
      <c r="C2158" s="30"/>
      <c r="D2158" s="31" t="s">
        <v>2932</v>
      </c>
      <c r="E2158" s="78" t="s">
        <v>2851</v>
      </c>
      <c r="F2158" s="32" t="s">
        <v>363</v>
      </c>
      <c r="G2158" s="34">
        <v>765</v>
      </c>
      <c r="H2158" s="56">
        <v>0</v>
      </c>
      <c r="I2158" s="396">
        <f t="shared" si="72"/>
        <v>0</v>
      </c>
      <c r="J2158" s="59"/>
      <c r="K2158" s="392"/>
      <c r="L2158" s="61"/>
      <c r="M2158" s="63"/>
    </row>
    <row r="2159" spans="1:13" ht="15">
      <c r="A2159" s="30"/>
      <c r="B2159" s="72"/>
      <c r="C2159" s="30"/>
      <c r="D2159" s="31" t="s">
        <v>2933</v>
      </c>
      <c r="E2159" s="78" t="s">
        <v>2852</v>
      </c>
      <c r="F2159" s="32" t="s">
        <v>363</v>
      </c>
      <c r="G2159" s="34">
        <v>550</v>
      </c>
      <c r="H2159" s="56">
        <v>0</v>
      </c>
      <c r="I2159" s="396">
        <f t="shared" si="72"/>
        <v>0</v>
      </c>
      <c r="J2159" s="59"/>
      <c r="K2159" s="392"/>
      <c r="L2159" s="61"/>
      <c r="M2159" s="63"/>
    </row>
    <row r="2160" spans="1:13" ht="15">
      <c r="A2160" s="30"/>
      <c r="B2160" s="72"/>
      <c r="C2160" s="30"/>
      <c r="D2160" s="31" t="s">
        <v>2934</v>
      </c>
      <c r="E2160" s="78" t="s">
        <v>2853</v>
      </c>
      <c r="F2160" s="32" t="s">
        <v>363</v>
      </c>
      <c r="G2160" s="34">
        <v>1455</v>
      </c>
      <c r="H2160" s="56">
        <v>0</v>
      </c>
      <c r="I2160" s="396">
        <f t="shared" si="72"/>
        <v>0</v>
      </c>
      <c r="J2160" s="59"/>
      <c r="K2160" s="392"/>
      <c r="L2160" s="61"/>
      <c r="M2160" s="63"/>
    </row>
    <row r="2161" spans="1:13" ht="15">
      <c r="A2161" s="30"/>
      <c r="B2161" s="72"/>
      <c r="C2161" s="30"/>
      <c r="D2161" s="31" t="s">
        <v>2935</v>
      </c>
      <c r="E2161" s="78" t="s">
        <v>2854</v>
      </c>
      <c r="F2161" s="32" t="s">
        <v>363</v>
      </c>
      <c r="G2161" s="34">
        <v>1000</v>
      </c>
      <c r="H2161" s="56">
        <v>0</v>
      </c>
      <c r="I2161" s="396">
        <f t="shared" si="72"/>
        <v>0</v>
      </c>
      <c r="J2161" s="59"/>
      <c r="K2161" s="392"/>
      <c r="L2161" s="61"/>
      <c r="M2161" s="63"/>
    </row>
    <row r="2162" spans="1:13" ht="15">
      <c r="A2162" s="30">
        <v>5</v>
      </c>
      <c r="B2162" s="72"/>
      <c r="C2162" s="30"/>
      <c r="D2162" s="31"/>
      <c r="E2162" s="127" t="s">
        <v>2936</v>
      </c>
      <c r="F2162" s="32"/>
      <c r="G2162" s="34"/>
      <c r="H2162" s="395" t="s">
        <v>21</v>
      </c>
      <c r="I2162" s="446">
        <f>SUM(I2163:I2178)</f>
        <v>0</v>
      </c>
      <c r="J2162" s="59"/>
      <c r="K2162" s="392"/>
      <c r="L2162" s="61"/>
      <c r="M2162" s="63"/>
    </row>
    <row r="2163" spans="1:13" ht="15">
      <c r="A2163" s="30"/>
      <c r="B2163" s="72"/>
      <c r="C2163" s="30"/>
      <c r="D2163" s="31" t="s">
        <v>2943</v>
      </c>
      <c r="E2163" s="78" t="s">
        <v>2937</v>
      </c>
      <c r="F2163" s="32" t="s">
        <v>7</v>
      </c>
      <c r="G2163" s="34">
        <v>1</v>
      </c>
      <c r="H2163" s="56">
        <v>0</v>
      </c>
      <c r="I2163" s="396">
        <f t="shared" si="72"/>
        <v>0</v>
      </c>
      <c r="J2163" s="59"/>
      <c r="K2163" s="392"/>
      <c r="L2163" s="61"/>
      <c r="M2163" s="63"/>
    </row>
    <row r="2164" spans="1:13" ht="15">
      <c r="A2164" s="30"/>
      <c r="B2164" s="72"/>
      <c r="C2164" s="30"/>
      <c r="D2164" s="31" t="s">
        <v>2944</v>
      </c>
      <c r="E2164" s="78" t="s">
        <v>2855</v>
      </c>
      <c r="F2164" s="32" t="s">
        <v>7</v>
      </c>
      <c r="G2164" s="34">
        <v>2</v>
      </c>
      <c r="H2164" s="56">
        <v>0</v>
      </c>
      <c r="I2164" s="396">
        <f t="shared" ref="I2164:I2186" si="73">IF(ISNUMBER(G2164),ROUND(G2164*H2164,2),"")</f>
        <v>0</v>
      </c>
      <c r="J2164" s="59"/>
      <c r="K2164" s="392"/>
      <c r="L2164" s="61"/>
      <c r="M2164" s="63"/>
    </row>
    <row r="2165" spans="1:13" ht="15">
      <c r="A2165" s="30"/>
      <c r="B2165" s="72"/>
      <c r="C2165" s="30"/>
      <c r="D2165" s="31" t="s">
        <v>2945</v>
      </c>
      <c r="E2165" s="78" t="s">
        <v>2938</v>
      </c>
      <c r="F2165" s="32" t="s">
        <v>7</v>
      </c>
      <c r="G2165" s="34">
        <v>1</v>
      </c>
      <c r="H2165" s="56">
        <v>0</v>
      </c>
      <c r="I2165" s="396">
        <f t="shared" si="73"/>
        <v>0</v>
      </c>
      <c r="J2165" s="59"/>
      <c r="K2165" s="392"/>
      <c r="L2165" s="61"/>
      <c r="M2165" s="63"/>
    </row>
    <row r="2166" spans="1:13" ht="15">
      <c r="A2166" s="30"/>
      <c r="B2166" s="72"/>
      <c r="C2166" s="30"/>
      <c r="D2166" s="31" t="s">
        <v>2946</v>
      </c>
      <c r="E2166" s="78" t="s">
        <v>2856</v>
      </c>
      <c r="F2166" s="32" t="s">
        <v>7</v>
      </c>
      <c r="G2166" s="34">
        <v>2</v>
      </c>
      <c r="H2166" s="56">
        <v>0</v>
      </c>
      <c r="I2166" s="396">
        <f t="shared" si="73"/>
        <v>0</v>
      </c>
      <c r="J2166" s="59"/>
      <c r="K2166" s="392"/>
      <c r="L2166" s="61"/>
      <c r="M2166" s="63"/>
    </row>
    <row r="2167" spans="1:13" ht="15">
      <c r="A2167" s="30"/>
      <c r="B2167" s="72"/>
      <c r="C2167" s="30"/>
      <c r="D2167" s="31" t="s">
        <v>2947</v>
      </c>
      <c r="E2167" s="78" t="s">
        <v>1423</v>
      </c>
      <c r="F2167" s="32" t="s">
        <v>7</v>
      </c>
      <c r="G2167" s="34">
        <v>1</v>
      </c>
      <c r="H2167" s="56">
        <v>0</v>
      </c>
      <c r="I2167" s="396">
        <f t="shared" si="73"/>
        <v>0</v>
      </c>
      <c r="J2167" s="59"/>
      <c r="K2167" s="392"/>
      <c r="L2167" s="61"/>
      <c r="M2167" s="63"/>
    </row>
    <row r="2168" spans="1:13" ht="15">
      <c r="A2168" s="30"/>
      <c r="B2168" s="72"/>
      <c r="C2168" s="30"/>
      <c r="D2168" s="31" t="s">
        <v>2948</v>
      </c>
      <c r="E2168" s="78" t="s">
        <v>2857</v>
      </c>
      <c r="F2168" s="32" t="s">
        <v>7</v>
      </c>
      <c r="G2168" s="34">
        <v>1</v>
      </c>
      <c r="H2168" s="56">
        <v>0</v>
      </c>
      <c r="I2168" s="396">
        <f t="shared" si="73"/>
        <v>0</v>
      </c>
      <c r="J2168" s="59"/>
      <c r="K2168" s="392"/>
      <c r="L2168" s="61"/>
      <c r="M2168" s="63"/>
    </row>
    <row r="2169" spans="1:13" ht="15">
      <c r="A2169" s="30"/>
      <c r="B2169" s="72"/>
      <c r="C2169" s="30"/>
      <c r="D2169" s="31" t="s">
        <v>2949</v>
      </c>
      <c r="E2169" s="78" t="s">
        <v>2939</v>
      </c>
      <c r="F2169" s="32" t="s">
        <v>7</v>
      </c>
      <c r="G2169" s="34">
        <v>35</v>
      </c>
      <c r="H2169" s="56">
        <v>0</v>
      </c>
      <c r="I2169" s="396">
        <f t="shared" si="73"/>
        <v>0</v>
      </c>
      <c r="J2169" s="59"/>
      <c r="K2169" s="392"/>
      <c r="L2169" s="61"/>
      <c r="M2169" s="63"/>
    </row>
    <row r="2170" spans="1:13" ht="15">
      <c r="A2170" s="30"/>
      <c r="B2170" s="72"/>
      <c r="C2170" s="30"/>
      <c r="D2170" s="31" t="s">
        <v>2950</v>
      </c>
      <c r="E2170" s="78" t="s">
        <v>2940</v>
      </c>
      <c r="F2170" s="32" t="s">
        <v>7</v>
      </c>
      <c r="G2170" s="34">
        <v>20</v>
      </c>
      <c r="H2170" s="56">
        <v>0</v>
      </c>
      <c r="I2170" s="396">
        <f t="shared" si="73"/>
        <v>0</v>
      </c>
      <c r="J2170" s="59"/>
      <c r="K2170" s="392"/>
      <c r="L2170" s="61"/>
      <c r="M2170" s="63"/>
    </row>
    <row r="2171" spans="1:13" ht="15">
      <c r="A2171" s="30"/>
      <c r="B2171" s="72"/>
      <c r="C2171" s="30"/>
      <c r="D2171" s="31" t="s">
        <v>2951</v>
      </c>
      <c r="E2171" s="78" t="s">
        <v>2941</v>
      </c>
      <c r="F2171" s="32" t="s">
        <v>7</v>
      </c>
      <c r="G2171" s="34">
        <v>5</v>
      </c>
      <c r="H2171" s="56">
        <v>0</v>
      </c>
      <c r="I2171" s="396">
        <f t="shared" si="73"/>
        <v>0</v>
      </c>
      <c r="J2171" s="59"/>
      <c r="K2171" s="392"/>
      <c r="L2171" s="61"/>
      <c r="M2171" s="63"/>
    </row>
    <row r="2172" spans="1:13" ht="15">
      <c r="A2172" s="30"/>
      <c r="B2172" s="72"/>
      <c r="C2172" s="30"/>
      <c r="D2172" s="31" t="s">
        <v>2952</v>
      </c>
      <c r="E2172" s="78" t="s">
        <v>2942</v>
      </c>
      <c r="F2172" s="32" t="s">
        <v>7</v>
      </c>
      <c r="G2172" s="34">
        <v>15</v>
      </c>
      <c r="H2172" s="56">
        <v>0</v>
      </c>
      <c r="I2172" s="396">
        <f t="shared" si="73"/>
        <v>0</v>
      </c>
      <c r="J2172" s="59"/>
      <c r="K2172" s="392"/>
      <c r="L2172" s="61"/>
      <c r="M2172" s="63"/>
    </row>
    <row r="2173" spans="1:13" ht="15">
      <c r="A2173" s="30"/>
      <c r="B2173" s="72"/>
      <c r="C2173" s="30"/>
      <c r="D2173" s="31" t="s">
        <v>2953</v>
      </c>
      <c r="E2173" s="78" t="s">
        <v>2858</v>
      </c>
      <c r="F2173" s="32" t="s">
        <v>7</v>
      </c>
      <c r="G2173" s="34">
        <v>1</v>
      </c>
      <c r="H2173" s="56">
        <v>0</v>
      </c>
      <c r="I2173" s="396">
        <f t="shared" si="73"/>
        <v>0</v>
      </c>
      <c r="J2173" s="59"/>
      <c r="K2173" s="392"/>
      <c r="L2173" s="61"/>
      <c r="M2173" s="63"/>
    </row>
    <row r="2174" spans="1:13" ht="15">
      <c r="A2174" s="30"/>
      <c r="B2174" s="72"/>
      <c r="C2174" s="30"/>
      <c r="D2174" s="31" t="s">
        <v>2954</v>
      </c>
      <c r="E2174" s="78" t="s">
        <v>2859</v>
      </c>
      <c r="F2174" s="32" t="s">
        <v>7</v>
      </c>
      <c r="G2174" s="34">
        <v>1</v>
      </c>
      <c r="H2174" s="56">
        <v>0</v>
      </c>
      <c r="I2174" s="396">
        <f t="shared" si="73"/>
        <v>0</v>
      </c>
      <c r="J2174" s="59"/>
      <c r="K2174" s="392"/>
      <c r="L2174" s="61"/>
      <c r="M2174" s="63"/>
    </row>
    <row r="2175" spans="1:13" ht="15">
      <c r="A2175" s="30"/>
      <c r="B2175" s="72"/>
      <c r="C2175" s="30"/>
      <c r="D2175" s="31" t="s">
        <v>2955</v>
      </c>
      <c r="E2175" s="78" t="s">
        <v>2860</v>
      </c>
      <c r="F2175" s="32" t="s">
        <v>7</v>
      </c>
      <c r="G2175" s="34">
        <v>1</v>
      </c>
      <c r="H2175" s="56">
        <v>0</v>
      </c>
      <c r="I2175" s="396">
        <f t="shared" si="73"/>
        <v>0</v>
      </c>
      <c r="J2175" s="59"/>
      <c r="K2175" s="392"/>
      <c r="L2175" s="61"/>
      <c r="M2175" s="63"/>
    </row>
    <row r="2176" spans="1:13" ht="15">
      <c r="A2176" s="30"/>
      <c r="B2176" s="72"/>
      <c r="C2176" s="30"/>
      <c r="D2176" s="31" t="s">
        <v>2956</v>
      </c>
      <c r="E2176" s="78" t="s">
        <v>2861</v>
      </c>
      <c r="F2176" s="32" t="s">
        <v>7</v>
      </c>
      <c r="G2176" s="34">
        <v>2</v>
      </c>
      <c r="H2176" s="56">
        <v>0</v>
      </c>
      <c r="I2176" s="396">
        <f t="shared" si="73"/>
        <v>0</v>
      </c>
      <c r="J2176" s="59"/>
      <c r="K2176" s="392"/>
      <c r="L2176" s="61"/>
      <c r="M2176" s="63"/>
    </row>
    <row r="2177" spans="1:13" ht="15">
      <c r="A2177" s="30"/>
      <c r="B2177" s="72"/>
      <c r="C2177" s="30"/>
      <c r="D2177" s="31" t="s">
        <v>2957</v>
      </c>
      <c r="E2177" s="78" t="s">
        <v>2862</v>
      </c>
      <c r="F2177" s="32" t="s">
        <v>7</v>
      </c>
      <c r="G2177" s="34">
        <v>5</v>
      </c>
      <c r="H2177" s="56">
        <v>0</v>
      </c>
      <c r="I2177" s="396">
        <f t="shared" si="73"/>
        <v>0</v>
      </c>
      <c r="J2177" s="59"/>
      <c r="K2177" s="392"/>
      <c r="L2177" s="61"/>
      <c r="M2177" s="63"/>
    </row>
    <row r="2178" spans="1:13" ht="15">
      <c r="A2178" s="30"/>
      <c r="B2178" s="72"/>
      <c r="C2178" s="30"/>
      <c r="D2178" s="31" t="s">
        <v>2958</v>
      </c>
      <c r="E2178" s="78" t="s">
        <v>2863</v>
      </c>
      <c r="F2178" s="32" t="s">
        <v>7</v>
      </c>
      <c r="G2178" s="34">
        <v>2</v>
      </c>
      <c r="H2178" s="56">
        <v>0</v>
      </c>
      <c r="I2178" s="396">
        <f t="shared" si="73"/>
        <v>0</v>
      </c>
      <c r="J2178" s="59"/>
      <c r="K2178" s="392"/>
      <c r="L2178" s="61"/>
      <c r="M2178" s="63"/>
    </row>
    <row r="2179" spans="1:13" ht="15">
      <c r="A2179" s="30">
        <v>5</v>
      </c>
      <c r="B2179" s="72"/>
      <c r="C2179" s="30"/>
      <c r="D2179" s="31"/>
      <c r="E2179" s="127" t="s">
        <v>2959</v>
      </c>
      <c r="F2179" s="32"/>
      <c r="G2179" s="34"/>
      <c r="H2179" s="395" t="s">
        <v>21</v>
      </c>
      <c r="I2179" s="446">
        <f>SUM(I2180:I2197)</f>
        <v>0</v>
      </c>
      <c r="J2179" s="59"/>
      <c r="K2179" s="392"/>
      <c r="L2179" s="61"/>
      <c r="M2179" s="63"/>
    </row>
    <row r="2180" spans="1:13" ht="15">
      <c r="A2180" s="30"/>
      <c r="B2180" s="72"/>
      <c r="C2180" s="30"/>
      <c r="D2180" s="31" t="s">
        <v>2971</v>
      </c>
      <c r="E2180" s="78" t="s">
        <v>2960</v>
      </c>
      <c r="F2180" s="32" t="s">
        <v>2864</v>
      </c>
      <c r="G2180" s="34">
        <v>57</v>
      </c>
      <c r="H2180" s="56">
        <v>0</v>
      </c>
      <c r="I2180" s="396">
        <f t="shared" si="73"/>
        <v>0</v>
      </c>
      <c r="J2180" s="59"/>
      <c r="K2180" s="392"/>
      <c r="L2180" s="61"/>
      <c r="M2180" s="63"/>
    </row>
    <row r="2181" spans="1:13" ht="15">
      <c r="A2181" s="30"/>
      <c r="B2181" s="72"/>
      <c r="C2181" s="30"/>
      <c r="D2181" s="31" t="s">
        <v>2972</v>
      </c>
      <c r="E2181" s="78" t="s">
        <v>2961</v>
      </c>
      <c r="F2181" s="32" t="s">
        <v>2864</v>
      </c>
      <c r="G2181" s="34">
        <v>93</v>
      </c>
      <c r="H2181" s="56">
        <v>0</v>
      </c>
      <c r="I2181" s="396">
        <f t="shared" si="73"/>
        <v>0</v>
      </c>
      <c r="J2181" s="59"/>
      <c r="K2181" s="392"/>
      <c r="L2181" s="61"/>
      <c r="M2181" s="63"/>
    </row>
    <row r="2182" spans="1:13" ht="15">
      <c r="A2182" s="30"/>
      <c r="B2182" s="72"/>
      <c r="C2182" s="30"/>
      <c r="D2182" s="31" t="s">
        <v>2973</v>
      </c>
      <c r="E2182" s="78" t="s">
        <v>2962</v>
      </c>
      <c r="F2182" s="32" t="s">
        <v>2864</v>
      </c>
      <c r="G2182" s="34">
        <v>41</v>
      </c>
      <c r="H2182" s="56">
        <v>0</v>
      </c>
      <c r="I2182" s="396">
        <f t="shared" si="73"/>
        <v>0</v>
      </c>
      <c r="J2182" s="59"/>
      <c r="K2182" s="392"/>
      <c r="L2182" s="61"/>
      <c r="M2182" s="63"/>
    </row>
    <row r="2183" spans="1:13" ht="15">
      <c r="A2183" s="30"/>
      <c r="B2183" s="72"/>
      <c r="C2183" s="30"/>
      <c r="D2183" s="31" t="s">
        <v>2974</v>
      </c>
      <c r="E2183" s="78" t="s">
        <v>2963</v>
      </c>
      <c r="F2183" s="32" t="s">
        <v>2864</v>
      </c>
      <c r="G2183" s="34">
        <v>10</v>
      </c>
      <c r="H2183" s="56">
        <v>0</v>
      </c>
      <c r="I2183" s="396">
        <f t="shared" si="73"/>
        <v>0</v>
      </c>
      <c r="J2183" s="59"/>
      <c r="K2183" s="392"/>
      <c r="L2183" s="61"/>
      <c r="M2183" s="63"/>
    </row>
    <row r="2184" spans="1:13" ht="15">
      <c r="A2184" s="30"/>
      <c r="B2184" s="72"/>
      <c r="C2184" s="30"/>
      <c r="D2184" s="31" t="s">
        <v>2975</v>
      </c>
      <c r="E2184" s="78" t="s">
        <v>2865</v>
      </c>
      <c r="F2184" s="32" t="s">
        <v>363</v>
      </c>
      <c r="G2184" s="34">
        <v>590</v>
      </c>
      <c r="H2184" s="56">
        <v>0</v>
      </c>
      <c r="I2184" s="396">
        <f t="shared" si="73"/>
        <v>0</v>
      </c>
      <c r="J2184" s="59"/>
      <c r="K2184" s="392"/>
      <c r="L2184" s="61"/>
      <c r="M2184" s="63"/>
    </row>
    <row r="2185" spans="1:13" ht="15">
      <c r="A2185" s="30"/>
      <c r="B2185" s="72"/>
      <c r="C2185" s="30"/>
      <c r="D2185" s="31" t="s">
        <v>2976</v>
      </c>
      <c r="E2185" s="78" t="s">
        <v>2964</v>
      </c>
      <c r="F2185" s="32" t="s">
        <v>7</v>
      </c>
      <c r="G2185" s="34">
        <v>16</v>
      </c>
      <c r="H2185" s="56">
        <v>0</v>
      </c>
      <c r="I2185" s="396">
        <f t="shared" si="73"/>
        <v>0</v>
      </c>
      <c r="J2185" s="59"/>
      <c r="K2185" s="392"/>
      <c r="L2185" s="61"/>
      <c r="M2185" s="63"/>
    </row>
    <row r="2186" spans="1:13" ht="15">
      <c r="A2186" s="30"/>
      <c r="B2186" s="72"/>
      <c r="C2186" s="30"/>
      <c r="D2186" s="31" t="s">
        <v>2977</v>
      </c>
      <c r="E2186" s="78" t="s">
        <v>2965</v>
      </c>
      <c r="F2186" s="32" t="s">
        <v>7</v>
      </c>
      <c r="G2186" s="34">
        <v>4</v>
      </c>
      <c r="H2186" s="56">
        <v>0</v>
      </c>
      <c r="I2186" s="396">
        <f t="shared" si="73"/>
        <v>0</v>
      </c>
      <c r="J2186" s="59"/>
      <c r="K2186" s="392"/>
      <c r="L2186" s="61"/>
      <c r="M2186" s="63"/>
    </row>
    <row r="2187" spans="1:13" ht="15">
      <c r="A2187" s="30"/>
      <c r="B2187" s="72"/>
      <c r="C2187" s="30"/>
      <c r="D2187" s="31" t="s">
        <v>2978</v>
      </c>
      <c r="E2187" s="78" t="s">
        <v>2966</v>
      </c>
      <c r="F2187" s="32" t="s">
        <v>7</v>
      </c>
      <c r="G2187" s="34">
        <v>1</v>
      </c>
      <c r="H2187" s="56">
        <v>0</v>
      </c>
      <c r="I2187" s="396">
        <f t="shared" ref="I2187:I2206" si="74">IF(ISNUMBER(G2187),ROUND(G2187*H2187,2),"")</f>
        <v>0</v>
      </c>
      <c r="J2187" s="59"/>
      <c r="K2187" s="392"/>
      <c r="L2187" s="61"/>
      <c r="M2187" s="63"/>
    </row>
    <row r="2188" spans="1:13" ht="15">
      <c r="A2188" s="30"/>
      <c r="B2188" s="72"/>
      <c r="C2188" s="30"/>
      <c r="D2188" s="31" t="s">
        <v>2979</v>
      </c>
      <c r="E2188" s="78" t="s">
        <v>2967</v>
      </c>
      <c r="F2188" s="32" t="s">
        <v>7</v>
      </c>
      <c r="G2188" s="34">
        <v>5</v>
      </c>
      <c r="H2188" s="56">
        <v>0</v>
      </c>
      <c r="I2188" s="396">
        <f t="shared" si="74"/>
        <v>0</v>
      </c>
      <c r="J2188" s="59"/>
      <c r="K2188" s="392"/>
      <c r="L2188" s="61"/>
      <c r="M2188" s="63"/>
    </row>
    <row r="2189" spans="1:13" ht="15">
      <c r="A2189" s="30"/>
      <c r="B2189" s="72"/>
      <c r="C2189" s="30"/>
      <c r="D2189" s="31" t="s">
        <v>2980</v>
      </c>
      <c r="E2189" s="78" t="s">
        <v>2866</v>
      </c>
      <c r="F2189" s="32" t="s">
        <v>2864</v>
      </c>
      <c r="G2189" s="34">
        <v>150</v>
      </c>
      <c r="H2189" s="56">
        <v>0</v>
      </c>
      <c r="I2189" s="396">
        <f t="shared" si="74"/>
        <v>0</v>
      </c>
      <c r="J2189" s="59"/>
      <c r="K2189" s="392"/>
      <c r="L2189" s="61"/>
      <c r="M2189" s="63"/>
    </row>
    <row r="2190" spans="1:13" ht="15">
      <c r="A2190" s="30"/>
      <c r="B2190" s="72"/>
      <c r="C2190" s="30"/>
      <c r="D2190" s="31" t="s">
        <v>2981</v>
      </c>
      <c r="E2190" s="78" t="s">
        <v>2867</v>
      </c>
      <c r="F2190" s="32" t="s">
        <v>363</v>
      </c>
      <c r="G2190" s="34">
        <v>50</v>
      </c>
      <c r="H2190" s="56">
        <v>0</v>
      </c>
      <c r="I2190" s="396">
        <f t="shared" si="74"/>
        <v>0</v>
      </c>
      <c r="J2190" s="59"/>
      <c r="K2190" s="392"/>
      <c r="L2190" s="61"/>
      <c r="M2190" s="63"/>
    </row>
    <row r="2191" spans="1:13" ht="15">
      <c r="A2191" s="30"/>
      <c r="B2191" s="72"/>
      <c r="C2191" s="30"/>
      <c r="D2191" s="31" t="s">
        <v>2982</v>
      </c>
      <c r="E2191" s="78" t="s">
        <v>2868</v>
      </c>
      <c r="F2191" s="32" t="s">
        <v>363</v>
      </c>
      <c r="G2191" s="34">
        <v>1791</v>
      </c>
      <c r="H2191" s="56">
        <v>0</v>
      </c>
      <c r="I2191" s="396">
        <f t="shared" si="74"/>
        <v>0</v>
      </c>
      <c r="J2191" s="59"/>
      <c r="K2191" s="392"/>
      <c r="L2191" s="61"/>
      <c r="M2191" s="63"/>
    </row>
    <row r="2192" spans="1:13" ht="15">
      <c r="A2192" s="30"/>
      <c r="B2192" s="72"/>
      <c r="C2192" s="30"/>
      <c r="D2192" s="31" t="s">
        <v>2983</v>
      </c>
      <c r="E2192" s="78" t="s">
        <v>2869</v>
      </c>
      <c r="F2192" s="32" t="s">
        <v>363</v>
      </c>
      <c r="G2192" s="34">
        <v>1000</v>
      </c>
      <c r="H2192" s="56">
        <v>0</v>
      </c>
      <c r="I2192" s="396">
        <f t="shared" si="74"/>
        <v>0</v>
      </c>
      <c r="J2192" s="59"/>
      <c r="K2192" s="392"/>
      <c r="L2192" s="61"/>
      <c r="M2192" s="63"/>
    </row>
    <row r="2193" spans="1:13" ht="15">
      <c r="A2193" s="30"/>
      <c r="B2193" s="72"/>
      <c r="C2193" s="30"/>
      <c r="D2193" s="31" t="s">
        <v>2984</v>
      </c>
      <c r="E2193" s="78" t="s">
        <v>2871</v>
      </c>
      <c r="F2193" s="32" t="s">
        <v>2870</v>
      </c>
      <c r="G2193" s="34">
        <v>30</v>
      </c>
      <c r="H2193" s="56">
        <v>0</v>
      </c>
      <c r="I2193" s="396">
        <f t="shared" si="74"/>
        <v>0</v>
      </c>
      <c r="J2193" s="59"/>
      <c r="K2193" s="392"/>
      <c r="L2193" s="61"/>
      <c r="M2193" s="63"/>
    </row>
    <row r="2194" spans="1:13" ht="15">
      <c r="A2194" s="30"/>
      <c r="B2194" s="72"/>
      <c r="C2194" s="30"/>
      <c r="D2194" s="31" t="s">
        <v>2985</v>
      </c>
      <c r="E2194" s="78" t="s">
        <v>2968</v>
      </c>
      <c r="F2194" s="32" t="s">
        <v>2864</v>
      </c>
      <c r="G2194" s="34">
        <v>203</v>
      </c>
      <c r="H2194" s="56">
        <v>0</v>
      </c>
      <c r="I2194" s="396">
        <f t="shared" si="74"/>
        <v>0</v>
      </c>
      <c r="J2194" s="59"/>
      <c r="K2194" s="392"/>
      <c r="L2194" s="61"/>
      <c r="M2194" s="63"/>
    </row>
    <row r="2195" spans="1:13" ht="15">
      <c r="A2195" s="30"/>
      <c r="B2195" s="72"/>
      <c r="C2195" s="30"/>
      <c r="D2195" s="31" t="s">
        <v>2986</v>
      </c>
      <c r="E2195" s="78" t="s">
        <v>2969</v>
      </c>
      <c r="F2195" s="32" t="s">
        <v>2864</v>
      </c>
      <c r="G2195" s="34">
        <v>192</v>
      </c>
      <c r="H2195" s="56">
        <v>0</v>
      </c>
      <c r="I2195" s="396">
        <f t="shared" si="74"/>
        <v>0</v>
      </c>
      <c r="J2195" s="59"/>
      <c r="K2195" s="392"/>
      <c r="L2195" s="61"/>
      <c r="M2195" s="63"/>
    </row>
    <row r="2196" spans="1:13" ht="15">
      <c r="A2196" s="30"/>
      <c r="B2196" s="72"/>
      <c r="C2196" s="30"/>
      <c r="D2196" s="31" t="s">
        <v>2987</v>
      </c>
      <c r="E2196" s="78" t="s">
        <v>2872</v>
      </c>
      <c r="F2196" s="32" t="s">
        <v>8</v>
      </c>
      <c r="G2196" s="34">
        <v>1</v>
      </c>
      <c r="H2196" s="56">
        <v>0</v>
      </c>
      <c r="I2196" s="396">
        <f t="shared" si="74"/>
        <v>0</v>
      </c>
      <c r="J2196" s="59"/>
      <c r="K2196" s="392"/>
      <c r="L2196" s="61"/>
      <c r="M2196" s="63"/>
    </row>
    <row r="2197" spans="1:13" ht="22.5">
      <c r="A2197" s="30"/>
      <c r="B2197" s="72"/>
      <c r="C2197" s="30"/>
      <c r="D2197" s="31" t="s">
        <v>2988</v>
      </c>
      <c r="E2197" s="78" t="s">
        <v>2970</v>
      </c>
      <c r="F2197" s="32" t="s">
        <v>363</v>
      </c>
      <c r="G2197" s="34">
        <v>6000</v>
      </c>
      <c r="H2197" s="56">
        <v>0</v>
      </c>
      <c r="I2197" s="396">
        <f t="shared" si="74"/>
        <v>0</v>
      </c>
      <c r="J2197" s="59"/>
      <c r="K2197" s="392"/>
      <c r="L2197" s="61"/>
      <c r="M2197" s="63"/>
    </row>
    <row r="2198" spans="1:13" ht="15">
      <c r="A2198" s="402">
        <v>3</v>
      </c>
      <c r="B2198" s="402"/>
      <c r="C2198" s="403"/>
      <c r="D2198" s="404"/>
      <c r="E2198" s="404" t="s">
        <v>2886</v>
      </c>
      <c r="F2198" s="432"/>
      <c r="G2198" s="433"/>
      <c r="H2198" s="434" t="s">
        <v>21</v>
      </c>
      <c r="I2198" s="435">
        <f>I2199+I2201</f>
        <v>0</v>
      </c>
      <c r="J2198" s="59"/>
      <c r="K2198" s="392"/>
      <c r="L2198" s="61"/>
      <c r="M2198" s="63"/>
    </row>
    <row r="2199" spans="1:13" ht="15">
      <c r="A2199" s="30">
        <v>5</v>
      </c>
      <c r="B2199" s="72"/>
      <c r="C2199" s="30"/>
      <c r="D2199" s="31"/>
      <c r="E2199" s="127" t="s">
        <v>2991</v>
      </c>
      <c r="F2199" s="32"/>
      <c r="G2199" s="34"/>
      <c r="H2199" s="395" t="s">
        <v>21</v>
      </c>
      <c r="I2199" s="446">
        <f>SUM(I2200)</f>
        <v>0</v>
      </c>
      <c r="J2199" s="59"/>
      <c r="K2199" s="392"/>
      <c r="L2199" s="61"/>
      <c r="M2199" s="63"/>
    </row>
    <row r="2200" spans="1:13" ht="15">
      <c r="A2200" s="30"/>
      <c r="B2200" s="72"/>
      <c r="C2200" s="30"/>
      <c r="D2200" s="31" t="s">
        <v>2887</v>
      </c>
      <c r="E2200" s="78" t="s">
        <v>2873</v>
      </c>
      <c r="F2200" s="32" t="s">
        <v>8</v>
      </c>
      <c r="G2200" s="34">
        <v>1</v>
      </c>
      <c r="H2200" s="56">
        <v>0</v>
      </c>
      <c r="I2200" s="396">
        <f t="shared" si="74"/>
        <v>0</v>
      </c>
      <c r="J2200" s="59"/>
      <c r="K2200" s="392"/>
      <c r="L2200" s="61"/>
      <c r="M2200" s="63"/>
    </row>
    <row r="2201" spans="1:13" ht="15">
      <c r="A2201" s="30">
        <v>5</v>
      </c>
      <c r="B2201" s="72"/>
      <c r="C2201" s="30"/>
      <c r="D2201" s="31"/>
      <c r="E2201" s="127" t="s">
        <v>2992</v>
      </c>
      <c r="F2201" s="32"/>
      <c r="G2201" s="34"/>
      <c r="H2201" s="395" t="s">
        <v>21</v>
      </c>
      <c r="I2201" s="446">
        <f>SUM(I2202:I2212)</f>
        <v>0</v>
      </c>
      <c r="J2201" s="59"/>
      <c r="K2201" s="392"/>
      <c r="L2201" s="61"/>
      <c r="M2201" s="63"/>
    </row>
    <row r="2202" spans="1:13" ht="15">
      <c r="A2202" s="30"/>
      <c r="B2202" s="72"/>
      <c r="C2202" s="30"/>
      <c r="D2202" s="31" t="s">
        <v>2993</v>
      </c>
      <c r="E2202" s="78" t="s">
        <v>2989</v>
      </c>
      <c r="F2202" s="32" t="s">
        <v>1156</v>
      </c>
      <c r="G2202" s="34">
        <v>5</v>
      </c>
      <c r="H2202" s="56">
        <v>0</v>
      </c>
      <c r="I2202" s="396">
        <f t="shared" si="74"/>
        <v>0</v>
      </c>
      <c r="J2202" s="59"/>
      <c r="K2202" s="392"/>
      <c r="L2202" s="61"/>
      <c r="M2202" s="63"/>
    </row>
    <row r="2203" spans="1:13" ht="22.5">
      <c r="A2203" s="30"/>
      <c r="B2203" s="72"/>
      <c r="C2203" s="30"/>
      <c r="D2203" s="31" t="s">
        <v>2994</v>
      </c>
      <c r="E2203" s="78" t="s">
        <v>2990</v>
      </c>
      <c r="F2203" s="32" t="s">
        <v>8</v>
      </c>
      <c r="G2203" s="34">
        <v>1</v>
      </c>
      <c r="H2203" s="56">
        <v>0</v>
      </c>
      <c r="I2203" s="396">
        <f t="shared" si="74"/>
        <v>0</v>
      </c>
      <c r="J2203" s="59"/>
      <c r="K2203" s="392"/>
      <c r="L2203" s="61"/>
      <c r="M2203" s="63"/>
    </row>
    <row r="2204" spans="1:13" ht="15">
      <c r="A2204" s="82"/>
      <c r="B2204" s="83"/>
      <c r="C2204" s="82"/>
      <c r="D2204" s="84" t="s">
        <v>2995</v>
      </c>
      <c r="E2204" s="101" t="s">
        <v>2874</v>
      </c>
      <c r="F2204" s="85" t="s">
        <v>8</v>
      </c>
      <c r="G2204" s="86">
        <v>1</v>
      </c>
      <c r="H2204" s="87">
        <v>0</v>
      </c>
      <c r="I2204" s="396">
        <f t="shared" si="74"/>
        <v>0</v>
      </c>
      <c r="J2204" s="59"/>
      <c r="K2204" s="392"/>
      <c r="L2204" s="61"/>
      <c r="M2204" s="63"/>
    </row>
    <row r="2205" spans="1:13" ht="15">
      <c r="A2205" s="88"/>
      <c r="B2205" s="89"/>
      <c r="C2205" s="88"/>
      <c r="D2205" s="90"/>
      <c r="E2205" s="102" t="s">
        <v>2875</v>
      </c>
      <c r="F2205" s="91"/>
      <c r="G2205" s="92"/>
      <c r="H2205" s="397" t="s">
        <v>21</v>
      </c>
      <c r="I2205" s="397" t="str">
        <f t="shared" si="74"/>
        <v/>
      </c>
      <c r="J2205" s="59"/>
      <c r="K2205" s="392"/>
      <c r="L2205" s="61"/>
      <c r="M2205" s="63"/>
    </row>
    <row r="2206" spans="1:13" ht="15">
      <c r="A2206" s="88"/>
      <c r="B2206" s="89"/>
      <c r="C2206" s="88"/>
      <c r="D2206" s="90"/>
      <c r="E2206" s="102" t="s">
        <v>2876</v>
      </c>
      <c r="F2206" s="91"/>
      <c r="G2206" s="92"/>
      <c r="H2206" s="397" t="s">
        <v>21</v>
      </c>
      <c r="I2206" s="397" t="str">
        <f t="shared" si="74"/>
        <v/>
      </c>
      <c r="J2206" s="59"/>
      <c r="K2206" s="392"/>
      <c r="L2206" s="61"/>
      <c r="M2206" s="63"/>
    </row>
    <row r="2207" spans="1:13" ht="15">
      <c r="A2207" s="88"/>
      <c r="B2207" s="89"/>
      <c r="C2207" s="88"/>
      <c r="D2207" s="90"/>
      <c r="E2207" s="102" t="s">
        <v>2877</v>
      </c>
      <c r="F2207" s="91"/>
      <c r="G2207" s="92"/>
      <c r="H2207" s="397" t="s">
        <v>21</v>
      </c>
      <c r="I2207" s="397" t="str">
        <f t="shared" ref="I2207:I2212" si="75">IF(ISNUMBER(G2207),ROUND(G2207*H2207,2),"")</f>
        <v/>
      </c>
      <c r="J2207" s="59"/>
      <c r="K2207" s="392"/>
      <c r="L2207" s="61"/>
      <c r="M2207" s="63"/>
    </row>
    <row r="2208" spans="1:13" ht="15">
      <c r="A2208" s="88"/>
      <c r="B2208" s="89"/>
      <c r="C2208" s="88"/>
      <c r="D2208" s="90"/>
      <c r="E2208" s="102" t="s">
        <v>2878</v>
      </c>
      <c r="F2208" s="91"/>
      <c r="G2208" s="92"/>
      <c r="H2208" s="397" t="s">
        <v>21</v>
      </c>
      <c r="I2208" s="397" t="str">
        <f t="shared" si="75"/>
        <v/>
      </c>
      <c r="J2208" s="59"/>
      <c r="K2208" s="392"/>
      <c r="L2208" s="61"/>
      <c r="M2208" s="63"/>
    </row>
    <row r="2209" spans="1:13" ht="15">
      <c r="A2209" s="88"/>
      <c r="B2209" s="89"/>
      <c r="C2209" s="88"/>
      <c r="D2209" s="90"/>
      <c r="E2209" s="102" t="s">
        <v>2879</v>
      </c>
      <c r="F2209" s="91"/>
      <c r="G2209" s="92"/>
      <c r="H2209" s="397" t="s">
        <v>21</v>
      </c>
      <c r="I2209" s="397" t="str">
        <f t="shared" si="75"/>
        <v/>
      </c>
      <c r="J2209" s="59"/>
      <c r="K2209" s="392"/>
      <c r="L2209" s="61"/>
      <c r="M2209" s="63"/>
    </row>
    <row r="2210" spans="1:13" ht="15">
      <c r="A2210" s="88"/>
      <c r="B2210" s="89"/>
      <c r="C2210" s="88"/>
      <c r="D2210" s="90"/>
      <c r="E2210" s="102" t="s">
        <v>2880</v>
      </c>
      <c r="F2210" s="91"/>
      <c r="G2210" s="92"/>
      <c r="H2210" s="397" t="s">
        <v>21</v>
      </c>
      <c r="I2210" s="397" t="str">
        <f t="shared" si="75"/>
        <v/>
      </c>
      <c r="J2210" s="59"/>
      <c r="K2210" s="392"/>
      <c r="L2210" s="61"/>
      <c r="M2210" s="63"/>
    </row>
    <row r="2211" spans="1:13" ht="15">
      <c r="A2211" s="94"/>
      <c r="B2211" s="95"/>
      <c r="C2211" s="94"/>
      <c r="D2211" s="96"/>
      <c r="E2211" s="100" t="s">
        <v>2881</v>
      </c>
      <c r="F2211" s="97"/>
      <c r="G2211" s="98"/>
      <c r="H2211" s="398"/>
      <c r="I2211" s="398"/>
      <c r="J2211" s="59"/>
      <c r="K2211" s="392"/>
      <c r="L2211" s="61"/>
      <c r="M2211" s="63"/>
    </row>
    <row r="2212" spans="1:13" ht="15">
      <c r="A2212" s="30"/>
      <c r="B2212" s="72"/>
      <c r="C2212" s="30"/>
      <c r="D2212" s="31" t="s">
        <v>2996</v>
      </c>
      <c r="E2212" s="78" t="s">
        <v>2882</v>
      </c>
      <c r="F2212" s="32" t="s">
        <v>363</v>
      </c>
      <c r="G2212" s="34">
        <v>70</v>
      </c>
      <c r="H2212" s="56">
        <v>0</v>
      </c>
      <c r="I2212" s="396">
        <f t="shared" si="75"/>
        <v>0</v>
      </c>
      <c r="J2212" s="59"/>
      <c r="K2212" s="392"/>
      <c r="L2212" s="61"/>
      <c r="M2212" s="63"/>
    </row>
    <row r="2213" spans="1:13" ht="15">
      <c r="A2213" s="22">
        <v>2</v>
      </c>
      <c r="B2213" s="70" t="str">
        <f>IF(TRIM(H2213)&lt;&gt;"",COUNTA($H$8:H2213),"")</f>
        <v/>
      </c>
      <c r="C2213" s="22"/>
      <c r="D2213" s="23"/>
      <c r="E2213" s="24" t="s">
        <v>1714</v>
      </c>
      <c r="F2213" s="25"/>
      <c r="G2213" s="51"/>
      <c r="H2213" s="394"/>
      <c r="I2213" s="26">
        <f>I2214+I2236+I2240</f>
        <v>0</v>
      </c>
      <c r="J2213" s="59"/>
      <c r="K2213" s="392"/>
      <c r="L2213" s="61"/>
      <c r="M2213" s="63"/>
    </row>
    <row r="2214" spans="1:13" ht="15">
      <c r="A2214" s="402">
        <v>4</v>
      </c>
      <c r="B2214" s="402"/>
      <c r="C2214" s="403"/>
      <c r="D2214" s="404"/>
      <c r="E2214" s="404" t="s">
        <v>1716</v>
      </c>
      <c r="F2214" s="432"/>
      <c r="G2214" s="433"/>
      <c r="H2214" s="434"/>
      <c r="I2214" s="435">
        <f>SUM(I2215:I2235)</f>
        <v>0</v>
      </c>
      <c r="J2214" s="59"/>
      <c r="K2214" s="392"/>
      <c r="L2214" s="61"/>
      <c r="M2214" s="63"/>
    </row>
    <row r="2215" spans="1:13" ht="33.75">
      <c r="A2215" s="30"/>
      <c r="B2215" s="72"/>
      <c r="C2215" s="30"/>
      <c r="D2215" s="31" t="s">
        <v>2717</v>
      </c>
      <c r="E2215" s="78" t="s">
        <v>2718</v>
      </c>
      <c r="F2215" s="32" t="s">
        <v>363</v>
      </c>
      <c r="G2215" s="34">
        <v>2640</v>
      </c>
      <c r="H2215" s="56">
        <v>0</v>
      </c>
      <c r="I2215" s="396">
        <f t="shared" ref="I2215:I2265" si="76">IF(ISNUMBER(G2215),ROUND(G2215*H2215,2),"")</f>
        <v>0</v>
      </c>
      <c r="J2215" s="59"/>
      <c r="K2215" s="392"/>
      <c r="L2215" s="61"/>
      <c r="M2215" s="63"/>
    </row>
    <row r="2216" spans="1:13" ht="33.75">
      <c r="A2216" s="30"/>
      <c r="B2216" s="72"/>
      <c r="C2216" s="30"/>
      <c r="D2216" s="31" t="s">
        <v>2719</v>
      </c>
      <c r="E2216" s="78" t="s">
        <v>2720</v>
      </c>
      <c r="F2216" s="32" t="s">
        <v>363</v>
      </c>
      <c r="G2216" s="34">
        <v>100</v>
      </c>
      <c r="H2216" s="56">
        <v>0</v>
      </c>
      <c r="I2216" s="396">
        <f t="shared" si="76"/>
        <v>0</v>
      </c>
      <c r="J2216" s="59"/>
      <c r="K2216" s="392"/>
      <c r="L2216" s="61"/>
      <c r="M2216" s="63"/>
    </row>
    <row r="2217" spans="1:13" ht="22.5">
      <c r="A2217" s="30"/>
      <c r="B2217" s="72"/>
      <c r="C2217" s="30"/>
      <c r="D2217" s="31" t="s">
        <v>2721</v>
      </c>
      <c r="E2217" s="78" t="s">
        <v>2722</v>
      </c>
      <c r="F2217" s="32" t="s">
        <v>363</v>
      </c>
      <c r="G2217" s="34">
        <v>110</v>
      </c>
      <c r="H2217" s="56">
        <v>0</v>
      </c>
      <c r="I2217" s="396">
        <f t="shared" si="76"/>
        <v>0</v>
      </c>
      <c r="J2217" s="59"/>
      <c r="K2217" s="392"/>
      <c r="L2217" s="61"/>
      <c r="M2217" s="63"/>
    </row>
    <row r="2218" spans="1:13" ht="22.5">
      <c r="A2218" s="30"/>
      <c r="B2218" s="72"/>
      <c r="C2218" s="30"/>
      <c r="D2218" s="31" t="s">
        <v>2723</v>
      </c>
      <c r="E2218" s="78" t="s">
        <v>2724</v>
      </c>
      <c r="F2218" s="32" t="s">
        <v>363</v>
      </c>
      <c r="G2218" s="34">
        <v>140</v>
      </c>
      <c r="H2218" s="56">
        <v>0</v>
      </c>
      <c r="I2218" s="396">
        <f t="shared" si="76"/>
        <v>0</v>
      </c>
      <c r="J2218" s="59"/>
      <c r="K2218" s="392"/>
      <c r="L2218" s="61"/>
      <c r="M2218" s="63"/>
    </row>
    <row r="2219" spans="1:13" ht="22.5">
      <c r="A2219" s="30"/>
      <c r="B2219" s="72"/>
      <c r="C2219" s="30"/>
      <c r="D2219" s="31" t="s">
        <v>2725</v>
      </c>
      <c r="E2219" s="78" t="s">
        <v>2726</v>
      </c>
      <c r="F2219" s="32" t="s">
        <v>363</v>
      </c>
      <c r="G2219" s="34">
        <v>365</v>
      </c>
      <c r="H2219" s="56">
        <v>0</v>
      </c>
      <c r="I2219" s="396">
        <f t="shared" si="76"/>
        <v>0</v>
      </c>
      <c r="J2219" s="59"/>
      <c r="K2219" s="392"/>
      <c r="L2219" s="61"/>
      <c r="M2219" s="63"/>
    </row>
    <row r="2220" spans="1:13" ht="22.5">
      <c r="A2220" s="30"/>
      <c r="B2220" s="72"/>
      <c r="C2220" s="30"/>
      <c r="D2220" s="31" t="s">
        <v>2727</v>
      </c>
      <c r="E2220" s="78" t="s">
        <v>2728</v>
      </c>
      <c r="F2220" s="32" t="s">
        <v>363</v>
      </c>
      <c r="G2220" s="34">
        <v>345</v>
      </c>
      <c r="H2220" s="56">
        <v>0</v>
      </c>
      <c r="I2220" s="396">
        <f t="shared" si="76"/>
        <v>0</v>
      </c>
      <c r="J2220" s="59"/>
      <c r="K2220" s="392"/>
      <c r="L2220" s="61"/>
      <c r="M2220" s="63"/>
    </row>
    <row r="2221" spans="1:13" ht="22.5">
      <c r="A2221" s="30"/>
      <c r="B2221" s="72"/>
      <c r="C2221" s="30"/>
      <c r="D2221" s="31" t="s">
        <v>2729</v>
      </c>
      <c r="E2221" s="78" t="s">
        <v>2730</v>
      </c>
      <c r="F2221" s="32" t="s">
        <v>363</v>
      </c>
      <c r="G2221" s="34">
        <v>125</v>
      </c>
      <c r="H2221" s="56">
        <v>0</v>
      </c>
      <c r="I2221" s="396">
        <f t="shared" si="76"/>
        <v>0</v>
      </c>
      <c r="J2221" s="59"/>
      <c r="K2221" s="392"/>
      <c r="L2221" s="61"/>
      <c r="M2221" s="63"/>
    </row>
    <row r="2222" spans="1:13" ht="22.5">
      <c r="A2222" s="30"/>
      <c r="B2222" s="72"/>
      <c r="C2222" s="30"/>
      <c r="D2222" s="31" t="s">
        <v>2731</v>
      </c>
      <c r="E2222" s="78" t="s">
        <v>2732</v>
      </c>
      <c r="F2222" s="32" t="s">
        <v>363</v>
      </c>
      <c r="G2222" s="34">
        <v>150</v>
      </c>
      <c r="H2222" s="56">
        <v>0</v>
      </c>
      <c r="I2222" s="396">
        <f t="shared" si="76"/>
        <v>0</v>
      </c>
      <c r="J2222" s="59"/>
      <c r="K2222" s="392"/>
      <c r="L2222" s="61"/>
      <c r="M2222" s="63"/>
    </row>
    <row r="2223" spans="1:13" ht="15">
      <c r="A2223" s="30"/>
      <c r="B2223" s="72"/>
      <c r="C2223" s="30"/>
      <c r="D2223" s="31" t="s">
        <v>2733</v>
      </c>
      <c r="E2223" s="78" t="s">
        <v>2734</v>
      </c>
      <c r="F2223" s="32" t="s">
        <v>363</v>
      </c>
      <c r="G2223" s="34">
        <v>420</v>
      </c>
      <c r="H2223" s="56">
        <v>0</v>
      </c>
      <c r="I2223" s="396">
        <f t="shared" si="76"/>
        <v>0</v>
      </c>
      <c r="J2223" s="59"/>
      <c r="K2223" s="392"/>
      <c r="L2223" s="61"/>
      <c r="M2223" s="63"/>
    </row>
    <row r="2224" spans="1:13" ht="15">
      <c r="A2224" s="30"/>
      <c r="B2224" s="72"/>
      <c r="C2224" s="30"/>
      <c r="D2224" s="31" t="s">
        <v>2735</v>
      </c>
      <c r="E2224" s="78" t="s">
        <v>2736</v>
      </c>
      <c r="F2224" s="32" t="s">
        <v>363</v>
      </c>
      <c r="G2224" s="34">
        <v>2035</v>
      </c>
      <c r="H2224" s="56">
        <v>0</v>
      </c>
      <c r="I2224" s="396">
        <f t="shared" si="76"/>
        <v>0</v>
      </c>
      <c r="J2224" s="59"/>
      <c r="K2224" s="392"/>
      <c r="L2224" s="61"/>
      <c r="M2224" s="63"/>
    </row>
    <row r="2225" spans="1:13" ht="22.5">
      <c r="A2225" s="30"/>
      <c r="B2225" s="72"/>
      <c r="C2225" s="30"/>
      <c r="D2225" s="31" t="s">
        <v>2737</v>
      </c>
      <c r="E2225" s="78" t="s">
        <v>2738</v>
      </c>
      <c r="F2225" s="32" t="s">
        <v>363</v>
      </c>
      <c r="G2225" s="34">
        <v>5</v>
      </c>
      <c r="H2225" s="56">
        <v>0</v>
      </c>
      <c r="I2225" s="396">
        <f t="shared" si="76"/>
        <v>0</v>
      </c>
      <c r="J2225" s="59"/>
      <c r="K2225" s="392"/>
      <c r="L2225" s="61"/>
      <c r="M2225" s="63"/>
    </row>
    <row r="2226" spans="1:13" ht="22.5">
      <c r="A2226" s="30"/>
      <c r="B2226" s="72"/>
      <c r="C2226" s="30"/>
      <c r="D2226" s="31" t="s">
        <v>2739</v>
      </c>
      <c r="E2226" s="78" t="s">
        <v>2740</v>
      </c>
      <c r="F2226" s="32" t="s">
        <v>363</v>
      </c>
      <c r="G2226" s="34">
        <v>10</v>
      </c>
      <c r="H2226" s="56">
        <v>0</v>
      </c>
      <c r="I2226" s="396">
        <f t="shared" si="76"/>
        <v>0</v>
      </c>
      <c r="J2226" s="59"/>
      <c r="K2226" s="392"/>
      <c r="L2226" s="61"/>
      <c r="M2226" s="63"/>
    </row>
    <row r="2227" spans="1:13" ht="15">
      <c r="A2227" s="30"/>
      <c r="B2227" s="72"/>
      <c r="C2227" s="30"/>
      <c r="D2227" s="31" t="s">
        <v>2741</v>
      </c>
      <c r="E2227" s="78" t="s">
        <v>2742</v>
      </c>
      <c r="F2227" s="32" t="s">
        <v>363</v>
      </c>
      <c r="G2227" s="34">
        <v>25</v>
      </c>
      <c r="H2227" s="56">
        <v>0</v>
      </c>
      <c r="I2227" s="396">
        <f t="shared" si="76"/>
        <v>0</v>
      </c>
      <c r="J2227" s="59"/>
      <c r="K2227" s="392"/>
      <c r="L2227" s="61"/>
      <c r="M2227" s="63"/>
    </row>
    <row r="2228" spans="1:13" ht="15">
      <c r="A2228" s="30"/>
      <c r="B2228" s="72"/>
      <c r="C2228" s="30"/>
      <c r="D2228" s="31" t="s">
        <v>2743</v>
      </c>
      <c r="E2228" s="78" t="s">
        <v>2744</v>
      </c>
      <c r="F2228" s="32" t="s">
        <v>363</v>
      </c>
      <c r="G2228" s="34">
        <v>25</v>
      </c>
      <c r="H2228" s="56">
        <v>0</v>
      </c>
      <c r="I2228" s="396">
        <f t="shared" si="76"/>
        <v>0</v>
      </c>
      <c r="J2228" s="59"/>
      <c r="K2228" s="392"/>
      <c r="L2228" s="61"/>
      <c r="M2228" s="63"/>
    </row>
    <row r="2229" spans="1:13" ht="15">
      <c r="A2229" s="30"/>
      <c r="B2229" s="72"/>
      <c r="C2229" s="30"/>
      <c r="D2229" s="31" t="s">
        <v>2745</v>
      </c>
      <c r="E2229" s="78" t="s">
        <v>2746</v>
      </c>
      <c r="F2229" s="32" t="s">
        <v>363</v>
      </c>
      <c r="G2229" s="34">
        <v>10</v>
      </c>
      <c r="H2229" s="56">
        <v>0</v>
      </c>
      <c r="I2229" s="396">
        <f t="shared" si="76"/>
        <v>0</v>
      </c>
      <c r="J2229" s="59"/>
      <c r="K2229" s="392"/>
      <c r="L2229" s="61"/>
      <c r="M2229" s="63"/>
    </row>
    <row r="2230" spans="1:13" ht="15">
      <c r="A2230" s="30"/>
      <c r="B2230" s="72"/>
      <c r="C2230" s="30"/>
      <c r="D2230" s="31" t="s">
        <v>2747</v>
      </c>
      <c r="E2230" s="78" t="s">
        <v>2748</v>
      </c>
      <c r="F2230" s="32" t="s">
        <v>363</v>
      </c>
      <c r="G2230" s="34">
        <v>25</v>
      </c>
      <c r="H2230" s="56">
        <v>0</v>
      </c>
      <c r="I2230" s="396">
        <f t="shared" si="76"/>
        <v>0</v>
      </c>
      <c r="J2230" s="59"/>
      <c r="K2230" s="392"/>
      <c r="L2230" s="61"/>
      <c r="M2230" s="63"/>
    </row>
    <row r="2231" spans="1:13" ht="15">
      <c r="A2231" s="30"/>
      <c r="B2231" s="72"/>
      <c r="C2231" s="30"/>
      <c r="D2231" s="31" t="s">
        <v>2749</v>
      </c>
      <c r="E2231" s="78" t="s">
        <v>2750</v>
      </c>
      <c r="F2231" s="32" t="s">
        <v>363</v>
      </c>
      <c r="G2231" s="34">
        <v>32</v>
      </c>
      <c r="H2231" s="56">
        <v>0</v>
      </c>
      <c r="I2231" s="396">
        <f t="shared" si="76"/>
        <v>0</v>
      </c>
      <c r="J2231" s="59"/>
      <c r="K2231" s="392"/>
      <c r="L2231" s="61"/>
      <c r="M2231" s="63"/>
    </row>
    <row r="2232" spans="1:13" ht="22.5">
      <c r="A2232" s="30"/>
      <c r="B2232" s="72"/>
      <c r="C2232" s="30"/>
      <c r="D2232" s="31" t="s">
        <v>2751</v>
      </c>
      <c r="E2232" s="78" t="s">
        <v>2752</v>
      </c>
      <c r="F2232" s="32" t="s">
        <v>363</v>
      </c>
      <c r="G2232" s="34">
        <v>8</v>
      </c>
      <c r="H2232" s="56">
        <v>0</v>
      </c>
      <c r="I2232" s="396">
        <f t="shared" si="76"/>
        <v>0</v>
      </c>
      <c r="J2232" s="59"/>
      <c r="K2232" s="392"/>
      <c r="L2232" s="61"/>
      <c r="M2232" s="63"/>
    </row>
    <row r="2233" spans="1:13" ht="22.5">
      <c r="A2233" s="30"/>
      <c r="B2233" s="72"/>
      <c r="C2233" s="30"/>
      <c r="D2233" s="31" t="s">
        <v>2753</v>
      </c>
      <c r="E2233" s="78" t="s">
        <v>2754</v>
      </c>
      <c r="F2233" s="32" t="s">
        <v>363</v>
      </c>
      <c r="G2233" s="34">
        <v>8</v>
      </c>
      <c r="H2233" s="56">
        <v>0</v>
      </c>
      <c r="I2233" s="396">
        <f t="shared" si="76"/>
        <v>0</v>
      </c>
      <c r="J2233" s="59"/>
      <c r="K2233" s="392"/>
      <c r="L2233" s="61"/>
      <c r="M2233" s="63"/>
    </row>
    <row r="2234" spans="1:13" ht="22.5">
      <c r="A2234" s="30"/>
      <c r="B2234" s="72"/>
      <c r="C2234" s="30"/>
      <c r="D2234" s="31" t="s">
        <v>2755</v>
      </c>
      <c r="E2234" s="78" t="s">
        <v>2756</v>
      </c>
      <c r="F2234" s="32" t="s">
        <v>363</v>
      </c>
      <c r="G2234" s="34">
        <v>26</v>
      </c>
      <c r="H2234" s="56">
        <v>0</v>
      </c>
      <c r="I2234" s="396">
        <f t="shared" si="76"/>
        <v>0</v>
      </c>
      <c r="J2234" s="59"/>
      <c r="K2234" s="392"/>
      <c r="L2234" s="61"/>
      <c r="M2234" s="63"/>
    </row>
    <row r="2235" spans="1:13" ht="22.5">
      <c r="A2235" s="30"/>
      <c r="B2235" s="72"/>
      <c r="C2235" s="30"/>
      <c r="D2235" s="31" t="s">
        <v>2757</v>
      </c>
      <c r="E2235" s="78" t="s">
        <v>2758</v>
      </c>
      <c r="F2235" s="32" t="s">
        <v>363</v>
      </c>
      <c r="G2235" s="34">
        <v>60</v>
      </c>
      <c r="H2235" s="56">
        <v>0</v>
      </c>
      <c r="I2235" s="396">
        <f t="shared" si="76"/>
        <v>0</v>
      </c>
      <c r="J2235" s="59"/>
      <c r="K2235" s="392"/>
      <c r="L2235" s="61"/>
      <c r="M2235" s="63"/>
    </row>
    <row r="2236" spans="1:13" ht="15">
      <c r="A2236" s="402">
        <v>4</v>
      </c>
      <c r="B2236" s="402"/>
      <c r="C2236" s="403"/>
      <c r="D2236" s="404"/>
      <c r="E2236" s="404" t="s">
        <v>1841</v>
      </c>
      <c r="F2236" s="432"/>
      <c r="G2236" s="433"/>
      <c r="H2236" s="434"/>
      <c r="I2236" s="435">
        <f>SUM(I2237:I2239)</f>
        <v>0</v>
      </c>
      <c r="J2236" s="59"/>
      <c r="K2236" s="392"/>
      <c r="L2236" s="61"/>
      <c r="M2236" s="63"/>
    </row>
    <row r="2237" spans="1:13" ht="15">
      <c r="A2237" s="30"/>
      <c r="B2237" s="72"/>
      <c r="C2237" s="30"/>
      <c r="D2237" s="31" t="s">
        <v>2717</v>
      </c>
      <c r="E2237" s="78" t="s">
        <v>2759</v>
      </c>
      <c r="F2237" s="32" t="s">
        <v>7</v>
      </c>
      <c r="G2237" s="34">
        <v>2</v>
      </c>
      <c r="H2237" s="56">
        <v>0</v>
      </c>
      <c r="I2237" s="396">
        <f t="shared" si="76"/>
        <v>0</v>
      </c>
      <c r="J2237" s="59"/>
      <c r="K2237" s="392"/>
      <c r="L2237" s="61"/>
      <c r="M2237" s="63"/>
    </row>
    <row r="2238" spans="1:13" ht="45">
      <c r="A2238" s="30"/>
      <c r="B2238" s="72"/>
      <c r="C2238" s="30"/>
      <c r="D2238" s="31" t="s">
        <v>2719</v>
      </c>
      <c r="E2238" s="78" t="s">
        <v>2760</v>
      </c>
      <c r="F2238" s="32" t="s">
        <v>7</v>
      </c>
      <c r="G2238" s="34">
        <v>2</v>
      </c>
      <c r="H2238" s="56">
        <v>0</v>
      </c>
      <c r="I2238" s="396">
        <f t="shared" si="76"/>
        <v>0</v>
      </c>
      <c r="J2238" s="59"/>
      <c r="K2238" s="392"/>
      <c r="L2238" s="61"/>
      <c r="M2238" s="63"/>
    </row>
    <row r="2239" spans="1:13" ht="22.5">
      <c r="A2239" s="30"/>
      <c r="B2239" s="72"/>
      <c r="C2239" s="30"/>
      <c r="D2239" s="31" t="s">
        <v>2721</v>
      </c>
      <c r="E2239" s="78" t="s">
        <v>2761</v>
      </c>
      <c r="F2239" s="32" t="s">
        <v>7</v>
      </c>
      <c r="G2239" s="34">
        <v>2</v>
      </c>
      <c r="H2239" s="56">
        <v>0</v>
      </c>
      <c r="I2239" s="396">
        <f t="shared" si="76"/>
        <v>0</v>
      </c>
      <c r="J2239" s="59"/>
      <c r="K2239" s="392"/>
      <c r="L2239" s="61"/>
      <c r="M2239" s="63"/>
    </row>
    <row r="2240" spans="1:13" ht="15">
      <c r="A2240" s="402">
        <v>4</v>
      </c>
      <c r="B2240" s="402"/>
      <c r="C2240" s="403"/>
      <c r="D2240" s="404"/>
      <c r="E2240" s="404" t="s">
        <v>1846</v>
      </c>
      <c r="F2240" s="432"/>
      <c r="G2240" s="433"/>
      <c r="H2240" s="434"/>
      <c r="I2240" s="435">
        <f>I2241+I2266+I2280+I2291+I2296+I2306</f>
        <v>0</v>
      </c>
      <c r="J2240" s="59"/>
      <c r="K2240" s="392"/>
      <c r="L2240" s="61"/>
      <c r="M2240" s="63"/>
    </row>
    <row r="2241" spans="1:13" ht="15">
      <c r="A2241" s="30">
        <v>5</v>
      </c>
      <c r="B2241" s="72"/>
      <c r="C2241" s="30"/>
      <c r="D2241" s="31"/>
      <c r="E2241" s="127" t="s">
        <v>2823</v>
      </c>
      <c r="F2241" s="32"/>
      <c r="G2241" s="34"/>
      <c r="H2241" s="395"/>
      <c r="I2241" s="446">
        <f>SUM(I2242:I2265)</f>
        <v>0</v>
      </c>
      <c r="J2241" s="59"/>
      <c r="K2241" s="392"/>
      <c r="L2241" s="61"/>
      <c r="M2241" s="63"/>
    </row>
    <row r="2242" spans="1:13" ht="33.75">
      <c r="A2242" s="30"/>
      <c r="B2242" s="72"/>
      <c r="C2242" s="30"/>
      <c r="D2242" s="31" t="s">
        <v>2717</v>
      </c>
      <c r="E2242" s="78" t="s">
        <v>2762</v>
      </c>
      <c r="F2242" s="32" t="s">
        <v>7</v>
      </c>
      <c r="G2242" s="34">
        <v>1</v>
      </c>
      <c r="H2242" s="56">
        <v>0</v>
      </c>
      <c r="I2242" s="396">
        <f t="shared" si="76"/>
        <v>0</v>
      </c>
      <c r="J2242" s="59"/>
      <c r="K2242" s="392"/>
      <c r="L2242" s="61"/>
      <c r="M2242" s="63"/>
    </row>
    <row r="2243" spans="1:13" ht="78.75">
      <c r="A2243" s="30"/>
      <c r="B2243" s="72"/>
      <c r="C2243" s="30"/>
      <c r="D2243" s="31" t="s">
        <v>2719</v>
      </c>
      <c r="E2243" s="78" t="s">
        <v>2763</v>
      </c>
      <c r="F2243" s="32" t="s">
        <v>7</v>
      </c>
      <c r="G2243" s="34">
        <v>12</v>
      </c>
      <c r="H2243" s="56">
        <v>0</v>
      </c>
      <c r="I2243" s="396">
        <f t="shared" si="76"/>
        <v>0</v>
      </c>
      <c r="J2243" s="59"/>
      <c r="K2243" s="392"/>
      <c r="L2243" s="61"/>
      <c r="M2243" s="63"/>
    </row>
    <row r="2244" spans="1:13" ht="45">
      <c r="A2244" s="30"/>
      <c r="B2244" s="72"/>
      <c r="C2244" s="30"/>
      <c r="D2244" s="31" t="s">
        <v>2721</v>
      </c>
      <c r="E2244" s="78" t="s">
        <v>2764</v>
      </c>
      <c r="F2244" s="32" t="s">
        <v>7</v>
      </c>
      <c r="G2244" s="34">
        <v>2</v>
      </c>
      <c r="H2244" s="56">
        <v>0</v>
      </c>
      <c r="I2244" s="396">
        <f t="shared" si="76"/>
        <v>0</v>
      </c>
      <c r="J2244" s="59"/>
      <c r="K2244" s="392"/>
      <c r="L2244" s="61"/>
      <c r="M2244" s="63"/>
    </row>
    <row r="2245" spans="1:13" ht="56.25">
      <c r="A2245" s="30"/>
      <c r="B2245" s="72"/>
      <c r="C2245" s="30"/>
      <c r="D2245" s="31" t="s">
        <v>2723</v>
      </c>
      <c r="E2245" s="78" t="s">
        <v>2765</v>
      </c>
      <c r="F2245" s="32" t="s">
        <v>7</v>
      </c>
      <c r="G2245" s="34">
        <v>4</v>
      </c>
      <c r="H2245" s="56">
        <v>0</v>
      </c>
      <c r="I2245" s="396">
        <f t="shared" si="76"/>
        <v>0</v>
      </c>
      <c r="J2245" s="59"/>
      <c r="K2245" s="392"/>
      <c r="L2245" s="61"/>
      <c r="M2245" s="63"/>
    </row>
    <row r="2246" spans="1:13" ht="15">
      <c r="A2246" s="30"/>
      <c r="B2246" s="72"/>
      <c r="C2246" s="30"/>
      <c r="D2246" s="31" t="s">
        <v>2725</v>
      </c>
      <c r="E2246" s="78" t="s">
        <v>2766</v>
      </c>
      <c r="F2246" s="32" t="s">
        <v>7</v>
      </c>
      <c r="G2246" s="34">
        <v>14</v>
      </c>
      <c r="H2246" s="56">
        <v>0</v>
      </c>
      <c r="I2246" s="396">
        <f t="shared" si="76"/>
        <v>0</v>
      </c>
      <c r="J2246" s="59"/>
      <c r="K2246" s="392"/>
      <c r="L2246" s="61"/>
      <c r="M2246" s="63"/>
    </row>
    <row r="2247" spans="1:13" ht="22.5">
      <c r="A2247" s="30"/>
      <c r="B2247" s="72"/>
      <c r="C2247" s="30"/>
      <c r="D2247" s="31" t="s">
        <v>2727</v>
      </c>
      <c r="E2247" s="78" t="s">
        <v>2767</v>
      </c>
      <c r="F2247" s="32" t="s">
        <v>7</v>
      </c>
      <c r="G2247" s="34">
        <v>14</v>
      </c>
      <c r="H2247" s="56">
        <v>0</v>
      </c>
      <c r="I2247" s="396">
        <f t="shared" si="76"/>
        <v>0</v>
      </c>
      <c r="J2247" s="59"/>
      <c r="K2247" s="392"/>
      <c r="L2247" s="61"/>
      <c r="M2247" s="63"/>
    </row>
    <row r="2248" spans="1:13" ht="15">
      <c r="A2248" s="30"/>
      <c r="B2248" s="72"/>
      <c r="C2248" s="30"/>
      <c r="D2248" s="31" t="s">
        <v>2729</v>
      </c>
      <c r="E2248" s="78" t="s">
        <v>2768</v>
      </c>
      <c r="F2248" s="32" t="s">
        <v>8</v>
      </c>
      <c r="G2248" s="34">
        <v>18</v>
      </c>
      <c r="H2248" s="56">
        <v>0</v>
      </c>
      <c r="I2248" s="396">
        <f t="shared" si="76"/>
        <v>0</v>
      </c>
      <c r="J2248" s="59"/>
      <c r="K2248" s="392"/>
      <c r="L2248" s="61"/>
      <c r="M2248" s="63"/>
    </row>
    <row r="2249" spans="1:13" ht="22.5">
      <c r="A2249" s="30"/>
      <c r="B2249" s="72"/>
      <c r="C2249" s="30"/>
      <c r="D2249" s="31" t="s">
        <v>2731</v>
      </c>
      <c r="E2249" s="78" t="s">
        <v>2769</v>
      </c>
      <c r="F2249" s="32" t="s">
        <v>8</v>
      </c>
      <c r="G2249" s="248">
        <v>1</v>
      </c>
      <c r="H2249" s="56">
        <v>0</v>
      </c>
      <c r="I2249" s="396">
        <f t="shared" si="76"/>
        <v>0</v>
      </c>
      <c r="J2249" s="59"/>
      <c r="K2249" s="392"/>
      <c r="L2249" s="61"/>
      <c r="M2249" s="63"/>
    </row>
    <row r="2250" spans="1:13" ht="15">
      <c r="A2250" s="30"/>
      <c r="B2250" s="72"/>
      <c r="C2250" s="30"/>
      <c r="D2250" s="31" t="s">
        <v>2733</v>
      </c>
      <c r="E2250" s="78" t="s">
        <v>1423</v>
      </c>
      <c r="F2250" s="32" t="s">
        <v>7</v>
      </c>
      <c r="G2250" s="34">
        <v>15</v>
      </c>
      <c r="H2250" s="56">
        <v>0</v>
      </c>
      <c r="I2250" s="396">
        <f t="shared" si="76"/>
        <v>0</v>
      </c>
      <c r="J2250" s="59"/>
      <c r="K2250" s="392"/>
      <c r="L2250" s="61"/>
      <c r="M2250" s="63"/>
    </row>
    <row r="2251" spans="1:13" ht="15">
      <c r="A2251" s="30"/>
      <c r="B2251" s="72"/>
      <c r="C2251" s="30"/>
      <c r="D2251" s="31" t="s">
        <v>2735</v>
      </c>
      <c r="E2251" s="78" t="s">
        <v>2770</v>
      </c>
      <c r="F2251" s="32" t="s">
        <v>7</v>
      </c>
      <c r="G2251" s="34">
        <v>14</v>
      </c>
      <c r="H2251" s="56">
        <v>0</v>
      </c>
      <c r="I2251" s="396">
        <f t="shared" si="76"/>
        <v>0</v>
      </c>
      <c r="J2251" s="59"/>
      <c r="K2251" s="392"/>
      <c r="L2251" s="61"/>
      <c r="M2251" s="63"/>
    </row>
    <row r="2252" spans="1:13" ht="15">
      <c r="A2252" s="30"/>
      <c r="B2252" s="72"/>
      <c r="C2252" s="30"/>
      <c r="D2252" s="31" t="s">
        <v>2737</v>
      </c>
      <c r="E2252" s="78" t="s">
        <v>2771</v>
      </c>
      <c r="F2252" s="32" t="s">
        <v>7</v>
      </c>
      <c r="G2252" s="34">
        <v>1</v>
      </c>
      <c r="H2252" s="56">
        <v>0</v>
      </c>
      <c r="I2252" s="396">
        <f t="shared" si="76"/>
        <v>0</v>
      </c>
      <c r="J2252" s="59"/>
      <c r="K2252" s="392"/>
      <c r="L2252" s="61"/>
      <c r="M2252" s="63"/>
    </row>
    <row r="2253" spans="1:13" ht="15">
      <c r="A2253" s="30"/>
      <c r="B2253" s="72"/>
      <c r="C2253" s="30"/>
      <c r="D2253" s="31" t="s">
        <v>2739</v>
      </c>
      <c r="E2253" s="78" t="s">
        <v>2772</v>
      </c>
      <c r="F2253" s="32" t="s">
        <v>7</v>
      </c>
      <c r="G2253" s="34">
        <v>1</v>
      </c>
      <c r="H2253" s="56">
        <v>0</v>
      </c>
      <c r="I2253" s="396">
        <f t="shared" si="76"/>
        <v>0</v>
      </c>
      <c r="J2253" s="59"/>
      <c r="K2253" s="392"/>
      <c r="L2253" s="61"/>
      <c r="M2253" s="63"/>
    </row>
    <row r="2254" spans="1:13" ht="15">
      <c r="A2254" s="30"/>
      <c r="B2254" s="72"/>
      <c r="C2254" s="30"/>
      <c r="D2254" s="31" t="s">
        <v>2741</v>
      </c>
      <c r="E2254" s="78" t="s">
        <v>2773</v>
      </c>
      <c r="F2254" s="32" t="s">
        <v>7</v>
      </c>
      <c r="G2254" s="34">
        <v>15</v>
      </c>
      <c r="H2254" s="56">
        <v>0</v>
      </c>
      <c r="I2254" s="396">
        <f t="shared" si="76"/>
        <v>0</v>
      </c>
      <c r="J2254" s="59"/>
      <c r="K2254" s="392"/>
      <c r="L2254" s="61"/>
      <c r="M2254" s="63"/>
    </row>
    <row r="2255" spans="1:13" ht="45">
      <c r="A2255" s="30"/>
      <c r="B2255" s="72"/>
      <c r="C2255" s="30"/>
      <c r="D2255" s="31" t="s">
        <v>2743</v>
      </c>
      <c r="E2255" s="78" t="s">
        <v>2774</v>
      </c>
      <c r="F2255" s="32" t="s">
        <v>8</v>
      </c>
      <c r="G2255" s="34">
        <v>1</v>
      </c>
      <c r="H2255" s="56">
        <v>0</v>
      </c>
      <c r="I2255" s="396">
        <f t="shared" si="76"/>
        <v>0</v>
      </c>
      <c r="J2255" s="59"/>
      <c r="K2255" s="392"/>
      <c r="L2255" s="61"/>
      <c r="M2255" s="63"/>
    </row>
    <row r="2256" spans="1:13" ht="33.75">
      <c r="A2256" s="30"/>
      <c r="B2256" s="72"/>
      <c r="C2256" s="30"/>
      <c r="D2256" s="31" t="s">
        <v>2745</v>
      </c>
      <c r="E2256" s="78" t="s">
        <v>2775</v>
      </c>
      <c r="F2256" s="32" t="s">
        <v>7</v>
      </c>
      <c r="G2256" s="34">
        <v>1</v>
      </c>
      <c r="H2256" s="56">
        <v>0</v>
      </c>
      <c r="I2256" s="396">
        <f t="shared" si="76"/>
        <v>0</v>
      </c>
      <c r="J2256" s="59"/>
      <c r="K2256" s="392"/>
      <c r="L2256" s="61"/>
      <c r="M2256" s="63"/>
    </row>
    <row r="2257" spans="1:13" ht="213.75">
      <c r="A2257" s="30"/>
      <c r="B2257" s="72"/>
      <c r="C2257" s="30"/>
      <c r="D2257" s="31" t="s">
        <v>2747</v>
      </c>
      <c r="E2257" s="78" t="s">
        <v>2776</v>
      </c>
      <c r="F2257" s="32" t="s">
        <v>7</v>
      </c>
      <c r="G2257" s="34">
        <v>1</v>
      </c>
      <c r="H2257" s="56">
        <v>0</v>
      </c>
      <c r="I2257" s="396">
        <f t="shared" si="76"/>
        <v>0</v>
      </c>
      <c r="J2257" s="59"/>
      <c r="K2257" s="392"/>
      <c r="L2257" s="61"/>
      <c r="M2257" s="63"/>
    </row>
    <row r="2258" spans="1:13" ht="15">
      <c r="A2258" s="30"/>
      <c r="B2258" s="72"/>
      <c r="C2258" s="30"/>
      <c r="D2258" s="31" t="s">
        <v>2749</v>
      </c>
      <c r="E2258" s="78" t="s">
        <v>2777</v>
      </c>
      <c r="F2258" s="32" t="s">
        <v>7</v>
      </c>
      <c r="G2258" s="34">
        <v>1</v>
      </c>
      <c r="H2258" s="56">
        <v>0</v>
      </c>
      <c r="I2258" s="396">
        <f t="shared" si="76"/>
        <v>0</v>
      </c>
      <c r="J2258" s="59"/>
      <c r="K2258" s="392"/>
      <c r="L2258" s="61"/>
      <c r="M2258" s="63"/>
    </row>
    <row r="2259" spans="1:13" ht="15">
      <c r="A2259" s="30"/>
      <c r="B2259" s="72"/>
      <c r="C2259" s="30"/>
      <c r="D2259" s="31" t="s">
        <v>2751</v>
      </c>
      <c r="E2259" s="78" t="s">
        <v>2778</v>
      </c>
      <c r="F2259" s="32" t="s">
        <v>7</v>
      </c>
      <c r="G2259" s="34">
        <v>15</v>
      </c>
      <c r="H2259" s="56">
        <v>0</v>
      </c>
      <c r="I2259" s="396">
        <f t="shared" si="76"/>
        <v>0</v>
      </c>
      <c r="J2259" s="59"/>
      <c r="K2259" s="392"/>
      <c r="L2259" s="61"/>
      <c r="M2259" s="63"/>
    </row>
    <row r="2260" spans="1:13" ht="15">
      <c r="A2260" s="30"/>
      <c r="B2260" s="72"/>
      <c r="C2260" s="30"/>
      <c r="D2260" s="31" t="s">
        <v>2753</v>
      </c>
      <c r="E2260" s="78" t="s">
        <v>2779</v>
      </c>
      <c r="F2260" s="32" t="s">
        <v>8</v>
      </c>
      <c r="G2260" s="34">
        <v>1</v>
      </c>
      <c r="H2260" s="56">
        <v>0</v>
      </c>
      <c r="I2260" s="396">
        <f t="shared" si="76"/>
        <v>0</v>
      </c>
      <c r="J2260" s="59"/>
      <c r="K2260" s="392"/>
      <c r="L2260" s="61"/>
      <c r="M2260" s="63"/>
    </row>
    <row r="2261" spans="1:13" ht="15">
      <c r="A2261" s="30"/>
      <c r="B2261" s="72"/>
      <c r="C2261" s="30"/>
      <c r="D2261" s="31" t="s">
        <v>2755</v>
      </c>
      <c r="E2261" s="78" t="s">
        <v>2780</v>
      </c>
      <c r="F2261" s="32" t="s">
        <v>8</v>
      </c>
      <c r="G2261" s="34">
        <v>1</v>
      </c>
      <c r="H2261" s="56">
        <v>0</v>
      </c>
      <c r="I2261" s="396">
        <f t="shared" si="76"/>
        <v>0</v>
      </c>
      <c r="J2261" s="59"/>
      <c r="K2261" s="392"/>
      <c r="L2261" s="61"/>
      <c r="M2261" s="63"/>
    </row>
    <row r="2262" spans="1:13" ht="15">
      <c r="A2262" s="30"/>
      <c r="B2262" s="72"/>
      <c r="C2262" s="30"/>
      <c r="D2262" s="31" t="s">
        <v>2757</v>
      </c>
      <c r="E2262" s="78" t="s">
        <v>2781</v>
      </c>
      <c r="F2262" s="32" t="s">
        <v>8</v>
      </c>
      <c r="G2262" s="34">
        <v>1</v>
      </c>
      <c r="H2262" s="56">
        <v>0</v>
      </c>
      <c r="I2262" s="396">
        <f t="shared" si="76"/>
        <v>0</v>
      </c>
      <c r="J2262" s="59"/>
      <c r="K2262" s="392"/>
      <c r="L2262" s="61"/>
      <c r="M2262" s="63"/>
    </row>
    <row r="2263" spans="1:13" ht="15">
      <c r="A2263" s="30"/>
      <c r="B2263" s="72"/>
      <c r="C2263" s="30"/>
      <c r="D2263" s="31" t="s">
        <v>2782</v>
      </c>
      <c r="E2263" s="78" t="s">
        <v>2783</v>
      </c>
      <c r="F2263" s="32" t="s">
        <v>8</v>
      </c>
      <c r="G2263" s="34">
        <v>1</v>
      </c>
      <c r="H2263" s="56">
        <v>0</v>
      </c>
      <c r="I2263" s="396">
        <f t="shared" si="76"/>
        <v>0</v>
      </c>
      <c r="J2263" s="59"/>
      <c r="K2263" s="392"/>
      <c r="L2263" s="61"/>
      <c r="M2263" s="63"/>
    </row>
    <row r="2264" spans="1:13" ht="15">
      <c r="A2264" s="30"/>
      <c r="B2264" s="72"/>
      <c r="C2264" s="30"/>
      <c r="D2264" s="31" t="s">
        <v>2784</v>
      </c>
      <c r="E2264" s="78" t="s">
        <v>2785</v>
      </c>
      <c r="F2264" s="32" t="s">
        <v>8</v>
      </c>
      <c r="G2264" s="34">
        <v>1</v>
      </c>
      <c r="H2264" s="56">
        <v>0</v>
      </c>
      <c r="I2264" s="396">
        <f t="shared" si="76"/>
        <v>0</v>
      </c>
      <c r="J2264" s="59"/>
      <c r="K2264" s="392"/>
      <c r="L2264" s="61"/>
      <c r="M2264" s="63"/>
    </row>
    <row r="2265" spans="1:13" ht="22.5">
      <c r="A2265" s="30"/>
      <c r="B2265" s="72"/>
      <c r="C2265" s="30"/>
      <c r="D2265" s="31" t="s">
        <v>2786</v>
      </c>
      <c r="E2265" s="78" t="s">
        <v>2787</v>
      </c>
      <c r="F2265" s="32" t="s">
        <v>8</v>
      </c>
      <c r="G2265" s="34">
        <v>1</v>
      </c>
      <c r="H2265" s="56">
        <v>0</v>
      </c>
      <c r="I2265" s="396">
        <f t="shared" si="76"/>
        <v>0</v>
      </c>
      <c r="J2265" s="59"/>
      <c r="K2265" s="392"/>
      <c r="L2265" s="61"/>
      <c r="M2265" s="63"/>
    </row>
    <row r="2266" spans="1:13" ht="15">
      <c r="A2266" s="30">
        <v>5</v>
      </c>
      <c r="B2266" s="72"/>
      <c r="C2266" s="30"/>
      <c r="D2266" s="31"/>
      <c r="E2266" s="127" t="s">
        <v>2824</v>
      </c>
      <c r="F2266" s="32"/>
      <c r="G2266" s="34"/>
      <c r="H2266" s="395"/>
      <c r="I2266" s="446">
        <f>SUM(I2267:I2279)</f>
        <v>0</v>
      </c>
      <c r="J2266" s="59"/>
      <c r="K2266" s="392"/>
      <c r="L2266" s="61"/>
      <c r="M2266" s="63"/>
    </row>
    <row r="2267" spans="1:13" ht="22.5">
      <c r="A2267" s="30"/>
      <c r="B2267" s="72"/>
      <c r="C2267" s="30"/>
      <c r="D2267" s="31" t="s">
        <v>2717</v>
      </c>
      <c r="E2267" s="78" t="s">
        <v>2788</v>
      </c>
      <c r="F2267" s="32" t="s">
        <v>7</v>
      </c>
      <c r="G2267" s="34">
        <v>12</v>
      </c>
      <c r="H2267" s="56">
        <v>0</v>
      </c>
      <c r="I2267" s="396">
        <f t="shared" ref="I2267:I2312" si="77">IF(ISNUMBER(G2267),ROUND(G2267*H2267,2),"")</f>
        <v>0</v>
      </c>
      <c r="J2267" s="59"/>
      <c r="K2267" s="392"/>
      <c r="L2267" s="61"/>
      <c r="M2267" s="63"/>
    </row>
    <row r="2268" spans="1:13" ht="22.5">
      <c r="A2268" s="30"/>
      <c r="B2268" s="72"/>
      <c r="C2268" s="30"/>
      <c r="D2268" s="31" t="s">
        <v>2719</v>
      </c>
      <c r="E2268" s="78" t="s">
        <v>2789</v>
      </c>
      <c r="F2268" s="32" t="s">
        <v>7</v>
      </c>
      <c r="G2268" s="34">
        <v>5</v>
      </c>
      <c r="H2268" s="56">
        <v>0</v>
      </c>
      <c r="I2268" s="396">
        <f t="shared" si="77"/>
        <v>0</v>
      </c>
      <c r="J2268" s="59"/>
      <c r="K2268" s="392"/>
      <c r="L2268" s="61"/>
      <c r="M2268" s="63"/>
    </row>
    <row r="2269" spans="1:13" ht="22.5">
      <c r="A2269" s="30"/>
      <c r="B2269" s="72"/>
      <c r="C2269" s="30"/>
      <c r="D2269" s="31" t="s">
        <v>2721</v>
      </c>
      <c r="E2269" s="78" t="s">
        <v>2790</v>
      </c>
      <c r="F2269" s="32" t="s">
        <v>7</v>
      </c>
      <c r="G2269" s="34">
        <v>2</v>
      </c>
      <c r="H2269" s="56">
        <v>0</v>
      </c>
      <c r="I2269" s="396">
        <f t="shared" si="77"/>
        <v>0</v>
      </c>
      <c r="J2269" s="59"/>
      <c r="K2269" s="392"/>
      <c r="L2269" s="61"/>
      <c r="M2269" s="63"/>
    </row>
    <row r="2270" spans="1:13" ht="15">
      <c r="A2270" s="30"/>
      <c r="B2270" s="72"/>
      <c r="C2270" s="30"/>
      <c r="D2270" s="31" t="s">
        <v>2723</v>
      </c>
      <c r="E2270" s="78" t="s">
        <v>2791</v>
      </c>
      <c r="F2270" s="32" t="s">
        <v>7</v>
      </c>
      <c r="G2270" s="34">
        <v>10</v>
      </c>
      <c r="H2270" s="56">
        <v>0</v>
      </c>
      <c r="I2270" s="396">
        <f t="shared" si="77"/>
        <v>0</v>
      </c>
      <c r="J2270" s="59"/>
      <c r="K2270" s="392"/>
      <c r="L2270" s="61"/>
      <c r="M2270" s="63"/>
    </row>
    <row r="2271" spans="1:13" ht="15">
      <c r="A2271" s="30"/>
      <c r="B2271" s="72"/>
      <c r="C2271" s="30"/>
      <c r="D2271" s="31" t="s">
        <v>2725</v>
      </c>
      <c r="E2271" s="78" t="s">
        <v>2792</v>
      </c>
      <c r="F2271" s="32" t="s">
        <v>7</v>
      </c>
      <c r="G2271" s="34">
        <v>12</v>
      </c>
      <c r="H2271" s="56">
        <v>0</v>
      </c>
      <c r="I2271" s="396">
        <f t="shared" si="77"/>
        <v>0</v>
      </c>
      <c r="J2271" s="59"/>
      <c r="K2271" s="392"/>
      <c r="L2271" s="61"/>
      <c r="M2271" s="63"/>
    </row>
    <row r="2272" spans="1:13" ht="15">
      <c r="A2272" s="30"/>
      <c r="B2272" s="72"/>
      <c r="C2272" s="30"/>
      <c r="D2272" s="31" t="s">
        <v>2727</v>
      </c>
      <c r="E2272" s="78" t="s">
        <v>2793</v>
      </c>
      <c r="F2272" s="32" t="s">
        <v>7</v>
      </c>
      <c r="G2272" s="34">
        <v>20</v>
      </c>
      <c r="H2272" s="56">
        <v>0</v>
      </c>
      <c r="I2272" s="396">
        <f t="shared" si="77"/>
        <v>0</v>
      </c>
      <c r="J2272" s="59"/>
      <c r="K2272" s="392"/>
      <c r="L2272" s="61"/>
      <c r="M2272" s="63"/>
    </row>
    <row r="2273" spans="1:13" ht="22.5">
      <c r="A2273" s="30"/>
      <c r="B2273" s="72"/>
      <c r="C2273" s="30"/>
      <c r="D2273" s="31" t="s">
        <v>2729</v>
      </c>
      <c r="E2273" s="78" t="s">
        <v>2794</v>
      </c>
      <c r="F2273" s="32" t="s">
        <v>7</v>
      </c>
      <c r="G2273" s="34">
        <v>2</v>
      </c>
      <c r="H2273" s="56">
        <v>0</v>
      </c>
      <c r="I2273" s="396">
        <f t="shared" si="77"/>
        <v>0</v>
      </c>
      <c r="J2273" s="59"/>
      <c r="K2273" s="392"/>
      <c r="L2273" s="61"/>
      <c r="M2273" s="63"/>
    </row>
    <row r="2274" spans="1:13" ht="15">
      <c r="A2274" s="30"/>
      <c r="B2274" s="72"/>
      <c r="C2274" s="30"/>
      <c r="D2274" s="31" t="s">
        <v>2731</v>
      </c>
      <c r="E2274" s="78" t="s">
        <v>2795</v>
      </c>
      <c r="F2274" s="32" t="s">
        <v>7</v>
      </c>
      <c r="G2274" s="34">
        <v>1</v>
      </c>
      <c r="H2274" s="56">
        <v>0</v>
      </c>
      <c r="I2274" s="396">
        <f t="shared" si="77"/>
        <v>0</v>
      </c>
      <c r="J2274" s="59"/>
      <c r="K2274" s="392"/>
      <c r="L2274" s="61"/>
      <c r="M2274" s="63"/>
    </row>
    <row r="2275" spans="1:13" ht="15">
      <c r="A2275" s="30"/>
      <c r="B2275" s="72"/>
      <c r="C2275" s="30"/>
      <c r="D2275" s="31" t="s">
        <v>2733</v>
      </c>
      <c r="E2275" s="78" t="s">
        <v>2796</v>
      </c>
      <c r="F2275" s="32" t="s">
        <v>7</v>
      </c>
      <c r="G2275" s="34">
        <v>1</v>
      </c>
      <c r="H2275" s="56">
        <v>0</v>
      </c>
      <c r="I2275" s="396">
        <f t="shared" si="77"/>
        <v>0</v>
      </c>
      <c r="J2275" s="59"/>
      <c r="K2275" s="392"/>
      <c r="L2275" s="61"/>
      <c r="M2275" s="63"/>
    </row>
    <row r="2276" spans="1:13" ht="15">
      <c r="A2276" s="30"/>
      <c r="B2276" s="72"/>
      <c r="C2276" s="30"/>
      <c r="D2276" s="31" t="s">
        <v>2735</v>
      </c>
      <c r="E2276" s="78" t="s">
        <v>2797</v>
      </c>
      <c r="F2276" s="32" t="s">
        <v>8</v>
      </c>
      <c r="G2276" s="34">
        <v>1</v>
      </c>
      <c r="H2276" s="56">
        <v>0</v>
      </c>
      <c r="I2276" s="396">
        <f t="shared" si="77"/>
        <v>0</v>
      </c>
      <c r="J2276" s="59"/>
      <c r="K2276" s="392"/>
      <c r="L2276" s="61"/>
      <c r="M2276" s="63"/>
    </row>
    <row r="2277" spans="1:13" ht="15">
      <c r="A2277" s="30"/>
      <c r="B2277" s="72"/>
      <c r="C2277" s="30"/>
      <c r="D2277" s="31" t="s">
        <v>2737</v>
      </c>
      <c r="E2277" s="78" t="s">
        <v>2798</v>
      </c>
      <c r="F2277" s="32" t="s">
        <v>7</v>
      </c>
      <c r="G2277" s="34">
        <v>1</v>
      </c>
      <c r="H2277" s="56">
        <v>0</v>
      </c>
      <c r="I2277" s="396">
        <f t="shared" si="77"/>
        <v>0</v>
      </c>
      <c r="J2277" s="59"/>
      <c r="K2277" s="392"/>
      <c r="L2277" s="61"/>
      <c r="M2277" s="63"/>
    </row>
    <row r="2278" spans="1:13" ht="15">
      <c r="A2278" s="30"/>
      <c r="B2278" s="72"/>
      <c r="C2278" s="30"/>
      <c r="D2278" s="31" t="s">
        <v>2739</v>
      </c>
      <c r="E2278" s="78" t="s">
        <v>2799</v>
      </c>
      <c r="F2278" s="32" t="s">
        <v>7</v>
      </c>
      <c r="G2278" s="34">
        <v>6</v>
      </c>
      <c r="H2278" s="56">
        <v>0</v>
      </c>
      <c r="I2278" s="396">
        <f t="shared" si="77"/>
        <v>0</v>
      </c>
      <c r="J2278" s="59"/>
      <c r="K2278" s="392"/>
      <c r="L2278" s="61"/>
      <c r="M2278" s="63"/>
    </row>
    <row r="2279" spans="1:13" ht="22.5">
      <c r="A2279" s="30"/>
      <c r="B2279" s="72"/>
      <c r="C2279" s="30"/>
      <c r="D2279" s="31" t="s">
        <v>2741</v>
      </c>
      <c r="E2279" s="78" t="s">
        <v>2787</v>
      </c>
      <c r="F2279" s="32" t="s">
        <v>8</v>
      </c>
      <c r="G2279" s="34">
        <v>1</v>
      </c>
      <c r="H2279" s="56">
        <v>0</v>
      </c>
      <c r="I2279" s="396">
        <f t="shared" si="77"/>
        <v>0</v>
      </c>
      <c r="J2279" s="59"/>
      <c r="K2279" s="392"/>
      <c r="L2279" s="61"/>
      <c r="M2279" s="63"/>
    </row>
    <row r="2280" spans="1:13" ht="15">
      <c r="A2280" s="30">
        <v>5</v>
      </c>
      <c r="B2280" s="72"/>
      <c r="C2280" s="30"/>
      <c r="D2280" s="31"/>
      <c r="E2280" s="127" t="s">
        <v>2825</v>
      </c>
      <c r="F2280" s="32"/>
      <c r="G2280" s="34"/>
      <c r="H2280" s="395"/>
      <c r="I2280" s="446">
        <f>SUM(I2281:I2290)</f>
        <v>0</v>
      </c>
      <c r="J2280" s="59"/>
      <c r="K2280" s="392"/>
      <c r="L2280" s="61"/>
      <c r="M2280" s="63"/>
    </row>
    <row r="2281" spans="1:13" ht="22.5">
      <c r="A2281" s="30"/>
      <c r="B2281" s="72"/>
      <c r="C2281" s="30"/>
      <c r="D2281" s="31" t="s">
        <v>2717</v>
      </c>
      <c r="E2281" s="78" t="s">
        <v>2800</v>
      </c>
      <c r="F2281" s="32" t="s">
        <v>8</v>
      </c>
      <c r="G2281" s="34">
        <v>1</v>
      </c>
      <c r="H2281" s="56">
        <v>0</v>
      </c>
      <c r="I2281" s="396">
        <f t="shared" si="77"/>
        <v>0</v>
      </c>
      <c r="J2281" s="59"/>
      <c r="K2281" s="392"/>
      <c r="L2281" s="61"/>
      <c r="M2281" s="63"/>
    </row>
    <row r="2282" spans="1:13" ht="22.5">
      <c r="A2282" s="30"/>
      <c r="B2282" s="72"/>
      <c r="C2282" s="30"/>
      <c r="D2282" s="31" t="s">
        <v>2719</v>
      </c>
      <c r="E2282" s="78" t="s">
        <v>2801</v>
      </c>
      <c r="F2282" s="32" t="s">
        <v>8</v>
      </c>
      <c r="G2282" s="34">
        <v>1</v>
      </c>
      <c r="H2282" s="56">
        <v>0</v>
      </c>
      <c r="I2282" s="396">
        <f t="shared" si="77"/>
        <v>0</v>
      </c>
      <c r="J2282" s="59"/>
      <c r="K2282" s="392"/>
      <c r="L2282" s="61"/>
      <c r="M2282" s="63"/>
    </row>
    <row r="2283" spans="1:13" ht="22.5">
      <c r="A2283" s="30"/>
      <c r="B2283" s="72"/>
      <c r="C2283" s="30"/>
      <c r="D2283" s="31" t="s">
        <v>2721</v>
      </c>
      <c r="E2283" s="78" t="s">
        <v>2802</v>
      </c>
      <c r="F2283" s="32" t="s">
        <v>7</v>
      </c>
      <c r="G2283" s="34">
        <v>3</v>
      </c>
      <c r="H2283" s="56">
        <v>0</v>
      </c>
      <c r="I2283" s="396">
        <f t="shared" si="77"/>
        <v>0</v>
      </c>
      <c r="J2283" s="59"/>
      <c r="K2283" s="392"/>
      <c r="L2283" s="61"/>
      <c r="M2283" s="63"/>
    </row>
    <row r="2284" spans="1:13" ht="15">
      <c r="A2284" s="30"/>
      <c r="B2284" s="72"/>
      <c r="C2284" s="30"/>
      <c r="D2284" s="31" t="s">
        <v>2723</v>
      </c>
      <c r="E2284" s="78" t="s">
        <v>2803</v>
      </c>
      <c r="F2284" s="32" t="s">
        <v>7</v>
      </c>
      <c r="G2284" s="34">
        <v>3</v>
      </c>
      <c r="H2284" s="56">
        <v>0</v>
      </c>
      <c r="I2284" s="396">
        <f t="shared" si="77"/>
        <v>0</v>
      </c>
      <c r="J2284" s="59"/>
      <c r="K2284" s="392"/>
      <c r="L2284" s="61"/>
      <c r="M2284" s="63"/>
    </row>
    <row r="2285" spans="1:13" ht="15">
      <c r="A2285" s="30"/>
      <c r="B2285" s="72"/>
      <c r="C2285" s="30"/>
      <c r="D2285" s="31" t="s">
        <v>2725</v>
      </c>
      <c r="E2285" s="78" t="s">
        <v>2797</v>
      </c>
      <c r="F2285" s="32" t="s">
        <v>8</v>
      </c>
      <c r="G2285" s="34">
        <v>1</v>
      </c>
      <c r="H2285" s="56">
        <v>0</v>
      </c>
      <c r="I2285" s="396">
        <f t="shared" si="77"/>
        <v>0</v>
      </c>
      <c r="J2285" s="59"/>
      <c r="K2285" s="392"/>
      <c r="L2285" s="61"/>
      <c r="M2285" s="63"/>
    </row>
    <row r="2286" spans="1:13" ht="15">
      <c r="A2286" s="30"/>
      <c r="B2286" s="72"/>
      <c r="C2286" s="30"/>
      <c r="D2286" s="31" t="s">
        <v>2727</v>
      </c>
      <c r="E2286" s="78" t="s">
        <v>2804</v>
      </c>
      <c r="F2286" s="32" t="s">
        <v>7</v>
      </c>
      <c r="G2286" s="34">
        <v>1</v>
      </c>
      <c r="H2286" s="56">
        <v>0</v>
      </c>
      <c r="I2286" s="396">
        <f t="shared" si="77"/>
        <v>0</v>
      </c>
      <c r="J2286" s="59"/>
      <c r="K2286" s="392"/>
      <c r="L2286" s="61"/>
      <c r="M2286" s="63"/>
    </row>
    <row r="2287" spans="1:13" ht="15">
      <c r="A2287" s="30"/>
      <c r="B2287" s="72"/>
      <c r="C2287" s="30"/>
      <c r="D2287" s="31" t="s">
        <v>2729</v>
      </c>
      <c r="E2287" s="78" t="s">
        <v>2805</v>
      </c>
      <c r="F2287" s="32" t="s">
        <v>8</v>
      </c>
      <c r="G2287" s="34">
        <v>1</v>
      </c>
      <c r="H2287" s="56">
        <v>0</v>
      </c>
      <c r="I2287" s="396">
        <f t="shared" si="77"/>
        <v>0</v>
      </c>
      <c r="J2287" s="59"/>
      <c r="K2287" s="392"/>
      <c r="L2287" s="61"/>
      <c r="M2287" s="63"/>
    </row>
    <row r="2288" spans="1:13" ht="15">
      <c r="A2288" s="30"/>
      <c r="B2288" s="72"/>
      <c r="C2288" s="30"/>
      <c r="D2288" s="31" t="s">
        <v>2731</v>
      </c>
      <c r="E2288" s="78" t="s">
        <v>2806</v>
      </c>
      <c r="F2288" s="32" t="s">
        <v>7</v>
      </c>
      <c r="G2288" s="34">
        <v>1</v>
      </c>
      <c r="H2288" s="56">
        <v>0</v>
      </c>
      <c r="I2288" s="396">
        <f t="shared" si="77"/>
        <v>0</v>
      </c>
      <c r="J2288" s="59"/>
      <c r="K2288" s="392"/>
      <c r="L2288" s="61"/>
      <c r="M2288" s="63"/>
    </row>
    <row r="2289" spans="1:13" ht="22.5">
      <c r="A2289" s="30"/>
      <c r="B2289" s="72"/>
      <c r="C2289" s="30"/>
      <c r="D2289" s="31" t="s">
        <v>2733</v>
      </c>
      <c r="E2289" s="78" t="s">
        <v>2787</v>
      </c>
      <c r="F2289" s="32" t="s">
        <v>8</v>
      </c>
      <c r="G2289" s="34">
        <v>1</v>
      </c>
      <c r="H2289" s="56">
        <v>0</v>
      </c>
      <c r="I2289" s="396">
        <f t="shared" si="77"/>
        <v>0</v>
      </c>
      <c r="J2289" s="59"/>
      <c r="K2289" s="392"/>
      <c r="L2289" s="61"/>
      <c r="M2289" s="63"/>
    </row>
    <row r="2290" spans="1:13" ht="15">
      <c r="A2290" s="30"/>
      <c r="B2290" s="72"/>
      <c r="C2290" s="30"/>
      <c r="D2290" s="31" t="s">
        <v>1390</v>
      </c>
      <c r="E2290" s="78" t="s">
        <v>2807</v>
      </c>
      <c r="F2290" s="247" t="s">
        <v>8</v>
      </c>
      <c r="G2290" s="248">
        <v>1</v>
      </c>
      <c r="H2290" s="56">
        <v>0</v>
      </c>
      <c r="I2290" s="396">
        <f t="shared" si="77"/>
        <v>0</v>
      </c>
      <c r="J2290" s="59"/>
      <c r="K2290" s="392"/>
      <c r="L2290" s="61"/>
      <c r="M2290" s="63"/>
    </row>
    <row r="2291" spans="1:13" ht="15">
      <c r="A2291" s="30">
        <v>5</v>
      </c>
      <c r="B2291" s="72"/>
      <c r="C2291" s="30"/>
      <c r="D2291" s="31"/>
      <c r="E2291" s="127" t="s">
        <v>2826</v>
      </c>
      <c r="F2291" s="32"/>
      <c r="G2291" s="34"/>
      <c r="H2291" s="395"/>
      <c r="I2291" s="446">
        <f>SUM(I2292:I2295)</f>
        <v>0</v>
      </c>
      <c r="J2291" s="59"/>
      <c r="K2291" s="392"/>
      <c r="L2291" s="61"/>
      <c r="M2291" s="63"/>
    </row>
    <row r="2292" spans="1:13" ht="15">
      <c r="A2292" s="30"/>
      <c r="B2292" s="72"/>
      <c r="C2292" s="30"/>
      <c r="D2292" s="31" t="s">
        <v>2717</v>
      </c>
      <c r="E2292" s="78" t="s">
        <v>2804</v>
      </c>
      <c r="F2292" s="32" t="s">
        <v>7</v>
      </c>
      <c r="G2292" s="34">
        <v>3</v>
      </c>
      <c r="H2292" s="56">
        <v>0</v>
      </c>
      <c r="I2292" s="396">
        <f t="shared" si="77"/>
        <v>0</v>
      </c>
      <c r="J2292" s="59"/>
      <c r="K2292" s="392"/>
      <c r="L2292" s="61"/>
      <c r="M2292" s="63"/>
    </row>
    <row r="2293" spans="1:13" ht="15">
      <c r="A2293" s="30"/>
      <c r="B2293" s="72"/>
      <c r="C2293" s="30"/>
      <c r="D2293" s="31" t="s">
        <v>2719</v>
      </c>
      <c r="E2293" s="78" t="s">
        <v>2797</v>
      </c>
      <c r="F2293" s="32" t="s">
        <v>8</v>
      </c>
      <c r="G2293" s="34">
        <v>3</v>
      </c>
      <c r="H2293" s="56">
        <v>0</v>
      </c>
      <c r="I2293" s="396">
        <f t="shared" si="77"/>
        <v>0</v>
      </c>
      <c r="J2293" s="59"/>
      <c r="K2293" s="392"/>
      <c r="L2293" s="61"/>
      <c r="M2293" s="63"/>
    </row>
    <row r="2294" spans="1:13" ht="15">
      <c r="A2294" s="30"/>
      <c r="B2294" s="72"/>
      <c r="C2294" s="30"/>
      <c r="D2294" s="31" t="s">
        <v>2721</v>
      </c>
      <c r="E2294" s="78" t="s">
        <v>2808</v>
      </c>
      <c r="F2294" s="32" t="s">
        <v>7</v>
      </c>
      <c r="G2294" s="34">
        <v>1</v>
      </c>
      <c r="H2294" s="56">
        <v>0</v>
      </c>
      <c r="I2294" s="396">
        <f t="shared" si="77"/>
        <v>0</v>
      </c>
      <c r="J2294" s="59"/>
      <c r="K2294" s="392"/>
      <c r="L2294" s="61"/>
      <c r="M2294" s="63"/>
    </row>
    <row r="2295" spans="1:13" ht="22.5">
      <c r="A2295" s="30"/>
      <c r="B2295" s="72"/>
      <c r="C2295" s="30"/>
      <c r="D2295" s="31" t="s">
        <v>2723</v>
      </c>
      <c r="E2295" s="78" t="s">
        <v>2787</v>
      </c>
      <c r="F2295" s="32" t="s">
        <v>8</v>
      </c>
      <c r="G2295" s="34">
        <v>1</v>
      </c>
      <c r="H2295" s="56">
        <v>0</v>
      </c>
      <c r="I2295" s="396">
        <f t="shared" si="77"/>
        <v>0</v>
      </c>
      <c r="J2295" s="59"/>
      <c r="K2295" s="392"/>
      <c r="L2295" s="61"/>
      <c r="M2295" s="63"/>
    </row>
    <row r="2296" spans="1:13" ht="15">
      <c r="A2296" s="30">
        <v>5</v>
      </c>
      <c r="B2296" s="72"/>
      <c r="C2296" s="30"/>
      <c r="D2296" s="31"/>
      <c r="E2296" s="127" t="s">
        <v>2827</v>
      </c>
      <c r="F2296" s="32"/>
      <c r="G2296" s="34"/>
      <c r="H2296" s="395"/>
      <c r="I2296" s="446">
        <f>SUM(I2297:I2305)</f>
        <v>0</v>
      </c>
      <c r="J2296" s="59"/>
      <c r="K2296" s="392"/>
      <c r="L2296" s="61"/>
      <c r="M2296" s="63"/>
    </row>
    <row r="2297" spans="1:13" ht="22.5">
      <c r="A2297" s="30"/>
      <c r="B2297" s="72"/>
      <c r="C2297" s="30"/>
      <c r="D2297" s="31" t="s">
        <v>2717</v>
      </c>
      <c r="E2297" s="78" t="s">
        <v>2809</v>
      </c>
      <c r="F2297" s="32" t="s">
        <v>7</v>
      </c>
      <c r="G2297" s="34">
        <v>1</v>
      </c>
      <c r="H2297" s="56">
        <v>0</v>
      </c>
      <c r="I2297" s="396">
        <f t="shared" si="77"/>
        <v>0</v>
      </c>
      <c r="J2297" s="59"/>
      <c r="K2297" s="392"/>
      <c r="L2297" s="61"/>
      <c r="M2297" s="63"/>
    </row>
    <row r="2298" spans="1:13" ht="15">
      <c r="A2298" s="30"/>
      <c r="B2298" s="72"/>
      <c r="C2298" s="30"/>
      <c r="D2298" s="31" t="s">
        <v>2719</v>
      </c>
      <c r="E2298" s="78" t="s">
        <v>2810</v>
      </c>
      <c r="F2298" s="32" t="s">
        <v>7</v>
      </c>
      <c r="G2298" s="34">
        <v>2</v>
      </c>
      <c r="H2298" s="56">
        <v>0</v>
      </c>
      <c r="I2298" s="396">
        <f t="shared" si="77"/>
        <v>0</v>
      </c>
      <c r="J2298" s="59"/>
      <c r="K2298" s="392"/>
      <c r="L2298" s="61"/>
      <c r="M2298" s="63"/>
    </row>
    <row r="2299" spans="1:13" ht="15">
      <c r="A2299" s="30"/>
      <c r="B2299" s="72"/>
      <c r="C2299" s="30"/>
      <c r="D2299" s="31" t="s">
        <v>2721</v>
      </c>
      <c r="E2299" s="78" t="s">
        <v>2811</v>
      </c>
      <c r="F2299" s="32" t="s">
        <v>7</v>
      </c>
      <c r="G2299" s="34">
        <v>1</v>
      </c>
      <c r="H2299" s="56">
        <v>0</v>
      </c>
      <c r="I2299" s="396">
        <f t="shared" si="77"/>
        <v>0</v>
      </c>
      <c r="J2299" s="59"/>
      <c r="K2299" s="392"/>
      <c r="L2299" s="61"/>
      <c r="M2299" s="63"/>
    </row>
    <row r="2300" spans="1:13" ht="15">
      <c r="A2300" s="30"/>
      <c r="B2300" s="72"/>
      <c r="C2300" s="30"/>
      <c r="D2300" s="31" t="s">
        <v>2723</v>
      </c>
      <c r="E2300" s="78" t="s">
        <v>2812</v>
      </c>
      <c r="F2300" s="32" t="s">
        <v>7</v>
      </c>
      <c r="G2300" s="34">
        <v>1</v>
      </c>
      <c r="H2300" s="56">
        <v>0</v>
      </c>
      <c r="I2300" s="396">
        <f t="shared" si="77"/>
        <v>0</v>
      </c>
      <c r="J2300" s="59"/>
      <c r="K2300" s="392"/>
      <c r="L2300" s="61"/>
      <c r="M2300" s="63"/>
    </row>
    <row r="2301" spans="1:13" ht="15">
      <c r="A2301" s="30"/>
      <c r="B2301" s="72"/>
      <c r="C2301" s="30"/>
      <c r="D2301" s="31" t="s">
        <v>2725</v>
      </c>
      <c r="E2301" s="78" t="s">
        <v>2813</v>
      </c>
      <c r="F2301" s="32" t="s">
        <v>7</v>
      </c>
      <c r="G2301" s="34">
        <v>2</v>
      </c>
      <c r="H2301" s="56">
        <v>0</v>
      </c>
      <c r="I2301" s="396">
        <f t="shared" si="77"/>
        <v>0</v>
      </c>
      <c r="J2301" s="59"/>
      <c r="K2301" s="392"/>
      <c r="L2301" s="61"/>
      <c r="M2301" s="63"/>
    </row>
    <row r="2302" spans="1:13" ht="15">
      <c r="A2302" s="30"/>
      <c r="B2302" s="72"/>
      <c r="C2302" s="30"/>
      <c r="D2302" s="31" t="s">
        <v>2727</v>
      </c>
      <c r="E2302" s="78" t="s">
        <v>2814</v>
      </c>
      <c r="F2302" s="32" t="s">
        <v>7</v>
      </c>
      <c r="G2302" s="34">
        <v>1</v>
      </c>
      <c r="H2302" s="56">
        <v>0</v>
      </c>
      <c r="I2302" s="396">
        <f t="shared" si="77"/>
        <v>0</v>
      </c>
      <c r="J2302" s="59"/>
      <c r="K2302" s="392"/>
      <c r="L2302" s="61"/>
      <c r="M2302" s="63"/>
    </row>
    <row r="2303" spans="1:13" ht="15">
      <c r="A2303" s="30"/>
      <c r="B2303" s="72"/>
      <c r="C2303" s="30"/>
      <c r="D2303" s="31"/>
      <c r="E2303" s="78" t="s">
        <v>2815</v>
      </c>
      <c r="F2303" s="32" t="s">
        <v>7</v>
      </c>
      <c r="G2303" s="34">
        <v>28</v>
      </c>
      <c r="H2303" s="56">
        <v>0</v>
      </c>
      <c r="I2303" s="396">
        <f t="shared" si="77"/>
        <v>0</v>
      </c>
      <c r="J2303" s="59"/>
      <c r="K2303" s="392"/>
      <c r="L2303" s="61"/>
      <c r="M2303" s="63"/>
    </row>
    <row r="2304" spans="1:13" ht="15">
      <c r="A2304" s="30"/>
      <c r="B2304" s="72"/>
      <c r="C2304" s="30"/>
      <c r="D2304" s="31" t="s">
        <v>2729</v>
      </c>
      <c r="E2304" s="78" t="s">
        <v>2816</v>
      </c>
      <c r="F2304" s="32" t="s">
        <v>7</v>
      </c>
      <c r="G2304" s="34">
        <v>2</v>
      </c>
      <c r="H2304" s="56">
        <v>0</v>
      </c>
      <c r="I2304" s="396">
        <f t="shared" si="77"/>
        <v>0</v>
      </c>
      <c r="J2304" s="59"/>
      <c r="K2304" s="392"/>
      <c r="L2304" s="61"/>
      <c r="M2304" s="63"/>
    </row>
    <row r="2305" spans="1:13" ht="15">
      <c r="A2305" s="30"/>
      <c r="B2305" s="72"/>
      <c r="C2305" s="30"/>
      <c r="D2305" s="31" t="s">
        <v>2731</v>
      </c>
      <c r="E2305" s="78" t="s">
        <v>2817</v>
      </c>
      <c r="F2305" s="32" t="s">
        <v>7</v>
      </c>
      <c r="G2305" s="34">
        <v>1</v>
      </c>
      <c r="H2305" s="56">
        <v>0</v>
      </c>
      <c r="I2305" s="396">
        <f t="shared" si="77"/>
        <v>0</v>
      </c>
      <c r="J2305" s="59"/>
      <c r="K2305" s="392"/>
      <c r="L2305" s="61"/>
      <c r="M2305" s="63"/>
    </row>
    <row r="2306" spans="1:13" ht="15">
      <c r="A2306" s="30">
        <v>5</v>
      </c>
      <c r="B2306" s="72"/>
      <c r="C2306" s="30"/>
      <c r="D2306" s="31"/>
      <c r="E2306" s="127" t="s">
        <v>2828</v>
      </c>
      <c r="F2306" s="32"/>
      <c r="G2306" s="34"/>
      <c r="H2306" s="395"/>
      <c r="I2306" s="446">
        <f>SUM(I2307:I2312)</f>
        <v>0</v>
      </c>
      <c r="J2306" s="59"/>
      <c r="K2306" s="392"/>
      <c r="L2306" s="61"/>
      <c r="M2306" s="63"/>
    </row>
    <row r="2307" spans="1:13" ht="15">
      <c r="A2307" s="30"/>
      <c r="B2307" s="72"/>
      <c r="C2307" s="30"/>
      <c r="D2307" s="31" t="s">
        <v>2717</v>
      </c>
      <c r="E2307" s="78" t="s">
        <v>2818</v>
      </c>
      <c r="F2307" s="32" t="s">
        <v>363</v>
      </c>
      <c r="G2307" s="34">
        <v>4</v>
      </c>
      <c r="H2307" s="56">
        <v>0</v>
      </c>
      <c r="I2307" s="396">
        <f t="shared" si="77"/>
        <v>0</v>
      </c>
      <c r="J2307" s="59"/>
      <c r="K2307" s="392"/>
      <c r="L2307" s="61"/>
      <c r="M2307" s="63"/>
    </row>
    <row r="2308" spans="1:13" ht="15">
      <c r="A2308" s="30"/>
      <c r="B2308" s="72"/>
      <c r="C2308" s="30"/>
      <c r="D2308" s="31" t="s">
        <v>2719</v>
      </c>
      <c r="E2308" s="78" t="s">
        <v>2819</v>
      </c>
      <c r="F2308" s="32" t="s">
        <v>363</v>
      </c>
      <c r="G2308" s="34">
        <v>20</v>
      </c>
      <c r="H2308" s="56">
        <v>0</v>
      </c>
      <c r="I2308" s="396">
        <f t="shared" si="77"/>
        <v>0</v>
      </c>
      <c r="J2308" s="59"/>
      <c r="K2308" s="392"/>
      <c r="L2308" s="61"/>
      <c r="M2308" s="63"/>
    </row>
    <row r="2309" spans="1:13" ht="15">
      <c r="A2309" s="30"/>
      <c r="B2309" s="72"/>
      <c r="C2309" s="30"/>
      <c r="D2309" s="31" t="s">
        <v>2721</v>
      </c>
      <c r="E2309" s="78" t="s">
        <v>2820</v>
      </c>
      <c r="F2309" s="32" t="s">
        <v>8</v>
      </c>
      <c r="G2309" s="34">
        <v>1</v>
      </c>
      <c r="H2309" s="56">
        <v>0</v>
      </c>
      <c r="I2309" s="396">
        <f t="shared" si="77"/>
        <v>0</v>
      </c>
      <c r="J2309" s="59"/>
      <c r="K2309" s="392"/>
      <c r="L2309" s="61"/>
      <c r="M2309" s="63"/>
    </row>
    <row r="2310" spans="1:13" ht="15">
      <c r="A2310" s="30"/>
      <c r="B2310" s="72"/>
      <c r="C2310" s="30"/>
      <c r="D2310" s="31" t="s">
        <v>2723</v>
      </c>
      <c r="E2310" s="78" t="s">
        <v>2821</v>
      </c>
      <c r="F2310" s="32" t="s">
        <v>8</v>
      </c>
      <c r="G2310" s="34">
        <v>5</v>
      </c>
      <c r="H2310" s="56">
        <v>0</v>
      </c>
      <c r="I2310" s="396">
        <f t="shared" si="77"/>
        <v>0</v>
      </c>
      <c r="J2310" s="59"/>
      <c r="K2310" s="392"/>
      <c r="L2310" s="61"/>
      <c r="M2310" s="63"/>
    </row>
    <row r="2311" spans="1:13" ht="22.5">
      <c r="A2311" s="30"/>
      <c r="B2311" s="72"/>
      <c r="C2311" s="30"/>
      <c r="D2311" s="31" t="s">
        <v>2725</v>
      </c>
      <c r="E2311" s="78" t="s">
        <v>1218</v>
      </c>
      <c r="F2311" s="32" t="s">
        <v>8</v>
      </c>
      <c r="G2311" s="34">
        <v>1</v>
      </c>
      <c r="H2311" s="56">
        <v>0</v>
      </c>
      <c r="I2311" s="396">
        <f t="shared" si="77"/>
        <v>0</v>
      </c>
      <c r="J2311" s="59"/>
      <c r="K2311" s="392"/>
      <c r="L2311" s="61"/>
      <c r="M2311" s="63"/>
    </row>
    <row r="2312" spans="1:13" ht="22.5">
      <c r="A2312" s="30"/>
      <c r="B2312" s="72"/>
      <c r="C2312" s="30"/>
      <c r="D2312" s="31" t="s">
        <v>2727</v>
      </c>
      <c r="E2312" s="78" t="s">
        <v>2822</v>
      </c>
      <c r="F2312" s="32" t="s">
        <v>8</v>
      </c>
      <c r="G2312" s="34">
        <v>1</v>
      </c>
      <c r="H2312" s="56">
        <v>0</v>
      </c>
      <c r="I2312" s="396">
        <f t="shared" si="77"/>
        <v>0</v>
      </c>
      <c r="J2312" s="59"/>
      <c r="K2312" s="392"/>
      <c r="L2312" s="61"/>
      <c r="M2312" s="63"/>
    </row>
    <row r="2313" spans="1:13" ht="15">
      <c r="A2313" s="22">
        <v>2</v>
      </c>
      <c r="B2313" s="70" t="str">
        <f>IF(TRIM(H2313)&lt;&gt;"",COUNTA($H$8:H2313),"")</f>
        <v/>
      </c>
      <c r="C2313" s="22"/>
      <c r="D2313" s="23"/>
      <c r="E2313" s="24" t="s">
        <v>1715</v>
      </c>
      <c r="F2313" s="25"/>
      <c r="G2313" s="51"/>
      <c r="H2313" s="394"/>
      <c r="I2313" s="26">
        <f>I2314+I2451</f>
        <v>0</v>
      </c>
      <c r="J2313" s="59"/>
      <c r="K2313" s="392"/>
      <c r="L2313" s="61"/>
      <c r="M2313" s="63"/>
    </row>
    <row r="2314" spans="1:13" ht="15">
      <c r="A2314" s="74">
        <v>3</v>
      </c>
      <c r="B2314" s="73"/>
      <c r="C2314" s="74"/>
      <c r="D2314" s="44"/>
      <c r="E2314" s="75" t="s">
        <v>1717</v>
      </c>
      <c r="F2314" s="76"/>
      <c r="G2314" s="77"/>
      <c r="H2314" s="52"/>
      <c r="I2314" s="52">
        <f>I2315+I2318+I2403+I2447</f>
        <v>0</v>
      </c>
      <c r="J2314" s="59"/>
      <c r="K2314" s="392"/>
      <c r="L2314" s="61"/>
      <c r="M2314" s="63"/>
    </row>
    <row r="2315" spans="1:13" ht="15">
      <c r="A2315" s="402">
        <v>4</v>
      </c>
      <c r="B2315" s="402"/>
      <c r="C2315" s="403"/>
      <c r="D2315" s="404"/>
      <c r="E2315" s="404" t="s">
        <v>1716</v>
      </c>
      <c r="F2315" s="432"/>
      <c r="G2315" s="433"/>
      <c r="H2315" s="434"/>
      <c r="I2315" s="435">
        <f>SUM(I2316:I2317)</f>
        <v>0</v>
      </c>
      <c r="J2315" s="59"/>
      <c r="K2315" s="392"/>
      <c r="L2315" s="61"/>
      <c r="M2315" s="63"/>
    </row>
    <row r="2316" spans="1:13" ht="15">
      <c r="A2316" s="30"/>
      <c r="B2316" s="72"/>
      <c r="C2316" s="30"/>
      <c r="D2316" s="31">
        <v>1</v>
      </c>
      <c r="E2316" s="78" t="s">
        <v>1840</v>
      </c>
      <c r="F2316" s="32" t="s">
        <v>363</v>
      </c>
      <c r="G2316" s="34">
        <v>40</v>
      </c>
      <c r="H2316" s="56">
        <v>0</v>
      </c>
      <c r="I2316" s="396">
        <f t="shared" ref="I2316:I2375" si="78">IF(ISNUMBER(G2316),ROUND(G2316*H2316,2),"")</f>
        <v>0</v>
      </c>
      <c r="J2316" s="59"/>
      <c r="K2316" s="392"/>
      <c r="L2316" s="61"/>
      <c r="M2316" s="63"/>
    </row>
    <row r="2317" spans="1:13" ht="15">
      <c r="A2317" s="30"/>
      <c r="B2317" s="72"/>
      <c r="C2317" s="30"/>
      <c r="D2317" s="31" t="s">
        <v>2997</v>
      </c>
      <c r="E2317" s="78" t="s">
        <v>1718</v>
      </c>
      <c r="F2317" s="32" t="s">
        <v>363</v>
      </c>
      <c r="G2317" s="34">
        <v>40</v>
      </c>
      <c r="H2317" s="56">
        <v>0</v>
      </c>
      <c r="I2317" s="396">
        <f t="shared" si="78"/>
        <v>0</v>
      </c>
      <c r="J2317" s="59"/>
      <c r="K2317" s="392"/>
      <c r="L2317" s="61"/>
      <c r="M2317" s="63"/>
    </row>
    <row r="2318" spans="1:13" ht="15">
      <c r="A2318" s="402">
        <v>4</v>
      </c>
      <c r="B2318" s="402"/>
      <c r="C2318" s="403"/>
      <c r="D2318" s="404"/>
      <c r="E2318" s="404" t="s">
        <v>1841</v>
      </c>
      <c r="F2318" s="432"/>
      <c r="G2318" s="433"/>
      <c r="H2318" s="434"/>
      <c r="I2318" s="435">
        <f>SUM(I2319:I2402)</f>
        <v>0</v>
      </c>
      <c r="J2318" s="59"/>
      <c r="K2318" s="392"/>
      <c r="L2318" s="61"/>
      <c r="M2318" s="63"/>
    </row>
    <row r="2319" spans="1:13" ht="22.5">
      <c r="A2319" s="30"/>
      <c r="B2319" s="72"/>
      <c r="C2319" s="30"/>
      <c r="D2319" s="31">
        <v>2</v>
      </c>
      <c r="E2319" s="78" t="s">
        <v>1719</v>
      </c>
      <c r="F2319" s="32" t="s">
        <v>363</v>
      </c>
      <c r="G2319" s="34">
        <v>1682</v>
      </c>
      <c r="H2319" s="56">
        <v>0</v>
      </c>
      <c r="I2319" s="396">
        <f t="shared" si="78"/>
        <v>0</v>
      </c>
      <c r="J2319" s="59"/>
      <c r="K2319" s="392"/>
      <c r="L2319" s="61"/>
      <c r="M2319" s="63"/>
    </row>
    <row r="2320" spans="1:13" ht="15">
      <c r="A2320" s="30"/>
      <c r="B2320" s="72"/>
      <c r="C2320" s="30"/>
      <c r="D2320" s="31">
        <v>3</v>
      </c>
      <c r="E2320" s="78" t="s">
        <v>1720</v>
      </c>
      <c r="F2320" s="32" t="s">
        <v>56</v>
      </c>
      <c r="G2320" s="34">
        <v>100</v>
      </c>
      <c r="H2320" s="56">
        <v>0</v>
      </c>
      <c r="I2320" s="396">
        <f t="shared" si="78"/>
        <v>0</v>
      </c>
      <c r="J2320" s="59"/>
      <c r="K2320" s="392"/>
      <c r="L2320" s="61"/>
      <c r="M2320" s="63"/>
    </row>
    <row r="2321" spans="1:13" ht="15">
      <c r="A2321" s="30"/>
      <c r="B2321" s="72"/>
      <c r="C2321" s="30"/>
      <c r="D2321" s="31">
        <v>4</v>
      </c>
      <c r="E2321" s="78" t="s">
        <v>1721</v>
      </c>
      <c r="F2321" s="32" t="s">
        <v>7</v>
      </c>
      <c r="G2321" s="34">
        <v>10</v>
      </c>
      <c r="H2321" s="56">
        <v>0</v>
      </c>
      <c r="I2321" s="396">
        <f t="shared" si="78"/>
        <v>0</v>
      </c>
      <c r="J2321" s="59"/>
      <c r="K2321" s="392"/>
      <c r="L2321" s="61"/>
      <c r="M2321" s="63"/>
    </row>
    <row r="2322" spans="1:13" ht="33.75">
      <c r="A2322" s="30"/>
      <c r="B2322" s="72"/>
      <c r="C2322" s="30"/>
      <c r="D2322" s="31">
        <v>5</v>
      </c>
      <c r="E2322" s="78" t="s">
        <v>1722</v>
      </c>
      <c r="F2322" s="32" t="s">
        <v>7</v>
      </c>
      <c r="G2322" s="34">
        <v>2</v>
      </c>
      <c r="H2322" s="56">
        <v>0</v>
      </c>
      <c r="I2322" s="396">
        <f t="shared" si="78"/>
        <v>0</v>
      </c>
      <c r="J2322" s="59"/>
      <c r="K2322" s="392"/>
      <c r="L2322" s="61"/>
      <c r="M2322" s="63"/>
    </row>
    <row r="2323" spans="1:13" ht="22.5">
      <c r="A2323" s="30"/>
      <c r="B2323" s="72"/>
      <c r="C2323" s="30"/>
      <c r="D2323" s="31">
        <v>6</v>
      </c>
      <c r="E2323" s="78" t="s">
        <v>1723</v>
      </c>
      <c r="F2323" s="32" t="s">
        <v>7</v>
      </c>
      <c r="G2323" s="34">
        <v>1</v>
      </c>
      <c r="H2323" s="56">
        <v>0</v>
      </c>
      <c r="I2323" s="396">
        <f t="shared" si="78"/>
        <v>0</v>
      </c>
      <c r="J2323" s="59"/>
      <c r="K2323" s="392"/>
      <c r="L2323" s="61"/>
      <c r="M2323" s="63"/>
    </row>
    <row r="2324" spans="1:13" ht="15">
      <c r="A2324" s="30"/>
      <c r="B2324" s="72"/>
      <c r="C2324" s="30"/>
      <c r="D2324" s="31">
        <v>7</v>
      </c>
      <c r="E2324" s="78" t="s">
        <v>1724</v>
      </c>
      <c r="F2324" s="32" t="s">
        <v>7</v>
      </c>
      <c r="G2324" s="34">
        <v>6</v>
      </c>
      <c r="H2324" s="56">
        <v>0</v>
      </c>
      <c r="I2324" s="396">
        <f t="shared" si="78"/>
        <v>0</v>
      </c>
      <c r="J2324" s="59"/>
      <c r="K2324" s="392"/>
      <c r="L2324" s="61"/>
      <c r="M2324" s="63"/>
    </row>
    <row r="2325" spans="1:13" ht="15">
      <c r="A2325" s="30"/>
      <c r="B2325" s="72"/>
      <c r="C2325" s="30"/>
      <c r="D2325" s="31">
        <v>8</v>
      </c>
      <c r="E2325" s="78" t="s">
        <v>1725</v>
      </c>
      <c r="F2325" s="32" t="s">
        <v>7</v>
      </c>
      <c r="G2325" s="34">
        <v>4</v>
      </c>
      <c r="H2325" s="56">
        <v>0</v>
      </c>
      <c r="I2325" s="396">
        <f t="shared" si="78"/>
        <v>0</v>
      </c>
      <c r="J2325" s="59"/>
      <c r="K2325" s="392"/>
      <c r="L2325" s="61"/>
      <c r="M2325" s="63"/>
    </row>
    <row r="2326" spans="1:13" ht="22.5">
      <c r="A2326" s="30"/>
      <c r="B2326" s="72"/>
      <c r="C2326" s="30"/>
      <c r="D2326" s="31">
        <v>9</v>
      </c>
      <c r="E2326" s="78" t="s">
        <v>1726</v>
      </c>
      <c r="F2326" s="32" t="s">
        <v>363</v>
      </c>
      <c r="G2326" s="34">
        <v>80</v>
      </c>
      <c r="H2326" s="56">
        <v>0</v>
      </c>
      <c r="I2326" s="396">
        <f t="shared" si="78"/>
        <v>0</v>
      </c>
      <c r="J2326" s="59"/>
      <c r="K2326" s="392"/>
      <c r="L2326" s="61"/>
      <c r="M2326" s="63"/>
    </row>
    <row r="2327" spans="1:13" ht="33.75">
      <c r="A2327" s="30"/>
      <c r="B2327" s="72"/>
      <c r="C2327" s="30"/>
      <c r="D2327" s="31">
        <v>10</v>
      </c>
      <c r="E2327" s="78" t="s">
        <v>1727</v>
      </c>
      <c r="F2327" s="32" t="s">
        <v>363</v>
      </c>
      <c r="G2327" s="34">
        <v>905</v>
      </c>
      <c r="H2327" s="56">
        <v>0</v>
      </c>
      <c r="I2327" s="396">
        <f t="shared" si="78"/>
        <v>0</v>
      </c>
      <c r="J2327" s="59"/>
      <c r="K2327" s="392"/>
      <c r="L2327" s="61"/>
      <c r="M2327" s="63"/>
    </row>
    <row r="2328" spans="1:13" ht="45">
      <c r="A2328" s="30"/>
      <c r="B2328" s="72"/>
      <c r="C2328" s="30"/>
      <c r="D2328" s="31">
        <v>11</v>
      </c>
      <c r="E2328" s="78" t="s">
        <v>1728</v>
      </c>
      <c r="F2328" s="32" t="s">
        <v>363</v>
      </c>
      <c r="G2328" s="34">
        <v>464</v>
      </c>
      <c r="H2328" s="56">
        <v>0</v>
      </c>
      <c r="I2328" s="396">
        <f t="shared" si="78"/>
        <v>0</v>
      </c>
      <c r="J2328" s="59"/>
      <c r="K2328" s="392"/>
      <c r="L2328" s="61"/>
      <c r="M2328" s="63"/>
    </row>
    <row r="2329" spans="1:13" ht="33.75">
      <c r="A2329" s="30"/>
      <c r="B2329" s="72"/>
      <c r="C2329" s="30"/>
      <c r="D2329" s="31">
        <v>12</v>
      </c>
      <c r="E2329" s="78" t="s">
        <v>1729</v>
      </c>
      <c r="F2329" s="32" t="s">
        <v>7</v>
      </c>
      <c r="G2329" s="34">
        <v>135</v>
      </c>
      <c r="H2329" s="56">
        <v>0</v>
      </c>
      <c r="I2329" s="396">
        <f t="shared" si="78"/>
        <v>0</v>
      </c>
      <c r="J2329" s="59"/>
      <c r="K2329" s="392"/>
      <c r="L2329" s="61"/>
      <c r="M2329" s="63"/>
    </row>
    <row r="2330" spans="1:13" ht="33.75">
      <c r="A2330" s="30"/>
      <c r="B2330" s="72"/>
      <c r="C2330" s="30"/>
      <c r="D2330" s="31">
        <v>13</v>
      </c>
      <c r="E2330" s="78" t="s">
        <v>1730</v>
      </c>
      <c r="F2330" s="32" t="s">
        <v>363</v>
      </c>
      <c r="G2330" s="34">
        <v>6</v>
      </c>
      <c r="H2330" s="56">
        <v>0</v>
      </c>
      <c r="I2330" s="396">
        <f t="shared" si="78"/>
        <v>0</v>
      </c>
      <c r="J2330" s="59"/>
      <c r="K2330" s="392"/>
      <c r="L2330" s="61"/>
      <c r="M2330" s="63"/>
    </row>
    <row r="2331" spans="1:13" ht="22.5">
      <c r="A2331" s="30"/>
      <c r="B2331" s="72"/>
      <c r="C2331" s="30"/>
      <c r="D2331" s="31">
        <v>14</v>
      </c>
      <c r="E2331" s="78" t="s">
        <v>1731</v>
      </c>
      <c r="F2331" s="32" t="s">
        <v>7</v>
      </c>
      <c r="G2331" s="34">
        <v>28</v>
      </c>
      <c r="H2331" s="56">
        <v>0</v>
      </c>
      <c r="I2331" s="396">
        <f t="shared" si="78"/>
        <v>0</v>
      </c>
      <c r="J2331" s="59"/>
      <c r="K2331" s="392"/>
      <c r="L2331" s="61"/>
      <c r="M2331" s="63"/>
    </row>
    <row r="2332" spans="1:13" ht="15">
      <c r="A2332" s="30"/>
      <c r="B2332" s="72"/>
      <c r="C2332" s="30"/>
      <c r="D2332" s="31">
        <v>15</v>
      </c>
      <c r="E2332" s="78" t="s">
        <v>1732</v>
      </c>
      <c r="F2332" s="32" t="s">
        <v>7</v>
      </c>
      <c r="G2332" s="34">
        <v>2</v>
      </c>
      <c r="H2332" s="56">
        <v>0</v>
      </c>
      <c r="I2332" s="396">
        <f t="shared" si="78"/>
        <v>0</v>
      </c>
      <c r="J2332" s="59"/>
      <c r="K2332" s="392"/>
      <c r="L2332" s="61"/>
      <c r="M2332" s="63"/>
    </row>
    <row r="2333" spans="1:13" ht="15">
      <c r="A2333" s="30"/>
      <c r="B2333" s="72"/>
      <c r="C2333" s="30"/>
      <c r="D2333" s="31">
        <v>16</v>
      </c>
      <c r="E2333" s="78" t="s">
        <v>1733</v>
      </c>
      <c r="F2333" s="32" t="s">
        <v>7</v>
      </c>
      <c r="G2333" s="34">
        <v>2</v>
      </c>
      <c r="H2333" s="56">
        <v>0</v>
      </c>
      <c r="I2333" s="396">
        <f t="shared" si="78"/>
        <v>0</v>
      </c>
      <c r="J2333" s="59"/>
      <c r="K2333" s="392"/>
      <c r="L2333" s="61"/>
      <c r="M2333" s="63"/>
    </row>
    <row r="2334" spans="1:13" ht="15">
      <c r="A2334" s="82"/>
      <c r="B2334" s="83"/>
      <c r="C2334" s="82"/>
      <c r="D2334" s="84">
        <v>17</v>
      </c>
      <c r="E2334" s="101" t="s">
        <v>1734</v>
      </c>
      <c r="F2334" s="85" t="s">
        <v>8</v>
      </c>
      <c r="G2334" s="86">
        <v>1</v>
      </c>
      <c r="H2334" s="87">
        <v>0</v>
      </c>
      <c r="I2334" s="396">
        <f t="shared" si="78"/>
        <v>0</v>
      </c>
      <c r="J2334" s="59"/>
      <c r="K2334" s="392"/>
      <c r="L2334" s="61"/>
      <c r="M2334" s="63"/>
    </row>
    <row r="2335" spans="1:13" ht="22.5">
      <c r="A2335" s="82"/>
      <c r="B2335" s="83"/>
      <c r="C2335" s="82"/>
      <c r="D2335" s="84">
        <v>18</v>
      </c>
      <c r="E2335" s="101" t="s">
        <v>1735</v>
      </c>
      <c r="F2335" s="85"/>
      <c r="G2335" s="86"/>
      <c r="H2335" s="396"/>
      <c r="I2335" s="396" t="str">
        <f t="shared" si="78"/>
        <v/>
      </c>
      <c r="J2335" s="59"/>
      <c r="K2335" s="392"/>
      <c r="L2335" s="61"/>
      <c r="M2335" s="63"/>
    </row>
    <row r="2336" spans="1:13" ht="15">
      <c r="A2336" s="94"/>
      <c r="B2336" s="95"/>
      <c r="C2336" s="94"/>
      <c r="D2336" s="96"/>
      <c r="E2336" s="100" t="s">
        <v>1736</v>
      </c>
      <c r="F2336" s="97" t="s">
        <v>363</v>
      </c>
      <c r="G2336" s="98">
        <v>20</v>
      </c>
      <c r="H2336" s="99">
        <v>0</v>
      </c>
      <c r="I2336" s="398">
        <f t="shared" si="78"/>
        <v>0</v>
      </c>
      <c r="J2336" s="59"/>
      <c r="K2336" s="392"/>
      <c r="L2336" s="61"/>
      <c r="M2336" s="63"/>
    </row>
    <row r="2337" spans="1:13" ht="56.25">
      <c r="A2337" s="94"/>
      <c r="B2337" s="95"/>
      <c r="C2337" s="94"/>
      <c r="D2337" s="96">
        <v>19</v>
      </c>
      <c r="E2337" s="100" t="s">
        <v>1737</v>
      </c>
      <c r="F2337" s="97" t="s">
        <v>363</v>
      </c>
      <c r="G2337" s="98">
        <v>170</v>
      </c>
      <c r="H2337" s="99">
        <v>0</v>
      </c>
      <c r="I2337" s="397">
        <f t="shared" si="78"/>
        <v>0</v>
      </c>
      <c r="J2337" s="59"/>
      <c r="K2337" s="392"/>
      <c r="L2337" s="61"/>
      <c r="M2337" s="63"/>
    </row>
    <row r="2338" spans="1:13" ht="56.25">
      <c r="A2338" s="30"/>
      <c r="B2338" s="72"/>
      <c r="C2338" s="30"/>
      <c r="D2338" s="31">
        <v>20</v>
      </c>
      <c r="E2338" s="78" t="s">
        <v>1738</v>
      </c>
      <c r="F2338" s="32" t="s">
        <v>363</v>
      </c>
      <c r="G2338" s="34">
        <v>90</v>
      </c>
      <c r="H2338" s="56">
        <v>0</v>
      </c>
      <c r="I2338" s="396">
        <f t="shared" si="78"/>
        <v>0</v>
      </c>
      <c r="J2338" s="59"/>
      <c r="K2338" s="392"/>
      <c r="L2338" s="61"/>
      <c r="M2338" s="63"/>
    </row>
    <row r="2339" spans="1:13" ht="45">
      <c r="A2339" s="30"/>
      <c r="B2339" s="72"/>
      <c r="C2339" s="30"/>
      <c r="D2339" s="31">
        <v>21</v>
      </c>
      <c r="E2339" s="78" t="s">
        <v>1739</v>
      </c>
      <c r="F2339" s="32" t="s">
        <v>363</v>
      </c>
      <c r="G2339" s="34">
        <v>830</v>
      </c>
      <c r="H2339" s="56">
        <v>0</v>
      </c>
      <c r="I2339" s="396">
        <f t="shared" si="78"/>
        <v>0</v>
      </c>
      <c r="J2339" s="59"/>
      <c r="K2339" s="392"/>
      <c r="L2339" s="61"/>
      <c r="M2339" s="63"/>
    </row>
    <row r="2340" spans="1:13" ht="56.25">
      <c r="A2340" s="30"/>
      <c r="B2340" s="72"/>
      <c r="C2340" s="30"/>
      <c r="D2340" s="31">
        <v>22</v>
      </c>
      <c r="E2340" s="78" t="s">
        <v>1740</v>
      </c>
      <c r="F2340" s="32" t="s">
        <v>363</v>
      </c>
      <c r="G2340" s="34">
        <v>65</v>
      </c>
      <c r="H2340" s="56">
        <v>0</v>
      </c>
      <c r="I2340" s="396">
        <f t="shared" si="78"/>
        <v>0</v>
      </c>
      <c r="J2340" s="59"/>
      <c r="K2340" s="392"/>
      <c r="L2340" s="61"/>
      <c r="M2340" s="63"/>
    </row>
    <row r="2341" spans="1:13" ht="45">
      <c r="A2341" s="30"/>
      <c r="B2341" s="72"/>
      <c r="C2341" s="30"/>
      <c r="D2341" s="31">
        <v>23</v>
      </c>
      <c r="E2341" s="78" t="s">
        <v>1741</v>
      </c>
      <c r="F2341" s="32" t="s">
        <v>363</v>
      </c>
      <c r="G2341" s="34">
        <v>12</v>
      </c>
      <c r="H2341" s="56">
        <v>0</v>
      </c>
      <c r="I2341" s="396">
        <f t="shared" si="78"/>
        <v>0</v>
      </c>
      <c r="J2341" s="59"/>
      <c r="K2341" s="392"/>
      <c r="L2341" s="61"/>
      <c r="M2341" s="63"/>
    </row>
    <row r="2342" spans="1:13" ht="45">
      <c r="A2342" s="30"/>
      <c r="B2342" s="72"/>
      <c r="C2342" s="30"/>
      <c r="D2342" s="31">
        <v>24</v>
      </c>
      <c r="E2342" s="78" t="s">
        <v>1742</v>
      </c>
      <c r="F2342" s="32" t="s">
        <v>363</v>
      </c>
      <c r="G2342" s="34">
        <v>48</v>
      </c>
      <c r="H2342" s="56">
        <v>0</v>
      </c>
      <c r="I2342" s="396">
        <f t="shared" si="78"/>
        <v>0</v>
      </c>
      <c r="J2342" s="59"/>
      <c r="K2342" s="392"/>
      <c r="L2342" s="61"/>
      <c r="M2342" s="63"/>
    </row>
    <row r="2343" spans="1:13" ht="45">
      <c r="A2343" s="30"/>
      <c r="B2343" s="72"/>
      <c r="C2343" s="30"/>
      <c r="D2343" s="31">
        <v>25</v>
      </c>
      <c r="E2343" s="78" t="s">
        <v>1743</v>
      </c>
      <c r="F2343" s="32" t="s">
        <v>363</v>
      </c>
      <c r="G2343" s="34">
        <v>135</v>
      </c>
      <c r="H2343" s="56">
        <v>0</v>
      </c>
      <c r="I2343" s="396">
        <f t="shared" si="78"/>
        <v>0</v>
      </c>
      <c r="J2343" s="59"/>
      <c r="K2343" s="392"/>
      <c r="L2343" s="61"/>
      <c r="M2343" s="63"/>
    </row>
    <row r="2344" spans="1:13" ht="22.5">
      <c r="A2344" s="30"/>
      <c r="B2344" s="72"/>
      <c r="C2344" s="30"/>
      <c r="D2344" s="31">
        <v>26</v>
      </c>
      <c r="E2344" s="78" t="s">
        <v>1744</v>
      </c>
      <c r="F2344" s="32" t="s">
        <v>56</v>
      </c>
      <c r="G2344" s="34">
        <v>310</v>
      </c>
      <c r="H2344" s="56">
        <v>0</v>
      </c>
      <c r="I2344" s="396">
        <f t="shared" si="78"/>
        <v>0</v>
      </c>
      <c r="J2344" s="59"/>
      <c r="K2344" s="392"/>
      <c r="L2344" s="61"/>
      <c r="M2344" s="63"/>
    </row>
    <row r="2345" spans="1:13" ht="15">
      <c r="A2345" s="82"/>
      <c r="B2345" s="83"/>
      <c r="C2345" s="82"/>
      <c r="D2345" s="84">
        <v>27</v>
      </c>
      <c r="E2345" s="101" t="s">
        <v>4541</v>
      </c>
      <c r="F2345" s="85" t="s">
        <v>56</v>
      </c>
      <c r="G2345" s="86">
        <v>300</v>
      </c>
      <c r="H2345" s="87">
        <v>0</v>
      </c>
      <c r="I2345" s="396">
        <f t="shared" si="78"/>
        <v>0</v>
      </c>
      <c r="J2345" s="59"/>
      <c r="K2345" s="392"/>
      <c r="L2345" s="61"/>
      <c r="M2345" s="63"/>
    </row>
    <row r="2346" spans="1:13" ht="33.75">
      <c r="A2346" s="82"/>
      <c r="B2346" s="83"/>
      <c r="C2346" s="82"/>
      <c r="D2346" s="84">
        <v>28</v>
      </c>
      <c r="E2346" s="101" t="s">
        <v>1745</v>
      </c>
      <c r="F2346" s="85"/>
      <c r="G2346" s="86"/>
      <c r="H2346" s="396"/>
      <c r="I2346" s="396" t="str">
        <f t="shared" si="78"/>
        <v/>
      </c>
      <c r="J2346" s="59"/>
      <c r="K2346" s="392"/>
      <c r="L2346" s="61"/>
      <c r="M2346" s="63"/>
    </row>
    <row r="2347" spans="1:13" ht="15">
      <c r="A2347" s="88"/>
      <c r="B2347" s="89"/>
      <c r="C2347" s="88"/>
      <c r="D2347" s="90"/>
      <c r="E2347" s="102" t="s">
        <v>1746</v>
      </c>
      <c r="F2347" s="91" t="s">
        <v>363</v>
      </c>
      <c r="G2347" s="92">
        <v>13</v>
      </c>
      <c r="H2347" s="93">
        <v>0</v>
      </c>
      <c r="I2347" s="397">
        <f t="shared" si="78"/>
        <v>0</v>
      </c>
      <c r="J2347" s="59"/>
      <c r="K2347" s="392"/>
      <c r="L2347" s="61"/>
      <c r="M2347" s="63"/>
    </row>
    <row r="2348" spans="1:13" ht="15">
      <c r="A2348" s="88"/>
      <c r="B2348" s="89"/>
      <c r="C2348" s="88"/>
      <c r="D2348" s="90"/>
      <c r="E2348" s="102" t="s">
        <v>1747</v>
      </c>
      <c r="F2348" s="91" t="s">
        <v>363</v>
      </c>
      <c r="G2348" s="92">
        <v>9</v>
      </c>
      <c r="H2348" s="93">
        <v>0</v>
      </c>
      <c r="I2348" s="397">
        <f t="shared" si="78"/>
        <v>0</v>
      </c>
      <c r="J2348" s="59"/>
      <c r="K2348" s="392"/>
      <c r="L2348" s="61"/>
      <c r="M2348" s="63"/>
    </row>
    <row r="2349" spans="1:13" ht="15">
      <c r="A2349" s="88"/>
      <c r="B2349" s="89"/>
      <c r="C2349" s="88"/>
      <c r="D2349" s="90"/>
      <c r="E2349" s="102" t="s">
        <v>1748</v>
      </c>
      <c r="F2349" s="91" t="s">
        <v>363</v>
      </c>
      <c r="G2349" s="92">
        <v>18</v>
      </c>
      <c r="H2349" s="93">
        <v>0</v>
      </c>
      <c r="I2349" s="397">
        <f t="shared" si="78"/>
        <v>0</v>
      </c>
      <c r="J2349" s="59"/>
      <c r="K2349" s="392"/>
      <c r="L2349" s="61"/>
      <c r="M2349" s="63"/>
    </row>
    <row r="2350" spans="1:13" ht="15">
      <c r="A2350" s="88"/>
      <c r="B2350" s="89"/>
      <c r="C2350" s="88"/>
      <c r="D2350" s="90"/>
      <c r="E2350" s="102" t="s">
        <v>1749</v>
      </c>
      <c r="F2350" s="91" t="s">
        <v>363</v>
      </c>
      <c r="G2350" s="92">
        <v>10</v>
      </c>
      <c r="H2350" s="93">
        <v>0</v>
      </c>
      <c r="I2350" s="397">
        <f t="shared" si="78"/>
        <v>0</v>
      </c>
      <c r="J2350" s="59"/>
      <c r="K2350" s="392"/>
      <c r="L2350" s="61"/>
      <c r="M2350" s="63"/>
    </row>
    <row r="2351" spans="1:13" ht="67.5">
      <c r="A2351" s="82"/>
      <c r="B2351" s="83"/>
      <c r="C2351" s="82"/>
      <c r="D2351" s="84">
        <v>29</v>
      </c>
      <c r="E2351" s="101" t="s">
        <v>1750</v>
      </c>
      <c r="F2351" s="85"/>
      <c r="G2351" s="86"/>
      <c r="H2351" s="396"/>
      <c r="I2351" s="396" t="str">
        <f t="shared" si="78"/>
        <v/>
      </c>
      <c r="J2351" s="59"/>
      <c r="K2351" s="392"/>
      <c r="L2351" s="61"/>
      <c r="M2351" s="63"/>
    </row>
    <row r="2352" spans="1:13" ht="15">
      <c r="A2352" s="88"/>
      <c r="B2352" s="89"/>
      <c r="C2352" s="88"/>
      <c r="D2352" s="90"/>
      <c r="E2352" s="102" t="s">
        <v>1751</v>
      </c>
      <c r="F2352" s="91" t="s">
        <v>363</v>
      </c>
      <c r="G2352" s="92">
        <v>173</v>
      </c>
      <c r="H2352" s="93">
        <v>0</v>
      </c>
      <c r="I2352" s="397">
        <f t="shared" si="78"/>
        <v>0</v>
      </c>
      <c r="J2352" s="59"/>
      <c r="K2352" s="392"/>
      <c r="L2352" s="61"/>
      <c r="M2352" s="63"/>
    </row>
    <row r="2353" spans="1:13" ht="15">
      <c r="A2353" s="88"/>
      <c r="B2353" s="89"/>
      <c r="C2353" s="88"/>
      <c r="D2353" s="90"/>
      <c r="E2353" s="102" t="s">
        <v>1752</v>
      </c>
      <c r="F2353" s="91" t="s">
        <v>363</v>
      </c>
      <c r="G2353" s="92">
        <v>175</v>
      </c>
      <c r="H2353" s="93">
        <v>0</v>
      </c>
      <c r="I2353" s="397">
        <f t="shared" si="78"/>
        <v>0</v>
      </c>
      <c r="J2353" s="59"/>
      <c r="K2353" s="392"/>
      <c r="L2353" s="61"/>
      <c r="M2353" s="63"/>
    </row>
    <row r="2354" spans="1:13" ht="15">
      <c r="A2354" s="88"/>
      <c r="B2354" s="89"/>
      <c r="C2354" s="88"/>
      <c r="D2354" s="90"/>
      <c r="E2354" s="102" t="s">
        <v>1753</v>
      </c>
      <c r="F2354" s="91" t="s">
        <v>363</v>
      </c>
      <c r="G2354" s="92">
        <v>922</v>
      </c>
      <c r="H2354" s="93">
        <v>0</v>
      </c>
      <c r="I2354" s="397">
        <f t="shared" si="78"/>
        <v>0</v>
      </c>
      <c r="J2354" s="59"/>
      <c r="K2354" s="392"/>
      <c r="L2354" s="61"/>
      <c r="M2354" s="63"/>
    </row>
    <row r="2355" spans="1:13" ht="15">
      <c r="A2355" s="94"/>
      <c r="B2355" s="95"/>
      <c r="C2355" s="94"/>
      <c r="D2355" s="96"/>
      <c r="E2355" s="100" t="s">
        <v>1754</v>
      </c>
      <c r="F2355" s="97" t="s">
        <v>363</v>
      </c>
      <c r="G2355" s="98">
        <v>12</v>
      </c>
      <c r="H2355" s="99">
        <v>0</v>
      </c>
      <c r="I2355" s="398">
        <f t="shared" si="78"/>
        <v>0</v>
      </c>
      <c r="J2355" s="59"/>
      <c r="K2355" s="392"/>
      <c r="L2355" s="61"/>
      <c r="M2355" s="63"/>
    </row>
    <row r="2356" spans="1:13" ht="22.5">
      <c r="A2356" s="94"/>
      <c r="B2356" s="95"/>
      <c r="C2356" s="94"/>
      <c r="D2356" s="96">
        <v>30</v>
      </c>
      <c r="E2356" s="100" t="s">
        <v>1755</v>
      </c>
      <c r="F2356" s="97" t="s">
        <v>7</v>
      </c>
      <c r="G2356" s="98">
        <v>5</v>
      </c>
      <c r="H2356" s="99">
        <v>0</v>
      </c>
      <c r="I2356" s="397">
        <f t="shared" si="78"/>
        <v>0</v>
      </c>
      <c r="J2356" s="59"/>
      <c r="K2356" s="392"/>
      <c r="L2356" s="61"/>
      <c r="M2356" s="63"/>
    </row>
    <row r="2357" spans="1:13" ht="33.75">
      <c r="A2357" s="30"/>
      <c r="B2357" s="72"/>
      <c r="C2357" s="30"/>
      <c r="D2357" s="31">
        <v>31</v>
      </c>
      <c r="E2357" s="78" t="s">
        <v>1756</v>
      </c>
      <c r="F2357" s="32" t="s">
        <v>363</v>
      </c>
      <c r="G2357" s="34">
        <v>100</v>
      </c>
      <c r="H2357" s="56">
        <v>0</v>
      </c>
      <c r="I2357" s="396">
        <f t="shared" si="78"/>
        <v>0</v>
      </c>
      <c r="J2357" s="59"/>
      <c r="K2357" s="392"/>
      <c r="L2357" s="61"/>
      <c r="M2357" s="63"/>
    </row>
    <row r="2358" spans="1:13" ht="22.5">
      <c r="A2358" s="30"/>
      <c r="B2358" s="72"/>
      <c r="C2358" s="30"/>
      <c r="D2358" s="31">
        <v>32</v>
      </c>
      <c r="E2358" s="78" t="s">
        <v>1757</v>
      </c>
      <c r="F2358" s="32" t="s">
        <v>363</v>
      </c>
      <c r="G2358" s="34">
        <v>100</v>
      </c>
      <c r="H2358" s="56">
        <v>0</v>
      </c>
      <c r="I2358" s="396">
        <f t="shared" si="78"/>
        <v>0</v>
      </c>
      <c r="J2358" s="59"/>
      <c r="K2358" s="392"/>
      <c r="L2358" s="61"/>
      <c r="M2358" s="63"/>
    </row>
    <row r="2359" spans="1:13" ht="15">
      <c r="A2359" s="82"/>
      <c r="B2359" s="83"/>
      <c r="C2359" s="82"/>
      <c r="D2359" s="84">
        <v>33</v>
      </c>
      <c r="E2359" s="101" t="s">
        <v>1758</v>
      </c>
      <c r="F2359" s="85" t="s">
        <v>363</v>
      </c>
      <c r="G2359" s="86">
        <v>320</v>
      </c>
      <c r="H2359" s="87">
        <v>0</v>
      </c>
      <c r="I2359" s="396">
        <f t="shared" si="78"/>
        <v>0</v>
      </c>
      <c r="J2359" s="59"/>
      <c r="K2359" s="392"/>
      <c r="L2359" s="61"/>
      <c r="M2359" s="63"/>
    </row>
    <row r="2360" spans="1:13" ht="67.5">
      <c r="A2360" s="82"/>
      <c r="B2360" s="83"/>
      <c r="C2360" s="82"/>
      <c r="D2360" s="84">
        <v>34</v>
      </c>
      <c r="E2360" s="101" t="s">
        <v>1759</v>
      </c>
      <c r="F2360" s="85"/>
      <c r="G2360" s="86"/>
      <c r="H2360" s="396"/>
      <c r="I2360" s="396" t="str">
        <f t="shared" si="78"/>
        <v/>
      </c>
      <c r="J2360" s="59"/>
      <c r="K2360" s="392"/>
      <c r="L2360" s="61"/>
      <c r="M2360" s="63"/>
    </row>
    <row r="2361" spans="1:13" ht="15">
      <c r="A2361" s="88"/>
      <c r="B2361" s="89"/>
      <c r="C2361" s="88"/>
      <c r="D2361" s="90"/>
      <c r="E2361" s="102" t="s">
        <v>1760</v>
      </c>
      <c r="F2361" s="91" t="s">
        <v>7</v>
      </c>
      <c r="G2361" s="92">
        <v>2</v>
      </c>
      <c r="H2361" s="93">
        <v>0</v>
      </c>
      <c r="I2361" s="397">
        <f t="shared" si="78"/>
        <v>0</v>
      </c>
      <c r="J2361" s="59"/>
      <c r="K2361" s="392"/>
      <c r="L2361" s="61"/>
      <c r="M2361" s="63"/>
    </row>
    <row r="2362" spans="1:13" ht="67.5">
      <c r="A2362" s="82"/>
      <c r="B2362" s="83"/>
      <c r="C2362" s="82"/>
      <c r="D2362" s="84">
        <v>35</v>
      </c>
      <c r="E2362" s="101" t="s">
        <v>1761</v>
      </c>
      <c r="F2362" s="85"/>
      <c r="G2362" s="86"/>
      <c r="H2362" s="396"/>
      <c r="I2362" s="396" t="str">
        <f t="shared" si="78"/>
        <v/>
      </c>
      <c r="K2362" s="392"/>
    </row>
    <row r="2363" spans="1:13" ht="15">
      <c r="A2363" s="88"/>
      <c r="B2363" s="89"/>
      <c r="C2363" s="88"/>
      <c r="D2363" s="90"/>
      <c r="E2363" s="102" t="s">
        <v>1760</v>
      </c>
      <c r="F2363" s="91" t="s">
        <v>7</v>
      </c>
      <c r="G2363" s="92">
        <v>14</v>
      </c>
      <c r="H2363" s="93">
        <v>0</v>
      </c>
      <c r="I2363" s="397">
        <f t="shared" si="78"/>
        <v>0</v>
      </c>
      <c r="K2363" s="392"/>
    </row>
    <row r="2364" spans="1:13" ht="15">
      <c r="A2364" s="88"/>
      <c r="B2364" s="89"/>
      <c r="C2364" s="88"/>
      <c r="D2364" s="90"/>
      <c r="E2364" s="102" t="s">
        <v>1762</v>
      </c>
      <c r="F2364" s="91" t="s">
        <v>7</v>
      </c>
      <c r="G2364" s="92">
        <v>2</v>
      </c>
      <c r="H2364" s="93">
        <v>0</v>
      </c>
      <c r="I2364" s="397">
        <f t="shared" si="78"/>
        <v>0</v>
      </c>
      <c r="K2364" s="392"/>
    </row>
    <row r="2365" spans="1:13" ht="67.5">
      <c r="A2365" s="82"/>
      <c r="B2365" s="83"/>
      <c r="C2365" s="82"/>
      <c r="D2365" s="84">
        <v>36</v>
      </c>
      <c r="E2365" s="101" t="s">
        <v>1763</v>
      </c>
      <c r="F2365" s="85"/>
      <c r="G2365" s="86"/>
      <c r="H2365" s="396"/>
      <c r="I2365" s="396" t="str">
        <f t="shared" si="78"/>
        <v/>
      </c>
      <c r="K2365" s="392"/>
    </row>
    <row r="2366" spans="1:13" ht="15">
      <c r="A2366" s="88"/>
      <c r="B2366" s="89"/>
      <c r="C2366" s="88"/>
      <c r="D2366" s="90"/>
      <c r="E2366" s="102" t="s">
        <v>1760</v>
      </c>
      <c r="F2366" s="91" t="s">
        <v>7</v>
      </c>
      <c r="G2366" s="92">
        <v>3</v>
      </c>
      <c r="H2366" s="93">
        <v>0</v>
      </c>
      <c r="I2366" s="397">
        <f t="shared" si="78"/>
        <v>0</v>
      </c>
      <c r="K2366" s="392"/>
    </row>
    <row r="2367" spans="1:13" ht="22.5">
      <c r="A2367" s="82"/>
      <c r="B2367" s="83"/>
      <c r="C2367" s="82"/>
      <c r="D2367" s="84">
        <v>37</v>
      </c>
      <c r="E2367" s="101" t="s">
        <v>1764</v>
      </c>
      <c r="F2367" s="85"/>
      <c r="G2367" s="86"/>
      <c r="H2367" s="396"/>
      <c r="I2367" s="396" t="str">
        <f t="shared" si="78"/>
        <v/>
      </c>
      <c r="K2367" s="392"/>
    </row>
    <row r="2368" spans="1:13" ht="15">
      <c r="A2368" s="88"/>
      <c r="B2368" s="89"/>
      <c r="C2368" s="88"/>
      <c r="D2368" s="90"/>
      <c r="E2368" s="102" t="s">
        <v>1765</v>
      </c>
      <c r="F2368" s="91" t="s">
        <v>7</v>
      </c>
      <c r="G2368" s="92">
        <v>1</v>
      </c>
      <c r="H2368" s="93">
        <v>0</v>
      </c>
      <c r="I2368" s="397">
        <f t="shared" si="78"/>
        <v>0</v>
      </c>
      <c r="K2368" s="392"/>
    </row>
    <row r="2369" spans="1:11" ht="15">
      <c r="A2369" s="88"/>
      <c r="B2369" s="89"/>
      <c r="C2369" s="88"/>
      <c r="D2369" s="90"/>
      <c r="E2369" s="102" t="s">
        <v>1766</v>
      </c>
      <c r="F2369" s="91" t="s">
        <v>7</v>
      </c>
      <c r="G2369" s="92">
        <v>14</v>
      </c>
      <c r="H2369" s="93">
        <v>0</v>
      </c>
      <c r="I2369" s="397">
        <f t="shared" si="78"/>
        <v>0</v>
      </c>
      <c r="K2369" s="392"/>
    </row>
    <row r="2370" spans="1:11" ht="15">
      <c r="A2370" s="94"/>
      <c r="B2370" s="95"/>
      <c r="C2370" s="94"/>
      <c r="D2370" s="96"/>
      <c r="E2370" s="100" t="s">
        <v>1767</v>
      </c>
      <c r="F2370" s="97" t="s">
        <v>7</v>
      </c>
      <c r="G2370" s="98">
        <v>3</v>
      </c>
      <c r="H2370" s="99">
        <v>0</v>
      </c>
      <c r="I2370" s="398">
        <f t="shared" si="78"/>
        <v>0</v>
      </c>
      <c r="K2370" s="392"/>
    </row>
    <row r="2371" spans="1:11" ht="22.5">
      <c r="A2371" s="94"/>
      <c r="B2371" s="95"/>
      <c r="C2371" s="94"/>
      <c r="D2371" s="96">
        <v>38</v>
      </c>
      <c r="E2371" s="100" t="s">
        <v>1768</v>
      </c>
      <c r="F2371" s="97" t="s">
        <v>7</v>
      </c>
      <c r="G2371" s="98">
        <v>1</v>
      </c>
      <c r="H2371" s="99">
        <v>0</v>
      </c>
      <c r="I2371" s="397">
        <f t="shared" si="78"/>
        <v>0</v>
      </c>
      <c r="K2371" s="392"/>
    </row>
    <row r="2372" spans="1:11" ht="15">
      <c r="A2372" s="30"/>
      <c r="B2372" s="72"/>
      <c r="C2372" s="30"/>
      <c r="D2372" s="31">
        <v>39</v>
      </c>
      <c r="E2372" s="78" t="s">
        <v>1769</v>
      </c>
      <c r="F2372" s="32" t="s">
        <v>7</v>
      </c>
      <c r="G2372" s="34">
        <v>18</v>
      </c>
      <c r="H2372" s="56">
        <v>0</v>
      </c>
      <c r="I2372" s="396">
        <f t="shared" si="78"/>
        <v>0</v>
      </c>
      <c r="K2372" s="392"/>
    </row>
    <row r="2373" spans="1:11" ht="22.5">
      <c r="A2373" s="82"/>
      <c r="B2373" s="83"/>
      <c r="C2373" s="82"/>
      <c r="D2373" s="84">
        <v>40</v>
      </c>
      <c r="E2373" s="101" t="s">
        <v>1770</v>
      </c>
      <c r="F2373" s="85" t="s">
        <v>7</v>
      </c>
      <c r="G2373" s="86">
        <v>10</v>
      </c>
      <c r="H2373" s="87">
        <v>0</v>
      </c>
      <c r="I2373" s="396">
        <f t="shared" si="78"/>
        <v>0</v>
      </c>
      <c r="K2373" s="392"/>
    </row>
    <row r="2374" spans="1:11" ht="22.5">
      <c r="A2374" s="82"/>
      <c r="B2374" s="83"/>
      <c r="C2374" s="82"/>
      <c r="D2374" s="84">
        <v>41</v>
      </c>
      <c r="E2374" s="101" t="s">
        <v>1771</v>
      </c>
      <c r="F2374" s="85"/>
      <c r="G2374" s="86"/>
      <c r="H2374" s="396"/>
      <c r="I2374" s="396" t="str">
        <f t="shared" si="78"/>
        <v/>
      </c>
      <c r="K2374" s="392"/>
    </row>
    <row r="2375" spans="1:11" ht="15">
      <c r="A2375" s="88"/>
      <c r="B2375" s="89"/>
      <c r="C2375" s="88"/>
      <c r="D2375" s="90"/>
      <c r="E2375" s="102" t="s">
        <v>1760</v>
      </c>
      <c r="F2375" s="91" t="s">
        <v>7</v>
      </c>
      <c r="G2375" s="92">
        <v>3</v>
      </c>
      <c r="H2375" s="93">
        <v>0</v>
      </c>
      <c r="I2375" s="397">
        <f t="shared" si="78"/>
        <v>0</v>
      </c>
      <c r="K2375" s="392"/>
    </row>
    <row r="2376" spans="1:11" ht="22.5">
      <c r="A2376" s="82"/>
      <c r="B2376" s="83"/>
      <c r="C2376" s="82"/>
      <c r="D2376" s="84">
        <v>42</v>
      </c>
      <c r="E2376" s="101" t="s">
        <v>1772</v>
      </c>
      <c r="F2376" s="85"/>
      <c r="G2376" s="86"/>
      <c r="H2376" s="396"/>
      <c r="I2376" s="396" t="str">
        <f t="shared" ref="I2376:I2435" si="79">IF(ISNUMBER(G2376),ROUND(G2376*H2376,2),"")</f>
        <v/>
      </c>
      <c r="K2376" s="392"/>
    </row>
    <row r="2377" spans="1:11" ht="15">
      <c r="A2377" s="94"/>
      <c r="B2377" s="95"/>
      <c r="C2377" s="94"/>
      <c r="D2377" s="96"/>
      <c r="E2377" s="100" t="s">
        <v>1773</v>
      </c>
      <c r="F2377" s="97" t="s">
        <v>7</v>
      </c>
      <c r="G2377" s="98">
        <v>1</v>
      </c>
      <c r="H2377" s="99">
        <v>0</v>
      </c>
      <c r="I2377" s="398">
        <f t="shared" si="79"/>
        <v>0</v>
      </c>
      <c r="K2377" s="392"/>
    </row>
    <row r="2378" spans="1:11" ht="45">
      <c r="A2378" s="94"/>
      <c r="B2378" s="95"/>
      <c r="C2378" s="94"/>
      <c r="D2378" s="96">
        <v>43</v>
      </c>
      <c r="E2378" s="100" t="s">
        <v>1774</v>
      </c>
      <c r="F2378" s="97" t="s">
        <v>363</v>
      </c>
      <c r="G2378" s="98">
        <v>355</v>
      </c>
      <c r="H2378" s="99">
        <v>0</v>
      </c>
      <c r="I2378" s="397">
        <f t="shared" si="79"/>
        <v>0</v>
      </c>
      <c r="K2378" s="392"/>
    </row>
    <row r="2379" spans="1:11" ht="22.5">
      <c r="A2379" s="30"/>
      <c r="B2379" s="72"/>
      <c r="C2379" s="30"/>
      <c r="D2379" s="31">
        <v>44</v>
      </c>
      <c r="E2379" s="78" t="s">
        <v>1775</v>
      </c>
      <c r="F2379" s="32" t="s">
        <v>363</v>
      </c>
      <c r="G2379" s="34">
        <v>60</v>
      </c>
      <c r="H2379" s="56">
        <v>0</v>
      </c>
      <c r="I2379" s="396">
        <f t="shared" si="79"/>
        <v>0</v>
      </c>
      <c r="K2379" s="392"/>
    </row>
    <row r="2380" spans="1:11" ht="22.5">
      <c r="A2380" s="30"/>
      <c r="B2380" s="72"/>
      <c r="C2380" s="30"/>
      <c r="D2380" s="31">
        <v>45</v>
      </c>
      <c r="E2380" s="78" t="s">
        <v>1776</v>
      </c>
      <c r="F2380" s="32" t="s">
        <v>363</v>
      </c>
      <c r="G2380" s="34">
        <v>355</v>
      </c>
      <c r="H2380" s="56">
        <v>0</v>
      </c>
      <c r="I2380" s="396">
        <f t="shared" si="79"/>
        <v>0</v>
      </c>
      <c r="K2380" s="392"/>
    </row>
    <row r="2381" spans="1:11" ht="33.75">
      <c r="A2381" s="30"/>
      <c r="B2381" s="72"/>
      <c r="C2381" s="30"/>
      <c r="D2381" s="31">
        <v>46</v>
      </c>
      <c r="E2381" s="78" t="s">
        <v>1842</v>
      </c>
      <c r="F2381" s="32"/>
      <c r="G2381" s="34"/>
      <c r="H2381" s="395"/>
      <c r="I2381" s="396" t="str">
        <f t="shared" si="79"/>
        <v/>
      </c>
      <c r="K2381" s="392"/>
    </row>
    <row r="2382" spans="1:11" ht="33.75">
      <c r="A2382" s="30"/>
      <c r="B2382" s="72"/>
      <c r="C2382" s="30"/>
      <c r="D2382" s="31">
        <v>47</v>
      </c>
      <c r="E2382" s="78" t="s">
        <v>1777</v>
      </c>
      <c r="F2382" s="32" t="s">
        <v>363</v>
      </c>
      <c r="G2382" s="34">
        <v>1450</v>
      </c>
      <c r="H2382" s="56">
        <v>0</v>
      </c>
      <c r="I2382" s="396">
        <f t="shared" si="79"/>
        <v>0</v>
      </c>
      <c r="K2382" s="392"/>
    </row>
    <row r="2383" spans="1:11" ht="33.75">
      <c r="A2383" s="82"/>
      <c r="B2383" s="83"/>
      <c r="C2383" s="82"/>
      <c r="D2383" s="84">
        <v>48</v>
      </c>
      <c r="E2383" s="101" t="s">
        <v>1778</v>
      </c>
      <c r="F2383" s="85" t="s">
        <v>7</v>
      </c>
      <c r="G2383" s="86">
        <v>10</v>
      </c>
      <c r="H2383" s="87">
        <v>0</v>
      </c>
      <c r="I2383" s="396">
        <f t="shared" si="79"/>
        <v>0</v>
      </c>
      <c r="K2383" s="392"/>
    </row>
    <row r="2384" spans="1:11" ht="15">
      <c r="A2384" s="82"/>
      <c r="B2384" s="83"/>
      <c r="C2384" s="82"/>
      <c r="D2384" s="84">
        <v>49</v>
      </c>
      <c r="E2384" s="101" t="s">
        <v>1779</v>
      </c>
      <c r="F2384" s="85"/>
      <c r="G2384" s="86"/>
      <c r="H2384" s="396"/>
      <c r="I2384" s="396" t="str">
        <f t="shared" si="79"/>
        <v/>
      </c>
      <c r="K2384" s="392"/>
    </row>
    <row r="2385" spans="1:11" ht="15">
      <c r="A2385" s="88"/>
      <c r="B2385" s="89"/>
      <c r="C2385" s="88"/>
      <c r="D2385" s="90"/>
      <c r="E2385" s="102" t="s">
        <v>1780</v>
      </c>
      <c r="F2385" s="91" t="s">
        <v>7</v>
      </c>
      <c r="G2385" s="92">
        <v>28</v>
      </c>
      <c r="H2385" s="93">
        <v>0</v>
      </c>
      <c r="I2385" s="397">
        <f t="shared" si="79"/>
        <v>0</v>
      </c>
      <c r="K2385" s="392"/>
    </row>
    <row r="2386" spans="1:11" ht="22.5">
      <c r="A2386" s="82"/>
      <c r="B2386" s="83"/>
      <c r="C2386" s="82"/>
      <c r="D2386" s="84">
        <v>50</v>
      </c>
      <c r="E2386" s="101" t="s">
        <v>1781</v>
      </c>
      <c r="F2386" s="85"/>
      <c r="G2386" s="86"/>
      <c r="H2386" s="396"/>
      <c r="I2386" s="396" t="str">
        <f t="shared" si="79"/>
        <v/>
      </c>
      <c r="K2386" s="392"/>
    </row>
    <row r="2387" spans="1:11" ht="15">
      <c r="A2387" s="94"/>
      <c r="B2387" s="95"/>
      <c r="C2387" s="94"/>
      <c r="D2387" s="96"/>
      <c r="E2387" s="100" t="s">
        <v>1782</v>
      </c>
      <c r="F2387" s="97" t="s">
        <v>7</v>
      </c>
      <c r="G2387" s="98">
        <v>3</v>
      </c>
      <c r="H2387" s="99">
        <v>0</v>
      </c>
      <c r="I2387" s="398">
        <f t="shared" si="79"/>
        <v>0</v>
      </c>
      <c r="K2387" s="392"/>
    </row>
    <row r="2388" spans="1:11" ht="22.5">
      <c r="A2388" s="94"/>
      <c r="B2388" s="95"/>
      <c r="C2388" s="94"/>
      <c r="D2388" s="96">
        <v>51</v>
      </c>
      <c r="E2388" s="100" t="s">
        <v>1783</v>
      </c>
      <c r="F2388" s="97" t="s">
        <v>7</v>
      </c>
      <c r="G2388" s="98">
        <v>16</v>
      </c>
      <c r="H2388" s="99">
        <v>0</v>
      </c>
      <c r="I2388" s="397">
        <f t="shared" si="79"/>
        <v>0</v>
      </c>
      <c r="K2388" s="392"/>
    </row>
    <row r="2389" spans="1:11" ht="22.5">
      <c r="A2389" s="82"/>
      <c r="B2389" s="83"/>
      <c r="C2389" s="82"/>
      <c r="D2389" s="84">
        <v>52</v>
      </c>
      <c r="E2389" s="101" t="s">
        <v>1784</v>
      </c>
      <c r="F2389" s="85" t="s">
        <v>363</v>
      </c>
      <c r="G2389" s="86">
        <v>200</v>
      </c>
      <c r="H2389" s="87">
        <v>0</v>
      </c>
      <c r="I2389" s="396">
        <f t="shared" si="79"/>
        <v>0</v>
      </c>
      <c r="K2389" s="392"/>
    </row>
    <row r="2390" spans="1:11" ht="45">
      <c r="A2390" s="82"/>
      <c r="B2390" s="83"/>
      <c r="C2390" s="82"/>
      <c r="D2390" s="84">
        <v>53</v>
      </c>
      <c r="E2390" s="101" t="s">
        <v>1785</v>
      </c>
      <c r="F2390" s="85"/>
      <c r="G2390" s="86"/>
      <c r="H2390" s="396"/>
      <c r="I2390" s="396" t="str">
        <f t="shared" si="79"/>
        <v/>
      </c>
      <c r="K2390" s="392"/>
    </row>
    <row r="2391" spans="1:11" ht="15">
      <c r="A2391" s="88"/>
      <c r="B2391" s="89"/>
      <c r="C2391" s="88"/>
      <c r="D2391" s="90"/>
      <c r="E2391" s="102" t="s">
        <v>1786</v>
      </c>
      <c r="F2391" s="91" t="s">
        <v>7</v>
      </c>
      <c r="G2391" s="92">
        <v>1</v>
      </c>
      <c r="H2391" s="93">
        <v>0</v>
      </c>
      <c r="I2391" s="397">
        <f t="shared" si="79"/>
        <v>0</v>
      </c>
      <c r="K2391" s="392"/>
    </row>
    <row r="2392" spans="1:11" ht="15">
      <c r="A2392" s="94"/>
      <c r="B2392" s="95"/>
      <c r="C2392" s="94"/>
      <c r="D2392" s="96"/>
      <c r="E2392" s="100" t="s">
        <v>1787</v>
      </c>
      <c r="F2392" s="97" t="s">
        <v>7</v>
      </c>
      <c r="G2392" s="98">
        <v>1</v>
      </c>
      <c r="H2392" s="99">
        <v>0</v>
      </c>
      <c r="I2392" s="398">
        <f t="shared" si="79"/>
        <v>0</v>
      </c>
      <c r="K2392" s="392"/>
    </row>
    <row r="2393" spans="1:11" ht="33.75">
      <c r="A2393" s="94"/>
      <c r="B2393" s="95"/>
      <c r="C2393" s="94"/>
      <c r="D2393" s="96">
        <v>54</v>
      </c>
      <c r="E2393" s="100" t="s">
        <v>1788</v>
      </c>
      <c r="F2393" s="97" t="s">
        <v>363</v>
      </c>
      <c r="G2393" s="98">
        <v>10</v>
      </c>
      <c r="H2393" s="99">
        <v>0</v>
      </c>
      <c r="I2393" s="397">
        <f t="shared" si="79"/>
        <v>0</v>
      </c>
      <c r="K2393" s="392"/>
    </row>
    <row r="2394" spans="1:11" ht="33.75">
      <c r="A2394" s="30"/>
      <c r="B2394" s="72"/>
      <c r="C2394" s="30"/>
      <c r="D2394" s="31">
        <v>55</v>
      </c>
      <c r="E2394" s="78" t="s">
        <v>1789</v>
      </c>
      <c r="F2394" s="32" t="s">
        <v>7</v>
      </c>
      <c r="G2394" s="34">
        <v>1</v>
      </c>
      <c r="H2394" s="56">
        <v>0</v>
      </c>
      <c r="I2394" s="396">
        <f t="shared" si="79"/>
        <v>0</v>
      </c>
      <c r="K2394" s="392"/>
    </row>
    <row r="2395" spans="1:11" ht="22.5">
      <c r="A2395" s="30"/>
      <c r="B2395" s="72"/>
      <c r="C2395" s="30"/>
      <c r="D2395" s="31">
        <v>56</v>
      </c>
      <c r="E2395" s="78" t="s">
        <v>1790</v>
      </c>
      <c r="F2395" s="32" t="s">
        <v>7</v>
      </c>
      <c r="G2395" s="34">
        <v>1</v>
      </c>
      <c r="H2395" s="56">
        <v>0</v>
      </c>
      <c r="I2395" s="396">
        <f t="shared" si="79"/>
        <v>0</v>
      </c>
      <c r="K2395" s="392"/>
    </row>
    <row r="2396" spans="1:11" ht="22.5">
      <c r="A2396" s="30"/>
      <c r="B2396" s="72"/>
      <c r="C2396" s="30"/>
      <c r="D2396" s="31">
        <v>57</v>
      </c>
      <c r="E2396" s="78" t="s">
        <v>1791</v>
      </c>
      <c r="F2396" s="32" t="s">
        <v>7</v>
      </c>
      <c r="G2396" s="34">
        <v>2</v>
      </c>
      <c r="H2396" s="56">
        <v>0</v>
      </c>
      <c r="I2396" s="396">
        <f t="shared" si="79"/>
        <v>0</v>
      </c>
      <c r="K2396" s="392"/>
    </row>
    <row r="2397" spans="1:11" ht="15">
      <c r="A2397" s="30"/>
      <c r="B2397" s="72"/>
      <c r="C2397" s="30"/>
      <c r="D2397" s="31">
        <v>58</v>
      </c>
      <c r="E2397" s="78" t="s">
        <v>1792</v>
      </c>
      <c r="F2397" s="32" t="s">
        <v>7</v>
      </c>
      <c r="G2397" s="34">
        <v>2</v>
      </c>
      <c r="H2397" s="56">
        <v>0</v>
      </c>
      <c r="I2397" s="396">
        <f t="shared" si="79"/>
        <v>0</v>
      </c>
      <c r="K2397" s="392"/>
    </row>
    <row r="2398" spans="1:11" ht="22.5">
      <c r="A2398" s="30"/>
      <c r="B2398" s="72"/>
      <c r="C2398" s="30"/>
      <c r="D2398" s="31">
        <v>59</v>
      </c>
      <c r="E2398" s="78" t="s">
        <v>1793</v>
      </c>
      <c r="F2398" s="32" t="s">
        <v>7</v>
      </c>
      <c r="G2398" s="34">
        <v>2</v>
      </c>
      <c r="H2398" s="56">
        <v>0</v>
      </c>
      <c r="I2398" s="396">
        <f t="shared" si="79"/>
        <v>0</v>
      </c>
      <c r="K2398" s="392"/>
    </row>
    <row r="2399" spans="1:11" ht="33.75">
      <c r="A2399" s="30"/>
      <c r="B2399" s="72"/>
      <c r="C2399" s="30"/>
      <c r="D2399" s="31">
        <v>60</v>
      </c>
      <c r="E2399" s="78" t="s">
        <v>1794</v>
      </c>
      <c r="F2399" s="32" t="s">
        <v>8</v>
      </c>
      <c r="G2399" s="34">
        <v>1</v>
      </c>
      <c r="H2399" s="56">
        <v>0</v>
      </c>
      <c r="I2399" s="396">
        <f t="shared" si="79"/>
        <v>0</v>
      </c>
      <c r="K2399" s="392"/>
    </row>
    <row r="2400" spans="1:11" ht="22.5">
      <c r="A2400" s="30"/>
      <c r="B2400" s="72"/>
      <c r="C2400" s="30"/>
      <c r="D2400" s="31">
        <v>61</v>
      </c>
      <c r="E2400" s="78" t="s">
        <v>1795</v>
      </c>
      <c r="F2400" s="32" t="s">
        <v>7</v>
      </c>
      <c r="G2400" s="34">
        <v>1</v>
      </c>
      <c r="H2400" s="56">
        <v>0</v>
      </c>
      <c r="I2400" s="396">
        <f t="shared" si="79"/>
        <v>0</v>
      </c>
      <c r="K2400" s="392"/>
    </row>
    <row r="2401" spans="1:11" ht="22.5">
      <c r="A2401" s="30"/>
      <c r="B2401" s="72"/>
      <c r="C2401" s="30"/>
      <c r="D2401" s="31">
        <v>62</v>
      </c>
      <c r="E2401" s="78" t="s">
        <v>1796</v>
      </c>
      <c r="F2401" s="32" t="s">
        <v>56</v>
      </c>
      <c r="G2401" s="34">
        <v>3500</v>
      </c>
      <c r="H2401" s="56">
        <v>0</v>
      </c>
      <c r="I2401" s="396">
        <f t="shared" si="79"/>
        <v>0</v>
      </c>
      <c r="K2401" s="392"/>
    </row>
    <row r="2402" spans="1:11" ht="22.5">
      <c r="A2402" s="30"/>
      <c r="B2402" s="72"/>
      <c r="C2402" s="30"/>
      <c r="D2402" s="31">
        <v>63</v>
      </c>
      <c r="E2402" s="78" t="s">
        <v>1797</v>
      </c>
      <c r="F2402" s="32" t="s">
        <v>76</v>
      </c>
      <c r="G2402" s="34">
        <v>270</v>
      </c>
      <c r="H2402" s="56">
        <v>0</v>
      </c>
      <c r="I2402" s="396">
        <f t="shared" si="79"/>
        <v>0</v>
      </c>
      <c r="K2402" s="392"/>
    </row>
    <row r="2403" spans="1:11" ht="15">
      <c r="A2403" s="402">
        <v>4</v>
      </c>
      <c r="B2403" s="402"/>
      <c r="C2403" s="403"/>
      <c r="D2403" s="404"/>
      <c r="E2403" s="404" t="s">
        <v>1846</v>
      </c>
      <c r="F2403" s="432"/>
      <c r="G2403" s="433"/>
      <c r="H2403" s="434"/>
      <c r="I2403" s="435">
        <f>SUM(I2404:I2446)</f>
        <v>0</v>
      </c>
      <c r="K2403" s="392"/>
    </row>
    <row r="2404" spans="1:11" ht="15">
      <c r="A2404" s="30"/>
      <c r="B2404" s="72"/>
      <c r="C2404" s="30"/>
      <c r="D2404" s="31">
        <v>1</v>
      </c>
      <c r="E2404" s="78" t="s">
        <v>1423</v>
      </c>
      <c r="F2404" s="32" t="s">
        <v>7</v>
      </c>
      <c r="G2404" s="34">
        <v>20</v>
      </c>
      <c r="H2404" s="56">
        <v>0</v>
      </c>
      <c r="I2404" s="396">
        <f t="shared" si="79"/>
        <v>0</v>
      </c>
      <c r="K2404" s="392"/>
    </row>
    <row r="2405" spans="1:11" ht="22.5">
      <c r="A2405" s="30"/>
      <c r="B2405" s="72"/>
      <c r="C2405" s="30"/>
      <c r="D2405" s="31">
        <v>2</v>
      </c>
      <c r="E2405" s="78" t="s">
        <v>1798</v>
      </c>
      <c r="F2405" s="32" t="s">
        <v>363</v>
      </c>
      <c r="G2405" s="34">
        <v>100</v>
      </c>
      <c r="H2405" s="56">
        <v>0</v>
      </c>
      <c r="I2405" s="396">
        <f t="shared" si="79"/>
        <v>0</v>
      </c>
      <c r="K2405" s="392"/>
    </row>
    <row r="2406" spans="1:11" ht="15">
      <c r="A2406" s="30"/>
      <c r="B2406" s="72"/>
      <c r="C2406" s="30"/>
      <c r="D2406" s="31">
        <v>3</v>
      </c>
      <c r="E2406" s="78" t="s">
        <v>1799</v>
      </c>
      <c r="F2406" s="32" t="s">
        <v>7</v>
      </c>
      <c r="G2406" s="34">
        <v>21</v>
      </c>
      <c r="H2406" s="56">
        <v>0</v>
      </c>
      <c r="I2406" s="396">
        <f t="shared" si="79"/>
        <v>0</v>
      </c>
      <c r="K2406" s="392"/>
    </row>
    <row r="2407" spans="1:11" ht="22.5">
      <c r="A2407" s="30"/>
      <c r="B2407" s="72"/>
      <c r="C2407" s="30"/>
      <c r="D2407" s="31">
        <v>4</v>
      </c>
      <c r="E2407" s="78" t="s">
        <v>1800</v>
      </c>
      <c r="F2407" s="32" t="s">
        <v>7</v>
      </c>
      <c r="G2407" s="34">
        <v>2</v>
      </c>
      <c r="H2407" s="56">
        <v>0</v>
      </c>
      <c r="I2407" s="396">
        <f t="shared" si="79"/>
        <v>0</v>
      </c>
      <c r="K2407" s="392"/>
    </row>
    <row r="2408" spans="1:11" ht="22.5">
      <c r="A2408" s="82"/>
      <c r="B2408" s="83"/>
      <c r="C2408" s="82"/>
      <c r="D2408" s="84">
        <v>5</v>
      </c>
      <c r="E2408" s="101" t="s">
        <v>1801</v>
      </c>
      <c r="F2408" s="85" t="s">
        <v>7</v>
      </c>
      <c r="G2408" s="86">
        <v>21</v>
      </c>
      <c r="H2408" s="87">
        <v>0</v>
      </c>
      <c r="I2408" s="396">
        <f t="shared" si="79"/>
        <v>0</v>
      </c>
      <c r="K2408" s="392"/>
    </row>
    <row r="2409" spans="1:11" ht="15">
      <c r="A2409" s="82"/>
      <c r="B2409" s="83"/>
      <c r="C2409" s="82"/>
      <c r="D2409" s="84">
        <v>6</v>
      </c>
      <c r="E2409" s="101" t="s">
        <v>1802</v>
      </c>
      <c r="F2409" s="85"/>
      <c r="G2409" s="86"/>
      <c r="H2409" s="396"/>
      <c r="I2409" s="396" t="str">
        <f t="shared" si="79"/>
        <v/>
      </c>
      <c r="K2409" s="392"/>
    </row>
    <row r="2410" spans="1:11" ht="15">
      <c r="A2410" s="94"/>
      <c r="B2410" s="95"/>
      <c r="C2410" s="94"/>
      <c r="D2410" s="96"/>
      <c r="E2410" s="118" t="s">
        <v>1843</v>
      </c>
      <c r="F2410" s="97" t="s">
        <v>7</v>
      </c>
      <c r="G2410" s="98">
        <v>2</v>
      </c>
      <c r="H2410" s="99">
        <v>0</v>
      </c>
      <c r="I2410" s="398">
        <f t="shared" si="79"/>
        <v>0</v>
      </c>
      <c r="K2410" s="392"/>
    </row>
    <row r="2411" spans="1:11" ht="22.5">
      <c r="A2411" s="94"/>
      <c r="B2411" s="95"/>
      <c r="C2411" s="94"/>
      <c r="D2411" s="96">
        <v>7</v>
      </c>
      <c r="E2411" s="100" t="s">
        <v>1803</v>
      </c>
      <c r="F2411" s="97" t="s">
        <v>7</v>
      </c>
      <c r="G2411" s="98">
        <v>6</v>
      </c>
      <c r="H2411" s="99">
        <v>0</v>
      </c>
      <c r="I2411" s="397">
        <f t="shared" si="79"/>
        <v>0</v>
      </c>
      <c r="K2411" s="392"/>
    </row>
    <row r="2412" spans="1:11" ht="15">
      <c r="A2412" s="82"/>
      <c r="B2412" s="83"/>
      <c r="C2412" s="82"/>
      <c r="D2412" s="84">
        <v>8</v>
      </c>
      <c r="E2412" s="101" t="s">
        <v>1804</v>
      </c>
      <c r="F2412" s="85" t="s">
        <v>7</v>
      </c>
      <c r="G2412" s="86">
        <v>1</v>
      </c>
      <c r="H2412" s="87">
        <v>0</v>
      </c>
      <c r="I2412" s="396">
        <f t="shared" si="79"/>
        <v>0</v>
      </c>
      <c r="K2412" s="392"/>
    </row>
    <row r="2413" spans="1:11" ht="15">
      <c r="A2413" s="82"/>
      <c r="B2413" s="83"/>
      <c r="C2413" s="82"/>
      <c r="D2413" s="84">
        <v>9</v>
      </c>
      <c r="E2413" s="101" t="s">
        <v>1805</v>
      </c>
      <c r="F2413" s="85"/>
      <c r="G2413" s="86"/>
      <c r="H2413" s="396"/>
      <c r="I2413" s="396" t="str">
        <f t="shared" si="79"/>
        <v/>
      </c>
      <c r="K2413" s="392"/>
    </row>
    <row r="2414" spans="1:11" ht="15">
      <c r="A2414" s="94"/>
      <c r="B2414" s="95"/>
      <c r="C2414" s="94"/>
      <c r="D2414" s="96"/>
      <c r="E2414" s="118" t="s">
        <v>1844</v>
      </c>
      <c r="F2414" s="97" t="s">
        <v>7</v>
      </c>
      <c r="G2414" s="98">
        <v>2</v>
      </c>
      <c r="H2414" s="99">
        <v>0</v>
      </c>
      <c r="I2414" s="398">
        <f t="shared" si="79"/>
        <v>0</v>
      </c>
      <c r="K2414" s="392"/>
    </row>
    <row r="2415" spans="1:11" ht="22.5">
      <c r="A2415" s="94"/>
      <c r="B2415" s="95"/>
      <c r="C2415" s="94"/>
      <c r="D2415" s="96">
        <v>10</v>
      </c>
      <c r="E2415" s="100" t="s">
        <v>1806</v>
      </c>
      <c r="F2415" s="97" t="s">
        <v>7</v>
      </c>
      <c r="G2415" s="98">
        <v>1</v>
      </c>
      <c r="H2415" s="99">
        <v>0</v>
      </c>
      <c r="I2415" s="397">
        <f t="shared" si="79"/>
        <v>0</v>
      </c>
      <c r="K2415" s="392"/>
    </row>
    <row r="2416" spans="1:11" ht="22.5">
      <c r="A2416" s="30"/>
      <c r="B2416" s="72"/>
      <c r="C2416" s="30"/>
      <c r="D2416" s="31">
        <v>11</v>
      </c>
      <c r="E2416" s="78" t="s">
        <v>1807</v>
      </c>
      <c r="F2416" s="32" t="s">
        <v>7</v>
      </c>
      <c r="G2416" s="34">
        <v>1</v>
      </c>
      <c r="H2416" s="56">
        <v>0</v>
      </c>
      <c r="I2416" s="396">
        <f t="shared" si="79"/>
        <v>0</v>
      </c>
      <c r="K2416" s="392"/>
    </row>
    <row r="2417" spans="1:11" ht="22.5">
      <c r="A2417" s="30"/>
      <c r="B2417" s="72"/>
      <c r="C2417" s="30"/>
      <c r="D2417" s="31">
        <v>12</v>
      </c>
      <c r="E2417" s="78" t="s">
        <v>1808</v>
      </c>
      <c r="F2417" s="32" t="s">
        <v>7</v>
      </c>
      <c r="G2417" s="34">
        <v>1</v>
      </c>
      <c r="H2417" s="56">
        <v>0</v>
      </c>
      <c r="I2417" s="396">
        <f t="shared" si="79"/>
        <v>0</v>
      </c>
      <c r="K2417" s="392"/>
    </row>
    <row r="2418" spans="1:11" ht="22.5">
      <c r="A2418" s="30"/>
      <c r="B2418" s="72"/>
      <c r="C2418" s="30"/>
      <c r="D2418" s="31">
        <v>13</v>
      </c>
      <c r="E2418" s="78" t="s">
        <v>1218</v>
      </c>
      <c r="F2418" s="32" t="s">
        <v>7</v>
      </c>
      <c r="G2418" s="34">
        <v>1</v>
      </c>
      <c r="H2418" s="56">
        <v>0</v>
      </c>
      <c r="I2418" s="396">
        <f t="shared" si="79"/>
        <v>0</v>
      </c>
      <c r="K2418" s="392"/>
    </row>
    <row r="2419" spans="1:11" ht="33.75">
      <c r="A2419" s="30"/>
      <c r="B2419" s="72"/>
      <c r="C2419" s="30"/>
      <c r="D2419" s="31">
        <v>18</v>
      </c>
      <c r="E2419" s="78" t="s">
        <v>1809</v>
      </c>
      <c r="F2419" s="32" t="s">
        <v>7</v>
      </c>
      <c r="G2419" s="34">
        <v>2</v>
      </c>
      <c r="H2419" s="56">
        <v>0</v>
      </c>
      <c r="I2419" s="396">
        <f t="shared" si="79"/>
        <v>0</v>
      </c>
      <c r="K2419" s="392"/>
    </row>
    <row r="2420" spans="1:11" ht="33.75">
      <c r="A2420" s="30"/>
      <c r="B2420" s="72"/>
      <c r="C2420" s="30"/>
      <c r="D2420" s="31">
        <v>19</v>
      </c>
      <c r="E2420" s="78" t="s">
        <v>1810</v>
      </c>
      <c r="F2420" s="32" t="s">
        <v>7</v>
      </c>
      <c r="G2420" s="34">
        <v>1</v>
      </c>
      <c r="H2420" s="56">
        <v>0</v>
      </c>
      <c r="I2420" s="396">
        <f t="shared" si="79"/>
        <v>0</v>
      </c>
      <c r="K2420" s="392"/>
    </row>
    <row r="2421" spans="1:11" ht="33.75">
      <c r="A2421" s="30"/>
      <c r="B2421" s="72"/>
      <c r="C2421" s="30"/>
      <c r="D2421" s="31">
        <v>20</v>
      </c>
      <c r="E2421" s="78" t="s">
        <v>1811</v>
      </c>
      <c r="F2421" s="32" t="s">
        <v>7</v>
      </c>
      <c r="G2421" s="34">
        <v>1</v>
      </c>
      <c r="H2421" s="56">
        <v>0</v>
      </c>
      <c r="I2421" s="396">
        <f t="shared" si="79"/>
        <v>0</v>
      </c>
      <c r="K2421" s="392"/>
    </row>
    <row r="2422" spans="1:11" ht="22.5">
      <c r="A2422" s="30"/>
      <c r="B2422" s="72"/>
      <c r="C2422" s="30"/>
      <c r="D2422" s="31">
        <v>21</v>
      </c>
      <c r="E2422" s="78" t="s">
        <v>1812</v>
      </c>
      <c r="F2422" s="32" t="s">
        <v>7</v>
      </c>
      <c r="G2422" s="34">
        <v>8</v>
      </c>
      <c r="H2422" s="56">
        <v>0</v>
      </c>
      <c r="I2422" s="396">
        <f t="shared" si="79"/>
        <v>0</v>
      </c>
      <c r="K2422" s="392"/>
    </row>
    <row r="2423" spans="1:11" ht="22.5">
      <c r="A2423" s="30"/>
      <c r="B2423" s="72"/>
      <c r="C2423" s="30"/>
      <c r="D2423" s="31">
        <v>22</v>
      </c>
      <c r="E2423" s="78" t="s">
        <v>1813</v>
      </c>
      <c r="F2423" s="32" t="s">
        <v>7</v>
      </c>
      <c r="G2423" s="34">
        <v>1</v>
      </c>
      <c r="H2423" s="56">
        <v>0</v>
      </c>
      <c r="I2423" s="396">
        <f t="shared" si="79"/>
        <v>0</v>
      </c>
      <c r="K2423" s="392"/>
    </row>
    <row r="2424" spans="1:11" ht="33.75">
      <c r="A2424" s="82"/>
      <c r="B2424" s="83"/>
      <c r="C2424" s="82"/>
      <c r="D2424" s="84">
        <v>23</v>
      </c>
      <c r="E2424" s="101" t="s">
        <v>1814</v>
      </c>
      <c r="F2424" s="85" t="s">
        <v>7</v>
      </c>
      <c r="G2424" s="86">
        <v>1</v>
      </c>
      <c r="H2424" s="87">
        <v>0</v>
      </c>
      <c r="I2424" s="396">
        <f t="shared" si="79"/>
        <v>0</v>
      </c>
      <c r="K2424" s="392"/>
    </row>
    <row r="2425" spans="1:11" ht="22.5">
      <c r="A2425" s="82"/>
      <c r="B2425" s="83"/>
      <c r="C2425" s="82"/>
      <c r="D2425" s="84">
        <v>24</v>
      </c>
      <c r="E2425" s="101" t="s">
        <v>1815</v>
      </c>
      <c r="F2425" s="85"/>
      <c r="G2425" s="86"/>
      <c r="H2425" s="396"/>
      <c r="I2425" s="396" t="str">
        <f t="shared" si="79"/>
        <v/>
      </c>
      <c r="K2425" s="392"/>
    </row>
    <row r="2426" spans="1:11" ht="15">
      <c r="A2426" s="88"/>
      <c r="B2426" s="89"/>
      <c r="C2426" s="88"/>
      <c r="D2426" s="90"/>
      <c r="E2426" s="102" t="s">
        <v>1816</v>
      </c>
      <c r="F2426" s="91" t="s">
        <v>7</v>
      </c>
      <c r="G2426" s="92">
        <v>3</v>
      </c>
      <c r="H2426" s="93">
        <v>0</v>
      </c>
      <c r="I2426" s="397">
        <f t="shared" si="79"/>
        <v>0</v>
      </c>
      <c r="K2426" s="392"/>
    </row>
    <row r="2427" spans="1:11" ht="15">
      <c r="A2427" s="94"/>
      <c r="B2427" s="95"/>
      <c r="C2427" s="94"/>
      <c r="D2427" s="96"/>
      <c r="E2427" s="100" t="s">
        <v>1817</v>
      </c>
      <c r="F2427" s="97" t="s">
        <v>7</v>
      </c>
      <c r="G2427" s="98">
        <v>30</v>
      </c>
      <c r="H2427" s="99">
        <v>0</v>
      </c>
      <c r="I2427" s="398">
        <f t="shared" si="79"/>
        <v>0</v>
      </c>
      <c r="K2427" s="392"/>
    </row>
    <row r="2428" spans="1:11" ht="33.75">
      <c r="A2428" s="94"/>
      <c r="B2428" s="95"/>
      <c r="C2428" s="94"/>
      <c r="D2428" s="96">
        <v>25</v>
      </c>
      <c r="E2428" s="100" t="s">
        <v>1818</v>
      </c>
      <c r="F2428" s="97" t="s">
        <v>7</v>
      </c>
      <c r="G2428" s="98">
        <v>30</v>
      </c>
      <c r="H2428" s="99">
        <v>0</v>
      </c>
      <c r="I2428" s="397">
        <f t="shared" si="79"/>
        <v>0</v>
      </c>
      <c r="K2428" s="392"/>
    </row>
    <row r="2429" spans="1:11" ht="22.5">
      <c r="A2429" s="30"/>
      <c r="B2429" s="72"/>
      <c r="C2429" s="30"/>
      <c r="D2429" s="31">
        <v>26</v>
      </c>
      <c r="E2429" s="78" t="s">
        <v>1819</v>
      </c>
      <c r="F2429" s="32" t="s">
        <v>363</v>
      </c>
      <c r="G2429" s="34">
        <v>220</v>
      </c>
      <c r="H2429" s="56">
        <v>0</v>
      </c>
      <c r="I2429" s="396">
        <f t="shared" si="79"/>
        <v>0</v>
      </c>
      <c r="K2429" s="392"/>
    </row>
    <row r="2430" spans="1:11" ht="15">
      <c r="A2430" s="30"/>
      <c r="B2430" s="72"/>
      <c r="C2430" s="30"/>
      <c r="D2430" s="31">
        <v>27</v>
      </c>
      <c r="E2430" s="78" t="s">
        <v>1820</v>
      </c>
      <c r="F2430" s="32" t="s">
        <v>7</v>
      </c>
      <c r="G2430" s="34">
        <v>9</v>
      </c>
      <c r="H2430" s="56">
        <v>0</v>
      </c>
      <c r="I2430" s="396">
        <f t="shared" si="79"/>
        <v>0</v>
      </c>
      <c r="K2430" s="392"/>
    </row>
    <row r="2431" spans="1:11" ht="33.75">
      <c r="A2431" s="30"/>
      <c r="B2431" s="72"/>
      <c r="C2431" s="30"/>
      <c r="D2431" s="31">
        <v>28</v>
      </c>
      <c r="E2431" s="78" t="s">
        <v>1821</v>
      </c>
      <c r="F2431" s="32" t="s">
        <v>7</v>
      </c>
      <c r="G2431" s="34">
        <v>2</v>
      </c>
      <c r="H2431" s="56">
        <v>0</v>
      </c>
      <c r="I2431" s="396">
        <f t="shared" si="79"/>
        <v>0</v>
      </c>
      <c r="K2431" s="392"/>
    </row>
    <row r="2432" spans="1:11" ht="22.5">
      <c r="A2432" s="30"/>
      <c r="B2432" s="72"/>
      <c r="C2432" s="30"/>
      <c r="D2432" s="31">
        <v>29</v>
      </c>
      <c r="E2432" s="78" t="s">
        <v>1822</v>
      </c>
      <c r="F2432" s="32" t="s">
        <v>7</v>
      </c>
      <c r="G2432" s="34">
        <v>27</v>
      </c>
      <c r="H2432" s="56">
        <v>0</v>
      </c>
      <c r="I2432" s="396">
        <f t="shared" si="79"/>
        <v>0</v>
      </c>
      <c r="K2432" s="392"/>
    </row>
    <row r="2433" spans="1:11" ht="22.5">
      <c r="A2433" s="82"/>
      <c r="B2433" s="83"/>
      <c r="C2433" s="82"/>
      <c r="D2433" s="84">
        <v>30</v>
      </c>
      <c r="E2433" s="101" t="s">
        <v>1823</v>
      </c>
      <c r="F2433" s="85" t="s">
        <v>363</v>
      </c>
      <c r="G2433" s="86">
        <v>220</v>
      </c>
      <c r="H2433" s="87">
        <v>0</v>
      </c>
      <c r="I2433" s="396">
        <f t="shared" si="79"/>
        <v>0</v>
      </c>
      <c r="K2433" s="392"/>
    </row>
    <row r="2434" spans="1:11" ht="33.75">
      <c r="A2434" s="82"/>
      <c r="B2434" s="83"/>
      <c r="C2434" s="82"/>
      <c r="D2434" s="84">
        <v>31</v>
      </c>
      <c r="E2434" s="101" t="s">
        <v>1824</v>
      </c>
      <c r="F2434" s="85"/>
      <c r="G2434" s="86"/>
      <c r="H2434" s="396"/>
      <c r="I2434" s="396" t="str">
        <f t="shared" si="79"/>
        <v/>
      </c>
      <c r="K2434" s="392"/>
    </row>
    <row r="2435" spans="1:11" ht="15">
      <c r="A2435" s="94"/>
      <c r="B2435" s="95"/>
      <c r="C2435" s="94"/>
      <c r="D2435" s="96"/>
      <c r="E2435" s="100" t="s">
        <v>1825</v>
      </c>
      <c r="F2435" s="97" t="s">
        <v>7</v>
      </c>
      <c r="G2435" s="98">
        <v>1</v>
      </c>
      <c r="H2435" s="99">
        <v>0</v>
      </c>
      <c r="I2435" s="398">
        <f t="shared" si="79"/>
        <v>0</v>
      </c>
      <c r="K2435" s="392"/>
    </row>
    <row r="2436" spans="1:11" ht="15">
      <c r="A2436" s="94"/>
      <c r="B2436" s="95"/>
      <c r="C2436" s="94"/>
      <c r="D2436" s="96">
        <v>32</v>
      </c>
      <c r="E2436" s="100" t="s">
        <v>1826</v>
      </c>
      <c r="F2436" s="97" t="s">
        <v>7</v>
      </c>
      <c r="G2436" s="98">
        <v>1</v>
      </c>
      <c r="H2436" s="99">
        <v>0</v>
      </c>
      <c r="I2436" s="397">
        <f t="shared" ref="I2436:I2450" si="80">IF(ISNUMBER(G2436),ROUND(G2436*H2436,2),"")</f>
        <v>0</v>
      </c>
      <c r="K2436" s="392"/>
    </row>
    <row r="2437" spans="1:11" ht="15">
      <c r="A2437" s="30"/>
      <c r="B2437" s="72"/>
      <c r="C2437" s="30"/>
      <c r="D2437" s="31">
        <v>33</v>
      </c>
      <c r="E2437" s="78" t="s">
        <v>1827</v>
      </c>
      <c r="F2437" s="32" t="s">
        <v>7</v>
      </c>
      <c r="G2437" s="34">
        <v>1</v>
      </c>
      <c r="H2437" s="56">
        <v>0</v>
      </c>
      <c r="I2437" s="396">
        <f t="shared" si="80"/>
        <v>0</v>
      </c>
      <c r="K2437" s="392"/>
    </row>
    <row r="2438" spans="1:11" ht="22.5">
      <c r="A2438" s="30"/>
      <c r="B2438" s="72"/>
      <c r="C2438" s="30"/>
      <c r="D2438" s="31">
        <v>34</v>
      </c>
      <c r="E2438" s="78" t="s">
        <v>1828</v>
      </c>
      <c r="F2438" s="32" t="s">
        <v>7</v>
      </c>
      <c r="G2438" s="34">
        <v>6</v>
      </c>
      <c r="H2438" s="56">
        <v>0</v>
      </c>
      <c r="I2438" s="396">
        <f t="shared" si="80"/>
        <v>0</v>
      </c>
      <c r="K2438" s="392"/>
    </row>
    <row r="2439" spans="1:11" ht="22.5">
      <c r="A2439" s="82"/>
      <c r="B2439" s="83"/>
      <c r="C2439" s="82"/>
      <c r="D2439" s="84">
        <v>35</v>
      </c>
      <c r="E2439" s="101" t="s">
        <v>1829</v>
      </c>
      <c r="F2439" s="85" t="s">
        <v>7</v>
      </c>
      <c r="G2439" s="86">
        <v>6</v>
      </c>
      <c r="H2439" s="87">
        <v>0</v>
      </c>
      <c r="I2439" s="396">
        <f t="shared" si="80"/>
        <v>0</v>
      </c>
      <c r="K2439" s="392"/>
    </row>
    <row r="2440" spans="1:11" ht="15">
      <c r="A2440" s="82"/>
      <c r="B2440" s="83"/>
      <c r="C2440" s="82"/>
      <c r="D2440" s="84">
        <v>36</v>
      </c>
      <c r="E2440" s="101" t="s">
        <v>1830</v>
      </c>
      <c r="F2440" s="85"/>
      <c r="G2440" s="86"/>
      <c r="H2440" s="396"/>
      <c r="I2440" s="396" t="str">
        <f t="shared" si="80"/>
        <v/>
      </c>
      <c r="K2440" s="392"/>
    </row>
    <row r="2441" spans="1:11" ht="15">
      <c r="A2441" s="88"/>
      <c r="B2441" s="89"/>
      <c r="C2441" s="88"/>
      <c r="D2441" s="90"/>
      <c r="E2441" s="102" t="s">
        <v>1831</v>
      </c>
      <c r="F2441" s="91" t="s">
        <v>7</v>
      </c>
      <c r="G2441" s="92">
        <v>1</v>
      </c>
      <c r="H2441" s="93">
        <v>0</v>
      </c>
      <c r="I2441" s="397">
        <f t="shared" si="80"/>
        <v>0</v>
      </c>
      <c r="K2441" s="392"/>
    </row>
    <row r="2442" spans="1:11" ht="22.5">
      <c r="A2442" s="82"/>
      <c r="B2442" s="83"/>
      <c r="C2442" s="82"/>
      <c r="D2442" s="84">
        <v>37</v>
      </c>
      <c r="E2442" s="101" t="s">
        <v>1832</v>
      </c>
      <c r="F2442" s="85"/>
      <c r="G2442" s="86"/>
      <c r="H2442" s="396"/>
      <c r="I2442" s="396" t="str">
        <f t="shared" si="80"/>
        <v/>
      </c>
      <c r="K2442" s="392"/>
    </row>
    <row r="2443" spans="1:11" ht="15">
      <c r="A2443" s="88"/>
      <c r="B2443" s="89"/>
      <c r="C2443" s="88"/>
      <c r="D2443" s="90"/>
      <c r="E2443" s="102" t="s">
        <v>1833</v>
      </c>
      <c r="F2443" s="91" t="s">
        <v>7</v>
      </c>
      <c r="G2443" s="92">
        <v>1</v>
      </c>
      <c r="H2443" s="93">
        <v>0</v>
      </c>
      <c r="I2443" s="397">
        <f t="shared" si="80"/>
        <v>0</v>
      </c>
      <c r="K2443" s="392"/>
    </row>
    <row r="2444" spans="1:11" ht="15">
      <c r="A2444" s="82"/>
      <c r="B2444" s="83"/>
      <c r="C2444" s="82"/>
      <c r="D2444" s="84">
        <v>38</v>
      </c>
      <c r="E2444" s="101" t="s">
        <v>1834</v>
      </c>
      <c r="F2444" s="85"/>
      <c r="G2444" s="86"/>
      <c r="H2444" s="396"/>
      <c r="I2444" s="396" t="str">
        <f t="shared" si="80"/>
        <v/>
      </c>
      <c r="K2444" s="392"/>
    </row>
    <row r="2445" spans="1:11" ht="15">
      <c r="A2445" s="88"/>
      <c r="B2445" s="89"/>
      <c r="C2445" s="88"/>
      <c r="D2445" s="90"/>
      <c r="E2445" s="102" t="s">
        <v>1833</v>
      </c>
      <c r="F2445" s="91" t="s">
        <v>7</v>
      </c>
      <c r="G2445" s="92">
        <v>1</v>
      </c>
      <c r="H2445" s="93">
        <v>0</v>
      </c>
      <c r="I2445" s="397">
        <f t="shared" si="80"/>
        <v>0</v>
      </c>
      <c r="K2445" s="392"/>
    </row>
    <row r="2446" spans="1:11" ht="15">
      <c r="A2446" s="94"/>
      <c r="B2446" s="95"/>
      <c r="C2446" s="94"/>
      <c r="D2446" s="96"/>
      <c r="E2446" s="100" t="s">
        <v>1835</v>
      </c>
      <c r="F2446" s="97" t="s">
        <v>7</v>
      </c>
      <c r="G2446" s="98">
        <v>1</v>
      </c>
      <c r="H2446" s="99">
        <v>0</v>
      </c>
      <c r="I2446" s="398">
        <f t="shared" si="80"/>
        <v>0</v>
      </c>
      <c r="K2446" s="392"/>
    </row>
    <row r="2447" spans="1:11" ht="15">
      <c r="A2447" s="413">
        <v>4</v>
      </c>
      <c r="B2447" s="413"/>
      <c r="C2447" s="414"/>
      <c r="D2447" s="415"/>
      <c r="E2447" s="415" t="s">
        <v>1847</v>
      </c>
      <c r="F2447" s="447"/>
      <c r="G2447" s="448"/>
      <c r="H2447" s="449"/>
      <c r="I2447" s="450">
        <f>SUM(I2448:I2450)</f>
        <v>0</v>
      </c>
      <c r="K2447" s="392"/>
    </row>
    <row r="2448" spans="1:11" ht="33.75">
      <c r="A2448" s="30"/>
      <c r="B2448" s="72"/>
      <c r="C2448" s="30"/>
      <c r="D2448" s="31" t="s">
        <v>1711</v>
      </c>
      <c r="E2448" s="78" t="s">
        <v>4542</v>
      </c>
      <c r="F2448" s="32" t="s">
        <v>605</v>
      </c>
      <c r="G2448" s="34">
        <v>50</v>
      </c>
      <c r="H2448" s="56">
        <v>0</v>
      </c>
      <c r="I2448" s="396">
        <f t="shared" si="80"/>
        <v>0</v>
      </c>
      <c r="K2448" s="392"/>
    </row>
    <row r="2449" spans="1:11" ht="22.5">
      <c r="A2449" s="30"/>
      <c r="B2449" s="72"/>
      <c r="C2449" s="30"/>
      <c r="D2449" s="31" t="s">
        <v>2997</v>
      </c>
      <c r="E2449" s="78" t="s">
        <v>1837</v>
      </c>
      <c r="F2449" s="32" t="s">
        <v>7</v>
      </c>
      <c r="G2449" s="34">
        <v>1</v>
      </c>
      <c r="H2449" s="56">
        <v>0</v>
      </c>
      <c r="I2449" s="396">
        <f t="shared" si="80"/>
        <v>0</v>
      </c>
      <c r="K2449" s="392"/>
    </row>
    <row r="2450" spans="1:11" ht="15">
      <c r="A2450" s="30"/>
      <c r="B2450" s="72"/>
      <c r="C2450" s="30"/>
      <c r="D2450" s="31" t="s">
        <v>137</v>
      </c>
      <c r="E2450" s="78" t="s">
        <v>1839</v>
      </c>
      <c r="F2450" s="32" t="s">
        <v>605</v>
      </c>
      <c r="G2450" s="34">
        <v>40</v>
      </c>
      <c r="H2450" s="56">
        <v>0</v>
      </c>
      <c r="I2450" s="396">
        <f t="shared" si="80"/>
        <v>0</v>
      </c>
      <c r="K2450" s="392"/>
    </row>
    <row r="2451" spans="1:11" ht="15">
      <c r="A2451" s="74">
        <v>3</v>
      </c>
      <c r="B2451" s="73"/>
      <c r="C2451" s="74"/>
      <c r="D2451" s="44"/>
      <c r="E2451" s="75" t="s">
        <v>1845</v>
      </c>
      <c r="F2451" s="76"/>
      <c r="G2451" s="77"/>
      <c r="H2451" s="52"/>
      <c r="I2451" s="52">
        <f>I2452+I2454+I2503+I2544</f>
        <v>0</v>
      </c>
      <c r="K2451" s="392"/>
    </row>
    <row r="2452" spans="1:11" ht="15">
      <c r="A2452" s="413">
        <v>4</v>
      </c>
      <c r="B2452" s="413"/>
      <c r="C2452" s="414"/>
      <c r="D2452" s="415"/>
      <c r="E2452" s="415" t="s">
        <v>1716</v>
      </c>
      <c r="F2452" s="447"/>
      <c r="G2452" s="448"/>
      <c r="H2452" s="449"/>
      <c r="I2452" s="435">
        <f>SUM(I2453:I2453)</f>
        <v>0</v>
      </c>
      <c r="K2452" s="392"/>
    </row>
    <row r="2453" spans="1:11" ht="15">
      <c r="A2453" s="30"/>
      <c r="B2453" s="72"/>
      <c r="C2453" s="30"/>
      <c r="D2453" s="31" t="s">
        <v>1711</v>
      </c>
      <c r="E2453" s="78" t="s">
        <v>1718</v>
      </c>
      <c r="F2453" s="32" t="s">
        <v>363</v>
      </c>
      <c r="G2453" s="34">
        <v>300</v>
      </c>
      <c r="H2453" s="56">
        <v>0</v>
      </c>
      <c r="I2453" s="396">
        <f t="shared" ref="I2453:I2481" si="81">IF(ISNUMBER(G2453),ROUND(G2453*H2453,2),"")</f>
        <v>0</v>
      </c>
      <c r="K2453" s="392"/>
    </row>
    <row r="2454" spans="1:11" ht="15">
      <c r="A2454" s="413">
        <v>4</v>
      </c>
      <c r="B2454" s="413"/>
      <c r="C2454" s="414"/>
      <c r="D2454" s="415"/>
      <c r="E2454" s="415" t="s">
        <v>1841</v>
      </c>
      <c r="F2454" s="447"/>
      <c r="G2454" s="448"/>
      <c r="H2454" s="449"/>
      <c r="I2454" s="435">
        <f>SUM(I2455:I2502)</f>
        <v>0</v>
      </c>
      <c r="K2454" s="392"/>
    </row>
    <row r="2455" spans="1:11" ht="22.5">
      <c r="A2455" s="30"/>
      <c r="B2455" s="72"/>
      <c r="C2455" s="30"/>
      <c r="D2455" s="31">
        <v>2</v>
      </c>
      <c r="E2455" s="78" t="s">
        <v>1719</v>
      </c>
      <c r="F2455" s="32" t="s">
        <v>363</v>
      </c>
      <c r="G2455" s="34">
        <v>397</v>
      </c>
      <c r="H2455" s="56">
        <v>0</v>
      </c>
      <c r="I2455" s="396">
        <f t="shared" si="81"/>
        <v>0</v>
      </c>
      <c r="K2455" s="392"/>
    </row>
    <row r="2456" spans="1:11" ht="15">
      <c r="A2456" s="30"/>
      <c r="B2456" s="72"/>
      <c r="C2456" s="30"/>
      <c r="D2456" s="31">
        <v>3</v>
      </c>
      <c r="E2456" s="78" t="s">
        <v>1720</v>
      </c>
      <c r="F2456" s="32" t="s">
        <v>56</v>
      </c>
      <c r="G2456" s="34">
        <v>50</v>
      </c>
      <c r="H2456" s="56">
        <v>0</v>
      </c>
      <c r="I2456" s="396">
        <f t="shared" si="81"/>
        <v>0</v>
      </c>
      <c r="K2456" s="392"/>
    </row>
    <row r="2457" spans="1:11" ht="15">
      <c r="A2457" s="30"/>
      <c r="B2457" s="72"/>
      <c r="C2457" s="30"/>
      <c r="D2457" s="31">
        <v>4</v>
      </c>
      <c r="E2457" s="78" t="s">
        <v>1721</v>
      </c>
      <c r="F2457" s="32" t="s">
        <v>7</v>
      </c>
      <c r="G2457" s="34">
        <v>2</v>
      </c>
      <c r="H2457" s="56">
        <v>0</v>
      </c>
      <c r="I2457" s="396">
        <f t="shared" si="81"/>
        <v>0</v>
      </c>
      <c r="K2457" s="392"/>
    </row>
    <row r="2458" spans="1:11" ht="33.75">
      <c r="A2458" s="30"/>
      <c r="B2458" s="72"/>
      <c r="C2458" s="30"/>
      <c r="D2458" s="31">
        <v>5</v>
      </c>
      <c r="E2458" s="78" t="s">
        <v>1722</v>
      </c>
      <c r="F2458" s="32" t="s">
        <v>7</v>
      </c>
      <c r="G2458" s="34">
        <v>2</v>
      </c>
      <c r="H2458" s="56">
        <v>0</v>
      </c>
      <c r="I2458" s="396">
        <f t="shared" si="81"/>
        <v>0</v>
      </c>
      <c r="K2458" s="392"/>
    </row>
    <row r="2459" spans="1:11" ht="22.5">
      <c r="A2459" s="30"/>
      <c r="B2459" s="72"/>
      <c r="C2459" s="30"/>
      <c r="D2459" s="31">
        <v>6</v>
      </c>
      <c r="E2459" s="78" t="s">
        <v>1723</v>
      </c>
      <c r="F2459" s="32" t="s">
        <v>7</v>
      </c>
      <c r="G2459" s="34">
        <v>1</v>
      </c>
      <c r="H2459" s="56">
        <v>0</v>
      </c>
      <c r="I2459" s="396">
        <f t="shared" si="81"/>
        <v>0</v>
      </c>
      <c r="K2459" s="392"/>
    </row>
    <row r="2460" spans="1:11" ht="15">
      <c r="A2460" s="30"/>
      <c r="B2460" s="72"/>
      <c r="C2460" s="30"/>
      <c r="D2460" s="31">
        <v>7</v>
      </c>
      <c r="E2460" s="78" t="s">
        <v>1724</v>
      </c>
      <c r="F2460" s="32" t="s">
        <v>7</v>
      </c>
      <c r="G2460" s="34">
        <v>4</v>
      </c>
      <c r="H2460" s="56">
        <v>0</v>
      </c>
      <c r="I2460" s="396">
        <f t="shared" si="81"/>
        <v>0</v>
      </c>
      <c r="K2460" s="392"/>
    </row>
    <row r="2461" spans="1:11" ht="15">
      <c r="A2461" s="30"/>
      <c r="B2461" s="72"/>
      <c r="C2461" s="30"/>
      <c r="D2461" s="31">
        <v>8</v>
      </c>
      <c r="E2461" s="78" t="s">
        <v>1725</v>
      </c>
      <c r="F2461" s="32" t="s">
        <v>7</v>
      </c>
      <c r="G2461" s="34">
        <v>2</v>
      </c>
      <c r="H2461" s="56">
        <v>0</v>
      </c>
      <c r="I2461" s="396">
        <f t="shared" si="81"/>
        <v>0</v>
      </c>
      <c r="K2461" s="392"/>
    </row>
    <row r="2462" spans="1:11" ht="33.75">
      <c r="A2462" s="30"/>
      <c r="B2462" s="72"/>
      <c r="C2462" s="30"/>
      <c r="D2462" s="31">
        <v>9</v>
      </c>
      <c r="E2462" s="78" t="s">
        <v>1848</v>
      </c>
      <c r="F2462" s="32" t="s">
        <v>363</v>
      </c>
      <c r="G2462" s="34">
        <v>290</v>
      </c>
      <c r="H2462" s="56">
        <v>0</v>
      </c>
      <c r="I2462" s="396">
        <f t="shared" si="81"/>
        <v>0</v>
      </c>
      <c r="K2462" s="392"/>
    </row>
    <row r="2463" spans="1:11" ht="33.75">
      <c r="A2463" s="30"/>
      <c r="B2463" s="72"/>
      <c r="C2463" s="30"/>
      <c r="D2463" s="31">
        <v>10</v>
      </c>
      <c r="E2463" s="78" t="s">
        <v>1730</v>
      </c>
      <c r="F2463" s="32" t="s">
        <v>363</v>
      </c>
      <c r="G2463" s="34">
        <v>6</v>
      </c>
      <c r="H2463" s="56">
        <v>0</v>
      </c>
      <c r="I2463" s="396">
        <f t="shared" si="81"/>
        <v>0</v>
      </c>
      <c r="K2463" s="392"/>
    </row>
    <row r="2464" spans="1:11" ht="22.5">
      <c r="A2464" s="30"/>
      <c r="B2464" s="72"/>
      <c r="C2464" s="30"/>
      <c r="D2464" s="31">
        <v>11</v>
      </c>
      <c r="E2464" s="78" t="s">
        <v>1731</v>
      </c>
      <c r="F2464" s="32" t="s">
        <v>7</v>
      </c>
      <c r="G2464" s="34">
        <v>2</v>
      </c>
      <c r="H2464" s="56">
        <v>0</v>
      </c>
      <c r="I2464" s="396">
        <f t="shared" si="81"/>
        <v>0</v>
      </c>
      <c r="K2464" s="392"/>
    </row>
    <row r="2465" spans="1:11" ht="15">
      <c r="A2465" s="30"/>
      <c r="B2465" s="72"/>
      <c r="C2465" s="30"/>
      <c r="D2465" s="31">
        <v>12</v>
      </c>
      <c r="E2465" s="78" t="s">
        <v>1732</v>
      </c>
      <c r="F2465" s="32" t="s">
        <v>7</v>
      </c>
      <c r="G2465" s="34">
        <v>2</v>
      </c>
      <c r="H2465" s="56">
        <v>0</v>
      </c>
      <c r="I2465" s="396">
        <f t="shared" si="81"/>
        <v>0</v>
      </c>
      <c r="K2465" s="392"/>
    </row>
    <row r="2466" spans="1:11" ht="45">
      <c r="A2466" s="82"/>
      <c r="B2466" s="83"/>
      <c r="C2466" s="82"/>
      <c r="D2466" s="84">
        <v>13</v>
      </c>
      <c r="E2466" s="101" t="s">
        <v>1742</v>
      </c>
      <c r="F2466" s="85" t="s">
        <v>363</v>
      </c>
      <c r="G2466" s="86">
        <v>66</v>
      </c>
      <c r="H2466" s="87">
        <v>0</v>
      </c>
      <c r="I2466" s="396">
        <f t="shared" si="81"/>
        <v>0</v>
      </c>
      <c r="K2466" s="392"/>
    </row>
    <row r="2467" spans="1:11" ht="33.75">
      <c r="A2467" s="82"/>
      <c r="B2467" s="83"/>
      <c r="C2467" s="82"/>
      <c r="D2467" s="84">
        <v>14</v>
      </c>
      <c r="E2467" s="101" t="s">
        <v>1745</v>
      </c>
      <c r="F2467" s="85"/>
      <c r="G2467" s="86"/>
      <c r="H2467" s="396"/>
      <c r="I2467" s="396" t="str">
        <f t="shared" si="81"/>
        <v/>
      </c>
      <c r="K2467" s="392"/>
    </row>
    <row r="2468" spans="1:11" ht="15">
      <c r="A2468" s="88"/>
      <c r="B2468" s="89"/>
      <c r="C2468" s="88"/>
      <c r="D2468" s="90"/>
      <c r="E2468" s="102" t="s">
        <v>1746</v>
      </c>
      <c r="F2468" s="91" t="s">
        <v>363</v>
      </c>
      <c r="G2468" s="92">
        <v>13</v>
      </c>
      <c r="H2468" s="93">
        <v>0</v>
      </c>
      <c r="I2468" s="397">
        <f t="shared" si="81"/>
        <v>0</v>
      </c>
      <c r="K2468" s="392"/>
    </row>
    <row r="2469" spans="1:11" ht="15">
      <c r="A2469" s="88"/>
      <c r="B2469" s="89"/>
      <c r="C2469" s="88"/>
      <c r="D2469" s="90"/>
      <c r="E2469" s="102" t="s">
        <v>1747</v>
      </c>
      <c r="F2469" s="91" t="s">
        <v>363</v>
      </c>
      <c r="G2469" s="92">
        <v>12</v>
      </c>
      <c r="H2469" s="93">
        <v>0</v>
      </c>
      <c r="I2469" s="397">
        <f t="shared" si="81"/>
        <v>0</v>
      </c>
      <c r="K2469" s="392"/>
    </row>
    <row r="2470" spans="1:11" ht="15">
      <c r="A2470" s="94"/>
      <c r="B2470" s="95"/>
      <c r="C2470" s="94"/>
      <c r="D2470" s="96"/>
      <c r="E2470" s="100" t="s">
        <v>1748</v>
      </c>
      <c r="F2470" s="97" t="s">
        <v>363</v>
      </c>
      <c r="G2470" s="98">
        <v>16</v>
      </c>
      <c r="H2470" s="99">
        <v>0</v>
      </c>
      <c r="I2470" s="398">
        <f t="shared" si="81"/>
        <v>0</v>
      </c>
      <c r="K2470" s="392"/>
    </row>
    <row r="2471" spans="1:11" ht="22.5">
      <c r="A2471" s="88"/>
      <c r="B2471" s="89"/>
      <c r="C2471" s="88"/>
      <c r="D2471" s="90">
        <v>15</v>
      </c>
      <c r="E2471" s="102" t="s">
        <v>1755</v>
      </c>
      <c r="F2471" s="91" t="s">
        <v>7</v>
      </c>
      <c r="G2471" s="92">
        <v>4</v>
      </c>
      <c r="H2471" s="93">
        <v>0</v>
      </c>
      <c r="I2471" s="397">
        <f t="shared" si="81"/>
        <v>0</v>
      </c>
      <c r="K2471" s="392"/>
    </row>
    <row r="2472" spans="1:11" ht="67.5">
      <c r="A2472" s="82"/>
      <c r="B2472" s="83"/>
      <c r="C2472" s="82"/>
      <c r="D2472" s="84">
        <v>16</v>
      </c>
      <c r="E2472" s="101" t="s">
        <v>1761</v>
      </c>
      <c r="F2472" s="85"/>
      <c r="G2472" s="86"/>
      <c r="H2472" s="396"/>
      <c r="I2472" s="396" t="str">
        <f t="shared" si="81"/>
        <v/>
      </c>
      <c r="K2472" s="392"/>
    </row>
    <row r="2473" spans="1:11" ht="15">
      <c r="A2473" s="94"/>
      <c r="B2473" s="95"/>
      <c r="C2473" s="94"/>
      <c r="D2473" s="96"/>
      <c r="E2473" s="100" t="s">
        <v>1760</v>
      </c>
      <c r="F2473" s="97" t="s">
        <v>7</v>
      </c>
      <c r="G2473" s="98">
        <v>5</v>
      </c>
      <c r="H2473" s="99">
        <v>0</v>
      </c>
      <c r="I2473" s="398">
        <f t="shared" si="81"/>
        <v>0</v>
      </c>
      <c r="K2473" s="392"/>
    </row>
    <row r="2474" spans="1:11" ht="33.75">
      <c r="A2474" s="94"/>
      <c r="B2474" s="95"/>
      <c r="C2474" s="94"/>
      <c r="D2474" s="96">
        <v>17</v>
      </c>
      <c r="E2474" s="100" t="s">
        <v>1849</v>
      </c>
      <c r="F2474" s="97" t="s">
        <v>7</v>
      </c>
      <c r="G2474" s="98">
        <v>1</v>
      </c>
      <c r="H2474" s="99">
        <v>0</v>
      </c>
      <c r="I2474" s="397">
        <f t="shared" si="81"/>
        <v>0</v>
      </c>
      <c r="K2474" s="392"/>
    </row>
    <row r="2475" spans="1:11" ht="33.75">
      <c r="A2475" s="82"/>
      <c r="B2475" s="83"/>
      <c r="C2475" s="82"/>
      <c r="D2475" s="84">
        <v>18</v>
      </c>
      <c r="E2475" s="101" t="s">
        <v>1850</v>
      </c>
      <c r="F2475" s="85" t="s">
        <v>7</v>
      </c>
      <c r="G2475" s="86">
        <v>2</v>
      </c>
      <c r="H2475" s="87">
        <v>0</v>
      </c>
      <c r="I2475" s="396">
        <f t="shared" si="81"/>
        <v>0</v>
      </c>
      <c r="K2475" s="392"/>
    </row>
    <row r="2476" spans="1:11" ht="22.5">
      <c r="A2476" s="82"/>
      <c r="B2476" s="83"/>
      <c r="C2476" s="82"/>
      <c r="D2476" s="84">
        <v>19</v>
      </c>
      <c r="E2476" s="101" t="s">
        <v>1764</v>
      </c>
      <c r="F2476" s="85"/>
      <c r="G2476" s="86"/>
      <c r="H2476" s="396"/>
      <c r="I2476" s="396" t="str">
        <f t="shared" si="81"/>
        <v/>
      </c>
      <c r="K2476" s="392"/>
    </row>
    <row r="2477" spans="1:11" ht="15">
      <c r="A2477" s="94"/>
      <c r="B2477" s="95"/>
      <c r="C2477" s="94"/>
      <c r="D2477" s="96"/>
      <c r="E2477" s="100" t="s">
        <v>1766</v>
      </c>
      <c r="F2477" s="97" t="s">
        <v>7</v>
      </c>
      <c r="G2477" s="98">
        <v>2</v>
      </c>
      <c r="H2477" s="99">
        <v>0</v>
      </c>
      <c r="I2477" s="398">
        <f t="shared" si="81"/>
        <v>0</v>
      </c>
      <c r="K2477" s="392"/>
    </row>
    <row r="2478" spans="1:11" ht="15">
      <c r="A2478" s="94"/>
      <c r="B2478" s="95"/>
      <c r="C2478" s="94"/>
      <c r="D2478" s="96">
        <v>20</v>
      </c>
      <c r="E2478" s="100" t="s">
        <v>1769</v>
      </c>
      <c r="F2478" s="97" t="s">
        <v>7</v>
      </c>
      <c r="G2478" s="98">
        <v>5</v>
      </c>
      <c r="H2478" s="99">
        <v>0</v>
      </c>
      <c r="I2478" s="397">
        <f t="shared" si="81"/>
        <v>0</v>
      </c>
      <c r="K2478" s="392"/>
    </row>
    <row r="2479" spans="1:11" ht="22.5">
      <c r="A2479" s="30"/>
      <c r="B2479" s="72"/>
      <c r="C2479" s="30"/>
      <c r="D2479" s="31">
        <v>21</v>
      </c>
      <c r="E2479" s="78" t="s">
        <v>1770</v>
      </c>
      <c r="F2479" s="32" t="s">
        <v>7</v>
      </c>
      <c r="G2479" s="34">
        <v>6</v>
      </c>
      <c r="H2479" s="56">
        <v>0</v>
      </c>
      <c r="I2479" s="396">
        <f t="shared" si="81"/>
        <v>0</v>
      </c>
      <c r="K2479" s="392"/>
    </row>
    <row r="2480" spans="1:11" ht="45">
      <c r="A2480" s="30"/>
      <c r="B2480" s="72"/>
      <c r="C2480" s="30"/>
      <c r="D2480" s="31">
        <v>22</v>
      </c>
      <c r="E2480" s="78" t="s">
        <v>1774</v>
      </c>
      <c r="F2480" s="32" t="s">
        <v>363</v>
      </c>
      <c r="G2480" s="34">
        <v>145</v>
      </c>
      <c r="H2480" s="56">
        <v>0</v>
      </c>
      <c r="I2480" s="396">
        <f t="shared" si="81"/>
        <v>0</v>
      </c>
      <c r="K2480" s="392"/>
    </row>
    <row r="2481" spans="1:11" ht="22.5">
      <c r="A2481" s="30"/>
      <c r="B2481" s="72"/>
      <c r="C2481" s="30"/>
      <c r="D2481" s="31">
        <v>23</v>
      </c>
      <c r="E2481" s="78" t="s">
        <v>1775</v>
      </c>
      <c r="F2481" s="32" t="s">
        <v>363</v>
      </c>
      <c r="G2481" s="34">
        <v>56</v>
      </c>
      <c r="H2481" s="56">
        <v>0</v>
      </c>
      <c r="I2481" s="396">
        <f t="shared" si="81"/>
        <v>0</v>
      </c>
      <c r="K2481" s="392"/>
    </row>
    <row r="2482" spans="1:11" ht="22.5">
      <c r="A2482" s="30"/>
      <c r="B2482" s="72"/>
      <c r="C2482" s="30"/>
      <c r="D2482" s="31">
        <v>24</v>
      </c>
      <c r="E2482" s="78" t="s">
        <v>1851</v>
      </c>
      <c r="F2482" s="32" t="s">
        <v>363</v>
      </c>
      <c r="G2482" s="34">
        <v>145</v>
      </c>
      <c r="H2482" s="56">
        <v>0</v>
      </c>
      <c r="I2482" s="396">
        <f t="shared" ref="I2482:I2512" si="82">IF(ISNUMBER(G2482),ROUND(G2482*H2482,2),"")</f>
        <v>0</v>
      </c>
      <c r="K2482" s="392"/>
    </row>
    <row r="2483" spans="1:11" ht="33.75">
      <c r="A2483" s="30"/>
      <c r="B2483" s="72"/>
      <c r="C2483" s="30"/>
      <c r="D2483" s="31">
        <v>25</v>
      </c>
      <c r="E2483" s="78" t="s">
        <v>1842</v>
      </c>
      <c r="F2483" s="32"/>
      <c r="G2483" s="34"/>
      <c r="H2483" s="395"/>
      <c r="I2483" s="396" t="str">
        <f t="shared" si="82"/>
        <v/>
      </c>
      <c r="K2483" s="392"/>
    </row>
    <row r="2484" spans="1:11" ht="33.75">
      <c r="A2484" s="82"/>
      <c r="B2484" s="83"/>
      <c r="C2484" s="82"/>
      <c r="D2484" s="84">
        <v>26</v>
      </c>
      <c r="E2484" s="101" t="s">
        <v>1777</v>
      </c>
      <c r="F2484" s="85" t="s">
        <v>363</v>
      </c>
      <c r="G2484" s="86">
        <v>300</v>
      </c>
      <c r="H2484" s="87">
        <v>0</v>
      </c>
      <c r="I2484" s="396">
        <f t="shared" si="82"/>
        <v>0</v>
      </c>
      <c r="K2484" s="392"/>
    </row>
    <row r="2485" spans="1:11" ht="15">
      <c r="A2485" s="82"/>
      <c r="B2485" s="83"/>
      <c r="C2485" s="82"/>
      <c r="D2485" s="84">
        <v>27</v>
      </c>
      <c r="E2485" s="101" t="s">
        <v>1779</v>
      </c>
      <c r="F2485" s="85"/>
      <c r="G2485" s="86"/>
      <c r="H2485" s="396"/>
      <c r="I2485" s="396" t="str">
        <f t="shared" si="82"/>
        <v/>
      </c>
      <c r="K2485" s="392"/>
    </row>
    <row r="2486" spans="1:11" ht="15">
      <c r="A2486" s="88"/>
      <c r="B2486" s="89"/>
      <c r="C2486" s="88"/>
      <c r="D2486" s="90"/>
      <c r="E2486" s="102" t="s">
        <v>1780</v>
      </c>
      <c r="F2486" s="91" t="s">
        <v>7</v>
      </c>
      <c r="G2486" s="92">
        <v>10</v>
      </c>
      <c r="H2486" s="93">
        <v>0</v>
      </c>
      <c r="I2486" s="397">
        <f t="shared" si="82"/>
        <v>0</v>
      </c>
      <c r="K2486" s="392"/>
    </row>
    <row r="2487" spans="1:11" ht="22.5">
      <c r="A2487" s="82"/>
      <c r="B2487" s="83"/>
      <c r="C2487" s="82"/>
      <c r="D2487" s="84">
        <v>28</v>
      </c>
      <c r="E2487" s="101" t="s">
        <v>1781</v>
      </c>
      <c r="F2487" s="85"/>
      <c r="G2487" s="86"/>
      <c r="H2487" s="396"/>
      <c r="I2487" s="396" t="str">
        <f t="shared" si="82"/>
        <v/>
      </c>
      <c r="K2487" s="392"/>
    </row>
    <row r="2488" spans="1:11" ht="15">
      <c r="A2488" s="94"/>
      <c r="B2488" s="95"/>
      <c r="C2488" s="94"/>
      <c r="D2488" s="96"/>
      <c r="E2488" s="100" t="s">
        <v>1782</v>
      </c>
      <c r="F2488" s="97" t="s">
        <v>7</v>
      </c>
      <c r="G2488" s="98">
        <v>1</v>
      </c>
      <c r="H2488" s="99">
        <v>0</v>
      </c>
      <c r="I2488" s="398">
        <f t="shared" si="82"/>
        <v>0</v>
      </c>
      <c r="K2488" s="392"/>
    </row>
    <row r="2489" spans="1:11" ht="22.5">
      <c r="A2489" s="94"/>
      <c r="B2489" s="95"/>
      <c r="C2489" s="94"/>
      <c r="D2489" s="96">
        <v>29</v>
      </c>
      <c r="E2489" s="100" t="s">
        <v>1783</v>
      </c>
      <c r="F2489" s="97" t="s">
        <v>7</v>
      </c>
      <c r="G2489" s="98">
        <v>4</v>
      </c>
      <c r="H2489" s="99">
        <v>0</v>
      </c>
      <c r="I2489" s="397">
        <f t="shared" si="82"/>
        <v>0</v>
      </c>
      <c r="K2489" s="392"/>
    </row>
    <row r="2490" spans="1:11" ht="22.5">
      <c r="A2490" s="82"/>
      <c r="B2490" s="83"/>
      <c r="C2490" s="82"/>
      <c r="D2490" s="84">
        <v>30</v>
      </c>
      <c r="E2490" s="101" t="s">
        <v>1784</v>
      </c>
      <c r="F2490" s="85" t="s">
        <v>363</v>
      </c>
      <c r="G2490" s="86">
        <v>100</v>
      </c>
      <c r="H2490" s="87">
        <v>0</v>
      </c>
      <c r="I2490" s="396">
        <f t="shared" si="82"/>
        <v>0</v>
      </c>
      <c r="K2490" s="392"/>
    </row>
    <row r="2491" spans="1:11" ht="45">
      <c r="A2491" s="82"/>
      <c r="B2491" s="83"/>
      <c r="C2491" s="82"/>
      <c r="D2491" s="84">
        <v>31</v>
      </c>
      <c r="E2491" s="101" t="s">
        <v>1785</v>
      </c>
      <c r="F2491" s="85"/>
      <c r="G2491" s="86"/>
      <c r="H2491" s="396"/>
      <c r="I2491" s="396" t="str">
        <f t="shared" si="82"/>
        <v/>
      </c>
      <c r="K2491" s="392"/>
    </row>
    <row r="2492" spans="1:11" ht="15">
      <c r="A2492" s="88"/>
      <c r="B2492" s="89"/>
      <c r="C2492" s="88"/>
      <c r="D2492" s="90"/>
      <c r="E2492" s="102" t="s">
        <v>1786</v>
      </c>
      <c r="F2492" s="91" t="s">
        <v>7</v>
      </c>
      <c r="G2492" s="92">
        <v>1</v>
      </c>
      <c r="H2492" s="93">
        <v>0</v>
      </c>
      <c r="I2492" s="397">
        <f t="shared" si="82"/>
        <v>0</v>
      </c>
      <c r="K2492" s="392"/>
    </row>
    <row r="2493" spans="1:11" ht="15">
      <c r="A2493" s="94"/>
      <c r="B2493" s="95"/>
      <c r="C2493" s="94"/>
      <c r="D2493" s="96"/>
      <c r="E2493" s="100" t="s">
        <v>1787</v>
      </c>
      <c r="F2493" s="97" t="s">
        <v>7</v>
      </c>
      <c r="G2493" s="98">
        <v>1</v>
      </c>
      <c r="H2493" s="99">
        <v>0</v>
      </c>
      <c r="I2493" s="398">
        <f t="shared" si="82"/>
        <v>0</v>
      </c>
      <c r="K2493" s="392"/>
    </row>
    <row r="2494" spans="1:11" ht="33.75">
      <c r="A2494" s="94"/>
      <c r="B2494" s="95"/>
      <c r="C2494" s="94"/>
      <c r="D2494" s="96">
        <v>32</v>
      </c>
      <c r="E2494" s="100" t="s">
        <v>1788</v>
      </c>
      <c r="F2494" s="97" t="s">
        <v>363</v>
      </c>
      <c r="G2494" s="98">
        <v>10</v>
      </c>
      <c r="H2494" s="99">
        <v>0</v>
      </c>
      <c r="I2494" s="397">
        <f t="shared" si="82"/>
        <v>0</v>
      </c>
      <c r="K2494" s="392"/>
    </row>
    <row r="2495" spans="1:11" ht="33.75">
      <c r="A2495" s="30"/>
      <c r="B2495" s="72"/>
      <c r="C2495" s="30"/>
      <c r="D2495" s="31">
        <v>33</v>
      </c>
      <c r="E2495" s="78" t="s">
        <v>1789</v>
      </c>
      <c r="F2495" s="32" t="s">
        <v>7</v>
      </c>
      <c r="G2495" s="34">
        <v>1</v>
      </c>
      <c r="H2495" s="56">
        <v>0</v>
      </c>
      <c r="I2495" s="396">
        <f t="shared" si="82"/>
        <v>0</v>
      </c>
      <c r="K2495" s="392"/>
    </row>
    <row r="2496" spans="1:11" ht="22.5">
      <c r="A2496" s="30"/>
      <c r="B2496" s="72"/>
      <c r="C2496" s="30"/>
      <c r="D2496" s="31">
        <v>34</v>
      </c>
      <c r="E2496" s="78" t="s">
        <v>1790</v>
      </c>
      <c r="F2496" s="32" t="s">
        <v>7</v>
      </c>
      <c r="G2496" s="34">
        <v>1</v>
      </c>
      <c r="H2496" s="56">
        <v>0</v>
      </c>
      <c r="I2496" s="396">
        <f t="shared" si="82"/>
        <v>0</v>
      </c>
      <c r="K2496" s="392"/>
    </row>
    <row r="2497" spans="1:11" ht="22.5">
      <c r="A2497" s="30"/>
      <c r="B2497" s="72"/>
      <c r="C2497" s="30"/>
      <c r="D2497" s="31">
        <v>35</v>
      </c>
      <c r="E2497" s="78" t="s">
        <v>1791</v>
      </c>
      <c r="F2497" s="32" t="s">
        <v>7</v>
      </c>
      <c r="G2497" s="34">
        <v>2</v>
      </c>
      <c r="H2497" s="56">
        <v>0</v>
      </c>
      <c r="I2497" s="396">
        <f t="shared" si="82"/>
        <v>0</v>
      </c>
      <c r="K2497" s="392"/>
    </row>
    <row r="2498" spans="1:11" ht="15">
      <c r="A2498" s="30"/>
      <c r="B2498" s="72"/>
      <c r="C2498" s="30"/>
      <c r="D2498" s="31">
        <v>36</v>
      </c>
      <c r="E2498" s="78" t="s">
        <v>1792</v>
      </c>
      <c r="F2498" s="32" t="s">
        <v>7</v>
      </c>
      <c r="G2498" s="34">
        <v>2</v>
      </c>
      <c r="H2498" s="56">
        <v>0</v>
      </c>
      <c r="I2498" s="396">
        <f t="shared" si="82"/>
        <v>0</v>
      </c>
      <c r="K2498" s="392"/>
    </row>
    <row r="2499" spans="1:11" ht="33.75">
      <c r="A2499" s="30"/>
      <c r="B2499" s="72"/>
      <c r="C2499" s="30"/>
      <c r="D2499" s="31">
        <v>37</v>
      </c>
      <c r="E2499" s="78" t="s">
        <v>1794</v>
      </c>
      <c r="F2499" s="32" t="s">
        <v>8</v>
      </c>
      <c r="G2499" s="34">
        <v>1</v>
      </c>
      <c r="H2499" s="56">
        <v>0</v>
      </c>
      <c r="I2499" s="396">
        <f t="shared" si="82"/>
        <v>0</v>
      </c>
      <c r="K2499" s="392"/>
    </row>
    <row r="2500" spans="1:11" ht="22.5">
      <c r="A2500" s="30"/>
      <c r="B2500" s="72"/>
      <c r="C2500" s="30"/>
      <c r="D2500" s="31">
        <v>38</v>
      </c>
      <c r="E2500" s="78" t="s">
        <v>1795</v>
      </c>
      <c r="F2500" s="32" t="s">
        <v>7</v>
      </c>
      <c r="G2500" s="34">
        <v>1</v>
      </c>
      <c r="H2500" s="56">
        <v>0</v>
      </c>
      <c r="I2500" s="396">
        <f t="shared" si="82"/>
        <v>0</v>
      </c>
      <c r="K2500" s="392"/>
    </row>
    <row r="2501" spans="1:11" ht="22.5">
      <c r="A2501" s="30"/>
      <c r="B2501" s="72"/>
      <c r="C2501" s="30"/>
      <c r="D2501" s="31">
        <v>39</v>
      </c>
      <c r="E2501" s="78" t="s">
        <v>1796</v>
      </c>
      <c r="F2501" s="32" t="s">
        <v>56</v>
      </c>
      <c r="G2501" s="34">
        <v>800</v>
      </c>
      <c r="H2501" s="56">
        <v>0</v>
      </c>
      <c r="I2501" s="396">
        <f t="shared" si="82"/>
        <v>0</v>
      </c>
      <c r="K2501" s="392"/>
    </row>
    <row r="2502" spans="1:11" ht="22.5">
      <c r="A2502" s="30"/>
      <c r="B2502" s="72"/>
      <c r="C2502" s="30"/>
      <c r="D2502" s="31">
        <v>40</v>
      </c>
      <c r="E2502" s="78" t="s">
        <v>1797</v>
      </c>
      <c r="F2502" s="32" t="s">
        <v>76</v>
      </c>
      <c r="G2502" s="34">
        <v>10</v>
      </c>
      <c r="H2502" s="56">
        <v>0</v>
      </c>
      <c r="I2502" s="396">
        <f t="shared" si="82"/>
        <v>0</v>
      </c>
      <c r="K2502" s="392"/>
    </row>
    <row r="2503" spans="1:11" ht="15">
      <c r="A2503" s="413">
        <v>4</v>
      </c>
      <c r="B2503" s="413"/>
      <c r="C2503" s="414"/>
      <c r="D2503" s="415"/>
      <c r="E2503" s="415" t="s">
        <v>1846</v>
      </c>
      <c r="F2503" s="447"/>
      <c r="G2503" s="448"/>
      <c r="H2503" s="449"/>
      <c r="I2503" s="435">
        <f>SUM(I2504:I2543)</f>
        <v>0</v>
      </c>
      <c r="K2503" s="392"/>
    </row>
    <row r="2504" spans="1:11" ht="15">
      <c r="A2504" s="30"/>
      <c r="B2504" s="72"/>
      <c r="C2504" s="30"/>
      <c r="D2504" s="31">
        <v>1</v>
      </c>
      <c r="E2504" s="78" t="s">
        <v>1423</v>
      </c>
      <c r="F2504" s="32" t="s">
        <v>7</v>
      </c>
      <c r="G2504" s="34">
        <v>10</v>
      </c>
      <c r="H2504" s="56">
        <v>0</v>
      </c>
      <c r="I2504" s="396">
        <f t="shared" si="82"/>
        <v>0</v>
      </c>
      <c r="K2504" s="392"/>
    </row>
    <row r="2505" spans="1:11" ht="22.5">
      <c r="A2505" s="30"/>
      <c r="B2505" s="72"/>
      <c r="C2505" s="30"/>
      <c r="D2505" s="31">
        <v>2</v>
      </c>
      <c r="E2505" s="78" t="s">
        <v>1798</v>
      </c>
      <c r="F2505" s="32" t="s">
        <v>363</v>
      </c>
      <c r="G2505" s="34">
        <v>50</v>
      </c>
      <c r="H2505" s="56">
        <v>0</v>
      </c>
      <c r="I2505" s="396">
        <f t="shared" si="82"/>
        <v>0</v>
      </c>
      <c r="K2505" s="392"/>
    </row>
    <row r="2506" spans="1:11" ht="15">
      <c r="A2506" s="30"/>
      <c r="B2506" s="72"/>
      <c r="C2506" s="30"/>
      <c r="D2506" s="31">
        <v>3</v>
      </c>
      <c r="E2506" s="78" t="s">
        <v>1799</v>
      </c>
      <c r="F2506" s="32" t="s">
        <v>7</v>
      </c>
      <c r="G2506" s="34">
        <v>8</v>
      </c>
      <c r="H2506" s="56">
        <v>0</v>
      </c>
      <c r="I2506" s="396">
        <f t="shared" si="82"/>
        <v>0</v>
      </c>
      <c r="K2506" s="392"/>
    </row>
    <row r="2507" spans="1:11" ht="22.5">
      <c r="A2507" s="30"/>
      <c r="B2507" s="72"/>
      <c r="C2507" s="30"/>
      <c r="D2507" s="31">
        <v>4</v>
      </c>
      <c r="E2507" s="78" t="s">
        <v>1801</v>
      </c>
      <c r="F2507" s="32" t="s">
        <v>7</v>
      </c>
      <c r="G2507" s="34">
        <v>8</v>
      </c>
      <c r="H2507" s="56">
        <v>0</v>
      </c>
      <c r="I2507" s="396">
        <f t="shared" si="82"/>
        <v>0</v>
      </c>
      <c r="K2507" s="392"/>
    </row>
    <row r="2508" spans="1:11" ht="22.5">
      <c r="A2508" s="30"/>
      <c r="B2508" s="72"/>
      <c r="C2508" s="30"/>
      <c r="D2508" s="31">
        <v>5</v>
      </c>
      <c r="E2508" s="78" t="s">
        <v>1803</v>
      </c>
      <c r="F2508" s="32" t="s">
        <v>7</v>
      </c>
      <c r="G2508" s="34">
        <v>1</v>
      </c>
      <c r="H2508" s="56">
        <v>0</v>
      </c>
      <c r="I2508" s="396">
        <f t="shared" si="82"/>
        <v>0</v>
      </c>
      <c r="K2508" s="392"/>
    </row>
    <row r="2509" spans="1:11" ht="22.5">
      <c r="A2509" s="30"/>
      <c r="B2509" s="72"/>
      <c r="C2509" s="30"/>
      <c r="D2509" s="31">
        <v>6</v>
      </c>
      <c r="E2509" s="78" t="s">
        <v>1852</v>
      </c>
      <c r="F2509" s="32" t="s">
        <v>7</v>
      </c>
      <c r="G2509" s="34">
        <v>1</v>
      </c>
      <c r="H2509" s="56">
        <v>0</v>
      </c>
      <c r="I2509" s="396">
        <f t="shared" si="82"/>
        <v>0</v>
      </c>
      <c r="K2509" s="392"/>
    </row>
    <row r="2510" spans="1:11" ht="15">
      <c r="A2510" s="82"/>
      <c r="B2510" s="83"/>
      <c r="C2510" s="82"/>
      <c r="D2510" s="84">
        <v>7</v>
      </c>
      <c r="E2510" s="101" t="s">
        <v>1804</v>
      </c>
      <c r="F2510" s="85" t="s">
        <v>7</v>
      </c>
      <c r="G2510" s="86">
        <v>1</v>
      </c>
      <c r="H2510" s="87">
        <v>0</v>
      </c>
      <c r="I2510" s="396">
        <f t="shared" si="82"/>
        <v>0</v>
      </c>
      <c r="K2510" s="392"/>
    </row>
    <row r="2511" spans="1:11" ht="15">
      <c r="A2511" s="82"/>
      <c r="B2511" s="83"/>
      <c r="C2511" s="82"/>
      <c r="D2511" s="84">
        <v>8</v>
      </c>
      <c r="E2511" s="101" t="s">
        <v>1805</v>
      </c>
      <c r="F2511" s="85"/>
      <c r="G2511" s="86"/>
      <c r="H2511" s="396"/>
      <c r="I2511" s="396" t="str">
        <f t="shared" si="82"/>
        <v/>
      </c>
      <c r="K2511" s="392"/>
    </row>
    <row r="2512" spans="1:11" ht="15">
      <c r="A2512" s="94"/>
      <c r="B2512" s="95"/>
      <c r="C2512" s="94"/>
      <c r="D2512" s="96"/>
      <c r="E2512" s="118" t="s">
        <v>1844</v>
      </c>
      <c r="F2512" s="97" t="s">
        <v>7</v>
      </c>
      <c r="G2512" s="98">
        <v>2</v>
      </c>
      <c r="H2512" s="99">
        <v>0</v>
      </c>
      <c r="I2512" s="398">
        <f t="shared" si="82"/>
        <v>0</v>
      </c>
      <c r="K2512" s="392"/>
    </row>
    <row r="2513" spans="1:11" ht="22.5">
      <c r="A2513" s="94"/>
      <c r="B2513" s="95"/>
      <c r="C2513" s="94"/>
      <c r="D2513" s="96">
        <v>9</v>
      </c>
      <c r="E2513" s="100" t="s">
        <v>1806</v>
      </c>
      <c r="F2513" s="97" t="s">
        <v>7</v>
      </c>
      <c r="G2513" s="98">
        <v>1</v>
      </c>
      <c r="H2513" s="99">
        <v>0</v>
      </c>
      <c r="I2513" s="397">
        <f t="shared" ref="I2513:I2543" si="83">IF(ISNUMBER(G2513),ROUND(G2513*H2513,2),"")</f>
        <v>0</v>
      </c>
      <c r="K2513" s="392"/>
    </row>
    <row r="2514" spans="1:11" ht="22.5">
      <c r="A2514" s="30"/>
      <c r="B2514" s="72"/>
      <c r="C2514" s="30"/>
      <c r="D2514" s="31">
        <v>10</v>
      </c>
      <c r="E2514" s="78" t="s">
        <v>1807</v>
      </c>
      <c r="F2514" s="32" t="s">
        <v>7</v>
      </c>
      <c r="G2514" s="34">
        <v>1</v>
      </c>
      <c r="H2514" s="56">
        <v>0</v>
      </c>
      <c r="I2514" s="396">
        <f t="shared" si="83"/>
        <v>0</v>
      </c>
      <c r="K2514" s="392"/>
    </row>
    <row r="2515" spans="1:11" ht="22.5">
      <c r="A2515" s="30"/>
      <c r="B2515" s="72"/>
      <c r="C2515" s="30"/>
      <c r="D2515" s="31">
        <v>11</v>
      </c>
      <c r="E2515" s="78" t="s">
        <v>1808</v>
      </c>
      <c r="F2515" s="32" t="s">
        <v>7</v>
      </c>
      <c r="G2515" s="34">
        <v>1</v>
      </c>
      <c r="H2515" s="56">
        <v>0</v>
      </c>
      <c r="I2515" s="396">
        <f t="shared" si="83"/>
        <v>0</v>
      </c>
      <c r="K2515" s="392"/>
    </row>
    <row r="2516" spans="1:11" ht="22.5">
      <c r="A2516" s="30"/>
      <c r="B2516" s="72"/>
      <c r="C2516" s="30"/>
      <c r="D2516" s="31">
        <v>12</v>
      </c>
      <c r="E2516" s="78" t="s">
        <v>1218</v>
      </c>
      <c r="F2516" s="32" t="s">
        <v>7</v>
      </c>
      <c r="G2516" s="34">
        <v>1</v>
      </c>
      <c r="H2516" s="56">
        <v>0</v>
      </c>
      <c r="I2516" s="396">
        <f t="shared" si="83"/>
        <v>0</v>
      </c>
      <c r="K2516" s="392"/>
    </row>
    <row r="2517" spans="1:11" ht="33.75">
      <c r="A2517" s="30"/>
      <c r="B2517" s="72"/>
      <c r="C2517" s="30"/>
      <c r="D2517" s="31">
        <v>17</v>
      </c>
      <c r="E2517" s="78" t="s">
        <v>1809</v>
      </c>
      <c r="F2517" s="32" t="s">
        <v>7</v>
      </c>
      <c r="G2517" s="34">
        <v>2</v>
      </c>
      <c r="H2517" s="56">
        <v>0</v>
      </c>
      <c r="I2517" s="396">
        <f t="shared" si="83"/>
        <v>0</v>
      </c>
      <c r="K2517" s="392"/>
    </row>
    <row r="2518" spans="1:11" ht="33.75">
      <c r="A2518" s="30"/>
      <c r="B2518" s="72"/>
      <c r="C2518" s="30"/>
      <c r="D2518" s="31">
        <v>18</v>
      </c>
      <c r="E2518" s="78" t="s">
        <v>1810</v>
      </c>
      <c r="F2518" s="32" t="s">
        <v>7</v>
      </c>
      <c r="G2518" s="34">
        <v>1</v>
      </c>
      <c r="H2518" s="56">
        <v>0</v>
      </c>
      <c r="I2518" s="396">
        <f t="shared" si="83"/>
        <v>0</v>
      </c>
      <c r="K2518" s="392"/>
    </row>
    <row r="2519" spans="1:11" ht="33.75">
      <c r="A2519" s="30"/>
      <c r="B2519" s="72"/>
      <c r="C2519" s="30"/>
      <c r="D2519" s="31">
        <v>19</v>
      </c>
      <c r="E2519" s="78" t="s">
        <v>1811</v>
      </c>
      <c r="F2519" s="32" t="s">
        <v>7</v>
      </c>
      <c r="G2519" s="34">
        <v>1</v>
      </c>
      <c r="H2519" s="56">
        <v>0</v>
      </c>
      <c r="I2519" s="396">
        <f t="shared" si="83"/>
        <v>0</v>
      </c>
      <c r="K2519" s="392"/>
    </row>
    <row r="2520" spans="1:11" ht="22.5">
      <c r="A2520" s="30"/>
      <c r="B2520" s="72"/>
      <c r="C2520" s="30"/>
      <c r="D2520" s="31">
        <v>20</v>
      </c>
      <c r="E2520" s="78" t="s">
        <v>1812</v>
      </c>
      <c r="F2520" s="32" t="s">
        <v>7</v>
      </c>
      <c r="G2520" s="34">
        <v>8</v>
      </c>
      <c r="H2520" s="56">
        <v>0</v>
      </c>
      <c r="I2520" s="396">
        <f t="shared" si="83"/>
        <v>0</v>
      </c>
      <c r="K2520" s="392"/>
    </row>
    <row r="2521" spans="1:11" ht="22.5">
      <c r="A2521" s="82"/>
      <c r="B2521" s="83"/>
      <c r="C2521" s="82"/>
      <c r="D2521" s="84">
        <v>21</v>
      </c>
      <c r="E2521" s="101" t="s">
        <v>1813</v>
      </c>
      <c r="F2521" s="85" t="s">
        <v>7</v>
      </c>
      <c r="G2521" s="86">
        <v>2</v>
      </c>
      <c r="H2521" s="87">
        <v>0</v>
      </c>
      <c r="I2521" s="396">
        <f t="shared" si="83"/>
        <v>0</v>
      </c>
      <c r="K2521" s="392"/>
    </row>
    <row r="2522" spans="1:11" ht="22.5">
      <c r="A2522" s="82"/>
      <c r="B2522" s="83"/>
      <c r="C2522" s="82"/>
      <c r="D2522" s="84">
        <v>22</v>
      </c>
      <c r="E2522" s="101" t="s">
        <v>1815</v>
      </c>
      <c r="F2522" s="85"/>
      <c r="G2522" s="86"/>
      <c r="H2522" s="396"/>
      <c r="I2522" s="396" t="str">
        <f t="shared" si="83"/>
        <v/>
      </c>
      <c r="K2522" s="392"/>
    </row>
    <row r="2523" spans="1:11" ht="15">
      <c r="A2523" s="88"/>
      <c r="B2523" s="89"/>
      <c r="C2523" s="88"/>
      <c r="D2523" s="90"/>
      <c r="E2523" s="102" t="s">
        <v>1816</v>
      </c>
      <c r="F2523" s="91" t="s">
        <v>7</v>
      </c>
      <c r="G2523" s="92">
        <v>3</v>
      </c>
      <c r="H2523" s="93">
        <v>0</v>
      </c>
      <c r="I2523" s="397">
        <f t="shared" si="83"/>
        <v>0</v>
      </c>
      <c r="K2523" s="392"/>
    </row>
    <row r="2524" spans="1:11" ht="15">
      <c r="A2524" s="94"/>
      <c r="B2524" s="95"/>
      <c r="C2524" s="94"/>
      <c r="D2524" s="96"/>
      <c r="E2524" s="100" t="s">
        <v>1817</v>
      </c>
      <c r="F2524" s="97" t="s">
        <v>7</v>
      </c>
      <c r="G2524" s="98">
        <v>11</v>
      </c>
      <c r="H2524" s="99">
        <v>0</v>
      </c>
      <c r="I2524" s="398">
        <f t="shared" si="83"/>
        <v>0</v>
      </c>
      <c r="K2524" s="392"/>
    </row>
    <row r="2525" spans="1:11" ht="33.75">
      <c r="A2525" s="94"/>
      <c r="B2525" s="95"/>
      <c r="C2525" s="94"/>
      <c r="D2525" s="96">
        <v>23</v>
      </c>
      <c r="E2525" s="100" t="s">
        <v>1818</v>
      </c>
      <c r="F2525" s="97" t="s">
        <v>7</v>
      </c>
      <c r="G2525" s="333">
        <v>13</v>
      </c>
      <c r="H2525" s="99">
        <v>0</v>
      </c>
      <c r="I2525" s="397">
        <f t="shared" si="83"/>
        <v>0</v>
      </c>
      <c r="K2525" s="392"/>
    </row>
    <row r="2526" spans="1:11" ht="22.5">
      <c r="A2526" s="30"/>
      <c r="B2526" s="72"/>
      <c r="C2526" s="30"/>
      <c r="D2526" s="31">
        <v>24</v>
      </c>
      <c r="E2526" s="78" t="s">
        <v>1819</v>
      </c>
      <c r="F2526" s="32" t="s">
        <v>363</v>
      </c>
      <c r="G2526" s="34">
        <v>250</v>
      </c>
      <c r="H2526" s="56">
        <v>0</v>
      </c>
      <c r="I2526" s="396">
        <f t="shared" si="83"/>
        <v>0</v>
      </c>
      <c r="K2526" s="392"/>
    </row>
    <row r="2527" spans="1:11" ht="15">
      <c r="A2527" s="30"/>
      <c r="B2527" s="72"/>
      <c r="C2527" s="30"/>
      <c r="D2527" s="31">
        <v>25</v>
      </c>
      <c r="E2527" s="78" t="s">
        <v>1820</v>
      </c>
      <c r="F2527" s="32" t="s">
        <v>7</v>
      </c>
      <c r="G2527" s="34">
        <v>3</v>
      </c>
      <c r="H2527" s="56">
        <v>0</v>
      </c>
      <c r="I2527" s="396">
        <f t="shared" si="83"/>
        <v>0</v>
      </c>
      <c r="K2527" s="392"/>
    </row>
    <row r="2528" spans="1:11" ht="33.75">
      <c r="A2528" s="30"/>
      <c r="B2528" s="72"/>
      <c r="C2528" s="30"/>
      <c r="D2528" s="31">
        <v>26</v>
      </c>
      <c r="E2528" s="78" t="s">
        <v>1821</v>
      </c>
      <c r="F2528" s="32" t="s">
        <v>7</v>
      </c>
      <c r="G2528" s="34">
        <v>3</v>
      </c>
      <c r="H2528" s="56">
        <v>0</v>
      </c>
      <c r="I2528" s="396">
        <f t="shared" si="83"/>
        <v>0</v>
      </c>
      <c r="K2528" s="392"/>
    </row>
    <row r="2529" spans="1:11" ht="22.5">
      <c r="A2529" s="30"/>
      <c r="B2529" s="72"/>
      <c r="C2529" s="30"/>
      <c r="D2529" s="31">
        <v>27</v>
      </c>
      <c r="E2529" s="78" t="s">
        <v>1822</v>
      </c>
      <c r="F2529" s="32" t="s">
        <v>7</v>
      </c>
      <c r="G2529" s="34">
        <v>10</v>
      </c>
      <c r="H2529" s="56">
        <v>0</v>
      </c>
      <c r="I2529" s="396">
        <f t="shared" si="83"/>
        <v>0</v>
      </c>
      <c r="K2529" s="392"/>
    </row>
    <row r="2530" spans="1:11" ht="22.5">
      <c r="A2530" s="82"/>
      <c r="B2530" s="83"/>
      <c r="C2530" s="82"/>
      <c r="D2530" s="84">
        <v>28</v>
      </c>
      <c r="E2530" s="101" t="s">
        <v>1823</v>
      </c>
      <c r="F2530" s="85" t="s">
        <v>363</v>
      </c>
      <c r="G2530" s="86">
        <v>250</v>
      </c>
      <c r="H2530" s="87">
        <v>0</v>
      </c>
      <c r="I2530" s="396">
        <f t="shared" si="83"/>
        <v>0</v>
      </c>
      <c r="K2530" s="392"/>
    </row>
    <row r="2531" spans="1:11" ht="33.75">
      <c r="A2531" s="82"/>
      <c r="B2531" s="83"/>
      <c r="C2531" s="82"/>
      <c r="D2531" s="84">
        <v>29</v>
      </c>
      <c r="E2531" s="101" t="s">
        <v>1824</v>
      </c>
      <c r="F2531" s="85"/>
      <c r="G2531" s="86"/>
      <c r="H2531" s="396"/>
      <c r="I2531" s="396" t="str">
        <f t="shared" si="83"/>
        <v/>
      </c>
      <c r="K2531" s="392"/>
    </row>
    <row r="2532" spans="1:11" ht="15">
      <c r="A2532" s="94"/>
      <c r="B2532" s="95"/>
      <c r="C2532" s="94"/>
      <c r="D2532" s="96"/>
      <c r="E2532" s="100" t="s">
        <v>1825</v>
      </c>
      <c r="F2532" s="97" t="s">
        <v>7</v>
      </c>
      <c r="G2532" s="98">
        <v>1</v>
      </c>
      <c r="H2532" s="99">
        <v>0</v>
      </c>
      <c r="I2532" s="398">
        <f t="shared" si="83"/>
        <v>0</v>
      </c>
      <c r="K2532" s="392"/>
    </row>
    <row r="2533" spans="1:11" ht="15">
      <c r="A2533" s="94"/>
      <c r="B2533" s="95"/>
      <c r="C2533" s="94"/>
      <c r="D2533" s="96">
        <v>30</v>
      </c>
      <c r="E2533" s="100" t="s">
        <v>1826</v>
      </c>
      <c r="F2533" s="97" t="s">
        <v>7</v>
      </c>
      <c r="G2533" s="98">
        <v>1</v>
      </c>
      <c r="H2533" s="99">
        <v>0</v>
      </c>
      <c r="I2533" s="397">
        <f t="shared" si="83"/>
        <v>0</v>
      </c>
      <c r="K2533" s="392"/>
    </row>
    <row r="2534" spans="1:11" ht="15">
      <c r="A2534" s="30"/>
      <c r="B2534" s="72"/>
      <c r="C2534" s="30"/>
      <c r="D2534" s="31">
        <v>31</v>
      </c>
      <c r="E2534" s="78" t="s">
        <v>1827</v>
      </c>
      <c r="F2534" s="32" t="s">
        <v>7</v>
      </c>
      <c r="G2534" s="34">
        <v>1</v>
      </c>
      <c r="H2534" s="56">
        <v>0</v>
      </c>
      <c r="I2534" s="396">
        <f t="shared" si="83"/>
        <v>0</v>
      </c>
      <c r="K2534" s="392"/>
    </row>
    <row r="2535" spans="1:11" ht="22.5">
      <c r="A2535" s="30"/>
      <c r="B2535" s="72"/>
      <c r="C2535" s="30"/>
      <c r="D2535" s="31">
        <v>32</v>
      </c>
      <c r="E2535" s="78" t="s">
        <v>1828</v>
      </c>
      <c r="F2535" s="32" t="s">
        <v>7</v>
      </c>
      <c r="G2535" s="34">
        <v>6</v>
      </c>
      <c r="H2535" s="56">
        <v>0</v>
      </c>
      <c r="I2535" s="396">
        <f t="shared" si="83"/>
        <v>0</v>
      </c>
      <c r="K2535" s="392"/>
    </row>
    <row r="2536" spans="1:11" ht="22.5">
      <c r="A2536" s="82"/>
      <c r="B2536" s="83"/>
      <c r="C2536" s="82"/>
      <c r="D2536" s="84">
        <v>33</v>
      </c>
      <c r="E2536" s="101" t="s">
        <v>1829</v>
      </c>
      <c r="F2536" s="85" t="s">
        <v>7</v>
      </c>
      <c r="G2536" s="86">
        <v>6</v>
      </c>
      <c r="H2536" s="87">
        <v>0</v>
      </c>
      <c r="I2536" s="396">
        <f t="shared" si="83"/>
        <v>0</v>
      </c>
      <c r="K2536" s="392"/>
    </row>
    <row r="2537" spans="1:11" ht="15">
      <c r="A2537" s="82"/>
      <c r="B2537" s="83"/>
      <c r="C2537" s="82"/>
      <c r="D2537" s="84">
        <v>34</v>
      </c>
      <c r="E2537" s="101" t="s">
        <v>1830</v>
      </c>
      <c r="F2537" s="85"/>
      <c r="G2537" s="86"/>
      <c r="H2537" s="396"/>
      <c r="I2537" s="396" t="str">
        <f t="shared" si="83"/>
        <v/>
      </c>
      <c r="K2537" s="392"/>
    </row>
    <row r="2538" spans="1:11" ht="15">
      <c r="A2538" s="88"/>
      <c r="B2538" s="89"/>
      <c r="C2538" s="88"/>
      <c r="D2538" s="90"/>
      <c r="E2538" s="102" t="s">
        <v>1831</v>
      </c>
      <c r="F2538" s="91" t="s">
        <v>7</v>
      </c>
      <c r="G2538" s="92">
        <v>1</v>
      </c>
      <c r="H2538" s="93">
        <v>0</v>
      </c>
      <c r="I2538" s="397">
        <f t="shared" si="83"/>
        <v>0</v>
      </c>
      <c r="K2538" s="392"/>
    </row>
    <row r="2539" spans="1:11" ht="22.5">
      <c r="A2539" s="82"/>
      <c r="B2539" s="83"/>
      <c r="C2539" s="82"/>
      <c r="D2539" s="84">
        <v>35</v>
      </c>
      <c r="E2539" s="101" t="s">
        <v>1832</v>
      </c>
      <c r="F2539" s="85"/>
      <c r="G2539" s="86"/>
      <c r="H2539" s="396"/>
      <c r="I2539" s="396" t="str">
        <f t="shared" si="83"/>
        <v/>
      </c>
      <c r="K2539" s="392"/>
    </row>
    <row r="2540" spans="1:11" ht="15">
      <c r="A2540" s="88"/>
      <c r="B2540" s="89"/>
      <c r="C2540" s="88"/>
      <c r="D2540" s="90"/>
      <c r="E2540" s="102" t="s">
        <v>1833</v>
      </c>
      <c r="F2540" s="91" t="s">
        <v>7</v>
      </c>
      <c r="G2540" s="92">
        <v>1</v>
      </c>
      <c r="H2540" s="93">
        <v>0</v>
      </c>
      <c r="I2540" s="397">
        <f t="shared" si="83"/>
        <v>0</v>
      </c>
      <c r="K2540" s="392"/>
    </row>
    <row r="2541" spans="1:11" ht="15">
      <c r="A2541" s="82"/>
      <c r="B2541" s="83"/>
      <c r="C2541" s="82"/>
      <c r="D2541" s="84">
        <v>36</v>
      </c>
      <c r="E2541" s="101" t="s">
        <v>1834</v>
      </c>
      <c r="F2541" s="85"/>
      <c r="G2541" s="86"/>
      <c r="H2541" s="396"/>
      <c r="I2541" s="396" t="str">
        <f t="shared" si="83"/>
        <v/>
      </c>
      <c r="K2541" s="392"/>
    </row>
    <row r="2542" spans="1:11" ht="15">
      <c r="A2542" s="88"/>
      <c r="B2542" s="89"/>
      <c r="C2542" s="88"/>
      <c r="D2542" s="90"/>
      <c r="E2542" s="102" t="s">
        <v>1833</v>
      </c>
      <c r="F2542" s="91" t="s">
        <v>7</v>
      </c>
      <c r="G2542" s="92">
        <v>1</v>
      </c>
      <c r="H2542" s="93">
        <v>0</v>
      </c>
      <c r="I2542" s="397">
        <f t="shared" si="83"/>
        <v>0</v>
      </c>
      <c r="K2542" s="392"/>
    </row>
    <row r="2543" spans="1:11" ht="15">
      <c r="A2543" s="94"/>
      <c r="B2543" s="95"/>
      <c r="C2543" s="94"/>
      <c r="D2543" s="96"/>
      <c r="E2543" s="100" t="s">
        <v>1835</v>
      </c>
      <c r="F2543" s="97" t="s">
        <v>7</v>
      </c>
      <c r="G2543" s="98">
        <v>1</v>
      </c>
      <c r="H2543" s="99">
        <v>0</v>
      </c>
      <c r="I2543" s="398">
        <f t="shared" si="83"/>
        <v>0</v>
      </c>
      <c r="K2543" s="392"/>
    </row>
    <row r="2544" spans="1:11" ht="15">
      <c r="A2544" s="413">
        <v>4</v>
      </c>
      <c r="B2544" s="413"/>
      <c r="C2544" s="414"/>
      <c r="D2544" s="415"/>
      <c r="E2544" s="415" t="s">
        <v>1847</v>
      </c>
      <c r="F2544" s="447"/>
      <c r="G2544" s="448"/>
      <c r="H2544" s="449"/>
      <c r="I2544" s="450">
        <f>SUM(I2545:I2547)</f>
        <v>0</v>
      </c>
      <c r="K2544" s="392"/>
    </row>
    <row r="2545" spans="1:11" ht="33.75">
      <c r="A2545" s="30"/>
      <c r="B2545" s="72"/>
      <c r="C2545" s="30"/>
      <c r="D2545" s="31" t="s">
        <v>1711</v>
      </c>
      <c r="E2545" s="78" t="s">
        <v>4542</v>
      </c>
      <c r="F2545" s="32" t="s">
        <v>605</v>
      </c>
      <c r="G2545" s="34">
        <v>50</v>
      </c>
      <c r="H2545" s="56">
        <v>0</v>
      </c>
      <c r="I2545" s="396">
        <f t="shared" ref="I2545:I2547" si="84">IF(ISNUMBER(G2545),ROUND(G2545*H2545,2),"")</f>
        <v>0</v>
      </c>
      <c r="K2545" s="392"/>
    </row>
    <row r="2546" spans="1:11" ht="22.5">
      <c r="A2546" s="30"/>
      <c r="B2546" s="72"/>
      <c r="C2546" s="30"/>
      <c r="D2546" s="31" t="s">
        <v>2997</v>
      </c>
      <c r="E2546" s="78" t="s">
        <v>1837</v>
      </c>
      <c r="F2546" s="32" t="s">
        <v>7</v>
      </c>
      <c r="G2546" s="34">
        <v>5</v>
      </c>
      <c r="H2546" s="56">
        <v>0</v>
      </c>
      <c r="I2546" s="396">
        <f t="shared" si="84"/>
        <v>0</v>
      </c>
      <c r="K2546" s="392"/>
    </row>
    <row r="2547" spans="1:11" ht="15">
      <c r="A2547" s="30"/>
      <c r="B2547" s="72"/>
      <c r="C2547" s="30"/>
      <c r="D2547" s="31" t="s">
        <v>137</v>
      </c>
      <c r="E2547" s="78" t="s">
        <v>1839</v>
      </c>
      <c r="F2547" s="32" t="s">
        <v>605</v>
      </c>
      <c r="G2547" s="34">
        <v>40</v>
      </c>
      <c r="H2547" s="56">
        <v>0</v>
      </c>
      <c r="I2547" s="396">
        <f t="shared" si="84"/>
        <v>0</v>
      </c>
      <c r="K2547" s="392"/>
    </row>
    <row r="2548" spans="1:11" ht="15">
      <c r="A2548" s="30"/>
      <c r="B2548" s="72"/>
      <c r="C2548" s="30"/>
      <c r="D2548" s="31"/>
      <c r="E2548" s="78"/>
      <c r="F2548" s="32"/>
      <c r="G2548" s="34"/>
      <c r="H2548" s="395"/>
      <c r="I2548" s="395"/>
      <c r="K2548" s="392"/>
    </row>
    <row r="2549" spans="1:11" ht="15">
      <c r="A2549" s="130">
        <v>1</v>
      </c>
      <c r="B2549" s="131" t="str">
        <f>IF(TRIM(H2549)&lt;&gt;"",COUNTA($H$8:H2549),"")</f>
        <v/>
      </c>
      <c r="C2549" s="132"/>
      <c r="D2549" s="133"/>
      <c r="E2549" s="134" t="s">
        <v>1853</v>
      </c>
      <c r="F2549" s="135"/>
      <c r="G2549" s="136"/>
      <c r="H2549" s="451"/>
      <c r="I2549" s="137">
        <f>SUM(I2550:I2578)</f>
        <v>0</v>
      </c>
      <c r="K2549" s="392"/>
    </row>
    <row r="2550" spans="1:11" ht="15">
      <c r="A2550" s="82"/>
      <c r="B2550" s="83"/>
      <c r="C2550" s="82"/>
      <c r="D2550" s="84" t="s">
        <v>14</v>
      </c>
      <c r="E2550" s="101" t="s">
        <v>1854</v>
      </c>
      <c r="F2550" s="85" t="s">
        <v>11</v>
      </c>
      <c r="G2550" s="86">
        <v>4</v>
      </c>
      <c r="H2550" s="87">
        <v>0</v>
      </c>
      <c r="I2550" s="396">
        <f t="shared" ref="I2550:I2578" si="85">IF(ISNUMBER(G2550),ROUND(G2550*H2550,2),"")</f>
        <v>0</v>
      </c>
      <c r="K2550" s="392"/>
    </row>
    <row r="2551" spans="1:11" ht="15">
      <c r="A2551" s="88"/>
      <c r="B2551" s="89"/>
      <c r="C2551" s="88"/>
      <c r="D2551" s="90"/>
      <c r="E2551" s="102" t="s">
        <v>1855</v>
      </c>
      <c r="F2551" s="91"/>
      <c r="G2551" s="92"/>
      <c r="H2551" s="397"/>
      <c r="I2551" s="397" t="str">
        <f t="shared" si="85"/>
        <v/>
      </c>
      <c r="K2551" s="392"/>
    </row>
    <row r="2552" spans="1:11" ht="15">
      <c r="A2552" s="88"/>
      <c r="B2552" s="89"/>
      <c r="C2552" s="88"/>
      <c r="D2552" s="90"/>
      <c r="E2552" s="102" t="s">
        <v>1856</v>
      </c>
      <c r="F2552" s="91"/>
      <c r="G2552" s="92"/>
      <c r="H2552" s="397"/>
      <c r="I2552" s="397" t="str">
        <f t="shared" si="85"/>
        <v/>
      </c>
      <c r="K2552" s="392"/>
    </row>
    <row r="2553" spans="1:11" ht="15">
      <c r="A2553" s="88"/>
      <c r="B2553" s="89"/>
      <c r="C2553" s="88"/>
      <c r="D2553" s="90"/>
      <c r="E2553" s="102" t="s">
        <v>1857</v>
      </c>
      <c r="F2553" s="91"/>
      <c r="G2553" s="92"/>
      <c r="H2553" s="397"/>
      <c r="I2553" s="397" t="str">
        <f t="shared" si="85"/>
        <v/>
      </c>
      <c r="K2553" s="392"/>
    </row>
    <row r="2554" spans="1:11" ht="15">
      <c r="A2554" s="88"/>
      <c r="B2554" s="89"/>
      <c r="C2554" s="88"/>
      <c r="D2554" s="90"/>
      <c r="E2554" s="102" t="s">
        <v>1858</v>
      </c>
      <c r="F2554" s="91"/>
      <c r="G2554" s="92"/>
      <c r="H2554" s="397"/>
      <c r="I2554" s="397"/>
      <c r="K2554" s="392"/>
    </row>
    <row r="2555" spans="1:11" ht="15">
      <c r="A2555" s="82"/>
      <c r="B2555" s="83"/>
      <c r="C2555" s="82"/>
      <c r="D2555" s="84" t="s">
        <v>15</v>
      </c>
      <c r="E2555" s="101" t="s">
        <v>1859</v>
      </c>
      <c r="F2555" s="85" t="s">
        <v>11</v>
      </c>
      <c r="G2555" s="86">
        <v>6</v>
      </c>
      <c r="H2555" s="87">
        <v>0</v>
      </c>
      <c r="I2555" s="396">
        <f t="shared" si="85"/>
        <v>0</v>
      </c>
      <c r="K2555" s="392"/>
    </row>
    <row r="2556" spans="1:11" ht="15">
      <c r="A2556" s="88"/>
      <c r="B2556" s="89"/>
      <c r="C2556" s="88"/>
      <c r="D2556" s="90"/>
      <c r="E2556" s="102" t="s">
        <v>1855</v>
      </c>
      <c r="F2556" s="91"/>
      <c r="G2556" s="92"/>
      <c r="H2556" s="397"/>
      <c r="I2556" s="397" t="str">
        <f t="shared" si="85"/>
        <v/>
      </c>
      <c r="K2556" s="392"/>
    </row>
    <row r="2557" spans="1:11" ht="22.5">
      <c r="A2557" s="88"/>
      <c r="B2557" s="89"/>
      <c r="C2557" s="88"/>
      <c r="D2557" s="90"/>
      <c r="E2557" s="102" t="s">
        <v>1860</v>
      </c>
      <c r="F2557" s="91"/>
      <c r="G2557" s="92"/>
      <c r="H2557" s="397"/>
      <c r="I2557" s="397" t="str">
        <f t="shared" si="85"/>
        <v/>
      </c>
      <c r="K2557" s="392"/>
    </row>
    <row r="2558" spans="1:11" ht="15">
      <c r="A2558" s="82"/>
      <c r="B2558" s="83"/>
      <c r="C2558" s="82"/>
      <c r="D2558" s="84" t="s">
        <v>16</v>
      </c>
      <c r="E2558" s="101" t="s">
        <v>1861</v>
      </c>
      <c r="F2558" s="85" t="s">
        <v>11</v>
      </c>
      <c r="G2558" s="86">
        <v>3</v>
      </c>
      <c r="H2558" s="87">
        <v>0</v>
      </c>
      <c r="I2558" s="396">
        <f t="shared" si="85"/>
        <v>0</v>
      </c>
      <c r="K2558" s="392"/>
    </row>
    <row r="2559" spans="1:11" ht="15">
      <c r="A2559" s="88"/>
      <c r="B2559" s="89"/>
      <c r="C2559" s="88"/>
      <c r="D2559" s="90"/>
      <c r="E2559" s="102" t="s">
        <v>1862</v>
      </c>
      <c r="F2559" s="91"/>
      <c r="G2559" s="92"/>
      <c r="H2559" s="397"/>
      <c r="I2559" s="397" t="str">
        <f t="shared" si="85"/>
        <v/>
      </c>
      <c r="K2559" s="392"/>
    </row>
    <row r="2560" spans="1:11" ht="15">
      <c r="A2560" s="88"/>
      <c r="B2560" s="89"/>
      <c r="C2560" s="88"/>
      <c r="D2560" s="90"/>
      <c r="E2560" s="102" t="s">
        <v>1863</v>
      </c>
      <c r="F2560" s="91"/>
      <c r="G2560" s="92"/>
      <c r="H2560" s="397"/>
      <c r="I2560" s="397" t="str">
        <f t="shared" si="85"/>
        <v/>
      </c>
      <c r="K2560" s="392"/>
    </row>
    <row r="2561" spans="1:11" ht="15">
      <c r="A2561" s="94"/>
      <c r="B2561" s="95"/>
      <c r="C2561" s="94"/>
      <c r="D2561" s="96"/>
      <c r="E2561" s="100" t="s">
        <v>1864</v>
      </c>
      <c r="F2561" s="97"/>
      <c r="G2561" s="98"/>
      <c r="H2561" s="398"/>
      <c r="I2561" s="398" t="str">
        <f t="shared" si="85"/>
        <v/>
      </c>
      <c r="K2561" s="392"/>
    </row>
    <row r="2562" spans="1:11" ht="33.75">
      <c r="A2562" s="94"/>
      <c r="B2562" s="95"/>
      <c r="C2562" s="94"/>
      <c r="D2562" s="96" t="s">
        <v>17</v>
      </c>
      <c r="E2562" s="100" t="s">
        <v>1865</v>
      </c>
      <c r="F2562" s="97" t="s">
        <v>11</v>
      </c>
      <c r="G2562" s="98">
        <v>1</v>
      </c>
      <c r="H2562" s="99">
        <v>0</v>
      </c>
      <c r="I2562" s="398">
        <f t="shared" si="85"/>
        <v>0</v>
      </c>
      <c r="K2562" s="392"/>
    </row>
    <row r="2563" spans="1:11" ht="33.75">
      <c r="A2563" s="30"/>
      <c r="B2563" s="72"/>
      <c r="C2563" s="30"/>
      <c r="D2563" s="31" t="s">
        <v>179</v>
      </c>
      <c r="E2563" s="78" t="s">
        <v>1866</v>
      </c>
      <c r="F2563" s="32" t="s">
        <v>11</v>
      </c>
      <c r="G2563" s="34">
        <v>1</v>
      </c>
      <c r="H2563" s="56">
        <v>0</v>
      </c>
      <c r="I2563" s="395">
        <f t="shared" si="85"/>
        <v>0</v>
      </c>
      <c r="K2563" s="392"/>
    </row>
    <row r="2564" spans="1:11" ht="33.75">
      <c r="A2564" s="30"/>
      <c r="B2564" s="72"/>
      <c r="C2564" s="30"/>
      <c r="D2564" s="31" t="s">
        <v>198</v>
      </c>
      <c r="E2564" s="78" t="s">
        <v>1867</v>
      </c>
      <c r="F2564" s="32" t="s">
        <v>11</v>
      </c>
      <c r="G2564" s="34">
        <v>1</v>
      </c>
      <c r="H2564" s="56">
        <v>0</v>
      </c>
      <c r="I2564" s="395">
        <f t="shared" si="85"/>
        <v>0</v>
      </c>
      <c r="K2564" s="392"/>
    </row>
    <row r="2565" spans="1:11" ht="33.75">
      <c r="A2565" s="30"/>
      <c r="B2565" s="72"/>
      <c r="C2565" s="30"/>
      <c r="D2565" s="31" t="s">
        <v>214</v>
      </c>
      <c r="E2565" s="78" t="s">
        <v>1868</v>
      </c>
      <c r="F2565" s="32" t="s">
        <v>11</v>
      </c>
      <c r="G2565" s="34">
        <v>1</v>
      </c>
      <c r="H2565" s="56">
        <v>0</v>
      </c>
      <c r="I2565" s="395">
        <f t="shared" si="85"/>
        <v>0</v>
      </c>
      <c r="K2565" s="392"/>
    </row>
    <row r="2566" spans="1:11" ht="33.75">
      <c r="A2566" s="30"/>
      <c r="B2566" s="72"/>
      <c r="C2566" s="30"/>
      <c r="D2566" s="31" t="s">
        <v>216</v>
      </c>
      <c r="E2566" s="78" t="s">
        <v>1869</v>
      </c>
      <c r="F2566" s="32" t="s">
        <v>11</v>
      </c>
      <c r="G2566" s="34">
        <v>6</v>
      </c>
      <c r="H2566" s="56">
        <v>0</v>
      </c>
      <c r="I2566" s="395">
        <f t="shared" si="85"/>
        <v>0</v>
      </c>
      <c r="K2566" s="392"/>
    </row>
    <row r="2567" spans="1:11" ht="22.5">
      <c r="A2567" s="30"/>
      <c r="B2567" s="72"/>
      <c r="C2567" s="30"/>
      <c r="D2567" s="31" t="s">
        <v>231</v>
      </c>
      <c r="E2567" s="78" t="s">
        <v>1870</v>
      </c>
      <c r="F2567" s="32" t="s">
        <v>11</v>
      </c>
      <c r="G2567" s="34">
        <v>3</v>
      </c>
      <c r="H2567" s="56">
        <v>0</v>
      </c>
      <c r="I2567" s="395">
        <f t="shared" si="85"/>
        <v>0</v>
      </c>
      <c r="K2567" s="392"/>
    </row>
    <row r="2568" spans="1:11" ht="22.5">
      <c r="A2568" s="30"/>
      <c r="B2568" s="72"/>
      <c r="C2568" s="30"/>
      <c r="D2568" s="31" t="s">
        <v>260</v>
      </c>
      <c r="E2568" s="78" t="s">
        <v>1871</v>
      </c>
      <c r="F2568" s="32" t="s">
        <v>11</v>
      </c>
      <c r="G2568" s="34">
        <v>4</v>
      </c>
      <c r="H2568" s="56">
        <v>0</v>
      </c>
      <c r="I2568" s="395">
        <f t="shared" si="85"/>
        <v>0</v>
      </c>
      <c r="K2568" s="392"/>
    </row>
    <row r="2569" spans="1:11" ht="22.5">
      <c r="A2569" s="30"/>
      <c r="B2569" s="72"/>
      <c r="C2569" s="30"/>
      <c r="D2569" s="31" t="s">
        <v>261</v>
      </c>
      <c r="E2569" s="78" t="s">
        <v>1872</v>
      </c>
      <c r="F2569" s="32" t="s">
        <v>11</v>
      </c>
      <c r="G2569" s="34">
        <v>7</v>
      </c>
      <c r="H2569" s="56">
        <v>0</v>
      </c>
      <c r="I2569" s="395">
        <f t="shared" si="85"/>
        <v>0</v>
      </c>
      <c r="K2569" s="392"/>
    </row>
    <row r="2570" spans="1:11" ht="33.75">
      <c r="A2570" s="30"/>
      <c r="B2570" s="72"/>
      <c r="C2570" s="30"/>
      <c r="D2570" s="31" t="s">
        <v>272</v>
      </c>
      <c r="E2570" s="78" t="s">
        <v>1873</v>
      </c>
      <c r="F2570" s="32" t="s">
        <v>11</v>
      </c>
      <c r="G2570" s="34">
        <v>6</v>
      </c>
      <c r="H2570" s="56">
        <v>0</v>
      </c>
      <c r="I2570" s="395">
        <f t="shared" si="85"/>
        <v>0</v>
      </c>
      <c r="K2570" s="392"/>
    </row>
    <row r="2571" spans="1:11" ht="33.75">
      <c r="A2571" s="30"/>
      <c r="B2571" s="72"/>
      <c r="C2571" s="30"/>
      <c r="D2571" s="31" t="s">
        <v>274</v>
      </c>
      <c r="E2571" s="78" t="s">
        <v>1874</v>
      </c>
      <c r="F2571" s="32" t="s">
        <v>11</v>
      </c>
      <c r="G2571" s="34">
        <v>1</v>
      </c>
      <c r="H2571" s="56">
        <v>0</v>
      </c>
      <c r="I2571" s="395">
        <f t="shared" si="85"/>
        <v>0</v>
      </c>
      <c r="K2571" s="392"/>
    </row>
    <row r="2572" spans="1:11" ht="15">
      <c r="A2572" s="30"/>
      <c r="B2572" s="72"/>
      <c r="C2572" s="30"/>
      <c r="D2572" s="31" t="s">
        <v>276</v>
      </c>
      <c r="E2572" s="78" t="s">
        <v>1875</v>
      </c>
      <c r="F2572" s="32" t="s">
        <v>11</v>
      </c>
      <c r="G2572" s="34">
        <v>1</v>
      </c>
      <c r="H2572" s="56">
        <v>0</v>
      </c>
      <c r="I2572" s="395">
        <f t="shared" si="85"/>
        <v>0</v>
      </c>
      <c r="K2572" s="392"/>
    </row>
    <row r="2573" spans="1:11" ht="33.75">
      <c r="A2573" s="30"/>
      <c r="B2573" s="72"/>
      <c r="C2573" s="30"/>
      <c r="D2573" s="31" t="s">
        <v>278</v>
      </c>
      <c r="E2573" s="78" t="s">
        <v>1876</v>
      </c>
      <c r="F2573" s="32" t="s">
        <v>11</v>
      </c>
      <c r="G2573" s="34">
        <v>1</v>
      </c>
      <c r="H2573" s="56">
        <v>0</v>
      </c>
      <c r="I2573" s="395">
        <f t="shared" si="85"/>
        <v>0</v>
      </c>
      <c r="K2573" s="392"/>
    </row>
    <row r="2574" spans="1:11" ht="45">
      <c r="A2574" s="30"/>
      <c r="B2574" s="72"/>
      <c r="C2574" s="30"/>
      <c r="D2574" s="31" t="s">
        <v>281</v>
      </c>
      <c r="E2574" s="78" t="s">
        <v>1877</v>
      </c>
      <c r="F2574" s="32" t="s">
        <v>11</v>
      </c>
      <c r="G2574" s="34">
        <v>8</v>
      </c>
      <c r="H2574" s="56">
        <v>0</v>
      </c>
      <c r="I2574" s="395">
        <f t="shared" si="85"/>
        <v>0</v>
      </c>
      <c r="K2574" s="392"/>
    </row>
    <row r="2575" spans="1:11" ht="22.5">
      <c r="A2575" s="30"/>
      <c r="B2575" s="72"/>
      <c r="C2575" s="30"/>
      <c r="D2575" s="31" t="s">
        <v>283</v>
      </c>
      <c r="E2575" s="78" t="s">
        <v>1881</v>
      </c>
      <c r="F2575" s="32" t="s">
        <v>11</v>
      </c>
      <c r="G2575" s="34">
        <v>7</v>
      </c>
      <c r="H2575" s="56">
        <v>0</v>
      </c>
      <c r="I2575" s="395">
        <f t="shared" si="85"/>
        <v>0</v>
      </c>
      <c r="K2575" s="392"/>
    </row>
    <row r="2576" spans="1:11" ht="33.75">
      <c r="A2576" s="30"/>
      <c r="B2576" s="72"/>
      <c r="C2576" s="30"/>
      <c r="D2576" s="31" t="s">
        <v>285</v>
      </c>
      <c r="E2576" s="78" t="s">
        <v>1880</v>
      </c>
      <c r="F2576" s="32" t="s">
        <v>11</v>
      </c>
      <c r="G2576" s="34">
        <v>7</v>
      </c>
      <c r="H2576" s="56">
        <v>0</v>
      </c>
      <c r="I2576" s="395">
        <f t="shared" si="85"/>
        <v>0</v>
      </c>
      <c r="K2576" s="392"/>
    </row>
    <row r="2577" spans="1:11" ht="22.5">
      <c r="A2577" s="30"/>
      <c r="B2577" s="72"/>
      <c r="C2577" s="30"/>
      <c r="D2577" s="31" t="s">
        <v>287</v>
      </c>
      <c r="E2577" s="78" t="s">
        <v>1879</v>
      </c>
      <c r="F2577" s="32" t="s">
        <v>11</v>
      </c>
      <c r="G2577" s="34">
        <v>100</v>
      </c>
      <c r="H2577" s="56">
        <v>0</v>
      </c>
      <c r="I2577" s="395">
        <f t="shared" si="85"/>
        <v>0</v>
      </c>
      <c r="K2577" s="392"/>
    </row>
    <row r="2578" spans="1:11" ht="15">
      <c r="A2578" s="30"/>
      <c r="B2578" s="72"/>
      <c r="C2578" s="30"/>
      <c r="D2578" s="31" t="s">
        <v>289</v>
      </c>
      <c r="E2578" s="78" t="s">
        <v>1878</v>
      </c>
      <c r="F2578" s="32" t="s">
        <v>11</v>
      </c>
      <c r="G2578" s="34">
        <v>4</v>
      </c>
      <c r="H2578" s="56">
        <v>0</v>
      </c>
      <c r="I2578" s="395">
        <f t="shared" si="85"/>
        <v>0</v>
      </c>
      <c r="K2578" s="392"/>
    </row>
    <row r="2579" spans="1:11">
      <c r="A2579" s="30"/>
      <c r="B2579" s="72"/>
      <c r="C2579" s="30"/>
      <c r="D2579" s="31"/>
      <c r="E2579" s="78"/>
      <c r="F2579" s="32"/>
      <c r="G2579" s="34"/>
      <c r="H2579" s="56"/>
      <c r="I2579" s="395"/>
    </row>
    <row r="2580" spans="1:11">
      <c r="A2580" s="130">
        <v>1</v>
      </c>
      <c r="B2580" s="131" t="str">
        <f>IF(TRIM(H2580)&lt;&gt;"",COUNTA($H$8:H2580),"")</f>
        <v/>
      </c>
      <c r="C2580" s="132"/>
      <c r="D2580" s="133"/>
      <c r="E2580" s="134" t="s">
        <v>4559</v>
      </c>
      <c r="F2580" s="135"/>
      <c r="G2580" s="136"/>
      <c r="H2580" s="451"/>
      <c r="I2580" s="137">
        <f>SUM(I2581:I2587)</f>
        <v>0</v>
      </c>
    </row>
    <row r="2581" spans="1:11" ht="45">
      <c r="A2581" s="30"/>
      <c r="B2581" s="72"/>
      <c r="C2581" s="30"/>
      <c r="D2581" s="31">
        <v>1</v>
      </c>
      <c r="E2581" s="78" t="s">
        <v>22</v>
      </c>
      <c r="F2581" s="32" t="s">
        <v>11</v>
      </c>
      <c r="G2581" s="34">
        <v>1</v>
      </c>
      <c r="H2581" s="56">
        <v>0</v>
      </c>
      <c r="I2581" s="395">
        <f t="shared" ref="I2581:I2587" si="86">IF(ISNUMBER(G2581),ROUND(G2581*H2581,2),"")</f>
        <v>0</v>
      </c>
    </row>
    <row r="2582" spans="1:11" ht="22.5">
      <c r="A2582" s="30"/>
      <c r="B2582" s="72"/>
      <c r="C2582" s="30"/>
      <c r="D2582" s="31">
        <v>2</v>
      </c>
      <c r="E2582" s="78" t="s">
        <v>23</v>
      </c>
      <c r="F2582" s="32" t="s">
        <v>7</v>
      </c>
      <c r="G2582" s="34">
        <v>1</v>
      </c>
      <c r="H2582" s="56">
        <v>0</v>
      </c>
      <c r="I2582" s="395">
        <f t="shared" si="86"/>
        <v>0</v>
      </c>
    </row>
    <row r="2583" spans="1:11" ht="22.5">
      <c r="A2583" s="30"/>
      <c r="B2583" s="72"/>
      <c r="C2583" s="30"/>
      <c r="D2583" s="31">
        <v>3</v>
      </c>
      <c r="E2583" s="78" t="s">
        <v>24</v>
      </c>
      <c r="F2583" s="32" t="s">
        <v>7</v>
      </c>
      <c r="G2583" s="34">
        <v>1</v>
      </c>
      <c r="H2583" s="56">
        <v>0</v>
      </c>
      <c r="I2583" s="395">
        <f t="shared" si="86"/>
        <v>0</v>
      </c>
    </row>
    <row r="2584" spans="1:11" ht="22.5">
      <c r="A2584" s="30"/>
      <c r="B2584" s="72"/>
      <c r="C2584" s="30"/>
      <c r="D2584" s="31">
        <v>4</v>
      </c>
      <c r="E2584" s="78" t="s">
        <v>25</v>
      </c>
      <c r="F2584" s="32" t="s">
        <v>7</v>
      </c>
      <c r="G2584" s="34">
        <v>1</v>
      </c>
      <c r="H2584" s="56">
        <v>0</v>
      </c>
      <c r="I2584" s="395">
        <f t="shared" si="86"/>
        <v>0</v>
      </c>
    </row>
    <row r="2585" spans="1:11" ht="33.75">
      <c r="A2585" s="30"/>
      <c r="B2585" s="72"/>
      <c r="C2585" s="30"/>
      <c r="D2585" s="31">
        <v>5</v>
      </c>
      <c r="E2585" s="78" t="s">
        <v>26</v>
      </c>
      <c r="F2585" s="32" t="s">
        <v>7</v>
      </c>
      <c r="G2585" s="34">
        <v>1</v>
      </c>
      <c r="H2585" s="56">
        <v>0</v>
      </c>
      <c r="I2585" s="395">
        <f t="shared" si="86"/>
        <v>0</v>
      </c>
    </row>
    <row r="2586" spans="1:11">
      <c r="A2586" s="30"/>
      <c r="B2586" s="72"/>
      <c r="C2586" s="30"/>
      <c r="D2586" s="31">
        <v>6</v>
      </c>
      <c r="E2586" s="78" t="s">
        <v>27</v>
      </c>
      <c r="F2586" s="32" t="s">
        <v>7</v>
      </c>
      <c r="G2586" s="34">
        <v>1</v>
      </c>
      <c r="H2586" s="56">
        <v>0</v>
      </c>
      <c r="I2586" s="395">
        <f t="shared" si="86"/>
        <v>0</v>
      </c>
    </row>
    <row r="2587" spans="1:11" ht="56.25">
      <c r="A2587" s="30"/>
      <c r="B2587" s="72"/>
      <c r="C2587" s="30"/>
      <c r="D2587" s="31">
        <v>7</v>
      </c>
      <c r="E2587" s="78" t="s">
        <v>4551</v>
      </c>
      <c r="F2587" s="32" t="s">
        <v>12</v>
      </c>
      <c r="G2587" s="248">
        <v>800</v>
      </c>
      <c r="H2587" s="56">
        <v>0</v>
      </c>
      <c r="I2587" s="395">
        <f t="shared" si="86"/>
        <v>0</v>
      </c>
    </row>
  </sheetData>
  <sheetProtection password="C5DE" sheet="1" objects="1" scenarios="1"/>
  <printOptions horizontalCentered="1"/>
  <pageMargins left="0.51181102362204722" right="0.51181102362204722" top="0.94488188976377963" bottom="0.59055118110236227" header="0.19685039370078741" footer="0.19685039370078741"/>
  <pageSetup paperSize="9" fitToHeight="0" orientation="landscape" r:id="rId1"/>
  <headerFooter>
    <oddHeader>&amp;R&amp;8II.) NADGRADNJA ŽELEZNIŠKE POSTAJE RIMSKE TOPLICE</oddHeader>
    <oddFooter>&amp;C&amp;8&amp;P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pageSetUpPr fitToPage="1"/>
  </sheetPr>
  <dimension ref="A1:M1179"/>
  <sheetViews>
    <sheetView view="pageBreakPreview" zoomScale="120" zoomScaleNormal="120" zoomScaleSheetLayoutView="120" workbookViewId="0">
      <pane ySplit="6" topLeftCell="A7" activePane="bottomLeft" state="frozen"/>
      <selection pane="bottomLeft"/>
    </sheetView>
  </sheetViews>
  <sheetFormatPr defaultColWidth="9.140625" defaultRowHeight="12.75"/>
  <cols>
    <col min="1" max="1" width="4.7109375" style="57" customWidth="1"/>
    <col min="2" max="2" width="5.7109375" style="67" customWidth="1"/>
    <col min="3" max="3" width="10.7109375" style="351" customWidth="1"/>
    <col min="4" max="4" width="7.7109375" style="352" customWidth="1"/>
    <col min="5" max="5" width="55.7109375" style="353" customWidth="1"/>
    <col min="6" max="6" width="11.7109375" style="57" customWidth="1"/>
    <col min="7" max="7" width="11.7109375" style="354" customWidth="1"/>
    <col min="8" max="9" width="13.7109375" style="2" customWidth="1"/>
    <col min="10" max="10" width="10" style="58" customWidth="1"/>
    <col min="11" max="11" width="40.7109375" style="79" customWidth="1"/>
    <col min="12" max="12" width="10" style="62" bestFit="1" customWidth="1"/>
    <col min="13" max="13" width="10" style="64" bestFit="1" customWidth="1"/>
    <col min="14" max="16384" width="9.140625" style="4"/>
  </cols>
  <sheetData>
    <row r="1" spans="1:13">
      <c r="A1" s="5"/>
      <c r="B1" s="65"/>
      <c r="C1" s="5"/>
      <c r="D1" s="6"/>
      <c r="E1" s="244" t="s">
        <v>42</v>
      </c>
      <c r="F1" s="7"/>
      <c r="G1" s="48"/>
      <c r="H1" s="8"/>
      <c r="I1" s="8"/>
      <c r="J1" s="59"/>
      <c r="K1" s="35"/>
      <c r="L1" s="61"/>
      <c r="M1" s="63"/>
    </row>
    <row r="2" spans="1:13" ht="22.5">
      <c r="A2" s="5"/>
      <c r="B2" s="65"/>
      <c r="C2" s="5"/>
      <c r="D2" s="6"/>
      <c r="E2" s="244" t="s">
        <v>3333</v>
      </c>
      <c r="F2" s="7"/>
      <c r="G2" s="48"/>
      <c r="H2" s="8"/>
      <c r="I2" s="8"/>
      <c r="J2" s="59"/>
      <c r="K2" s="35"/>
      <c r="L2" s="61"/>
      <c r="M2" s="63"/>
    </row>
    <row r="3" spans="1:13">
      <c r="A3" s="5"/>
      <c r="B3" s="65"/>
      <c r="C3" s="5"/>
      <c r="D3" s="6"/>
      <c r="E3" s="10"/>
      <c r="F3" s="7"/>
      <c r="G3" s="48"/>
      <c r="H3" s="8"/>
      <c r="I3" s="8"/>
      <c r="J3" s="59"/>
      <c r="K3" s="35"/>
      <c r="L3" s="61"/>
      <c r="M3" s="63"/>
    </row>
    <row r="4" spans="1:13">
      <c r="A4" s="5"/>
      <c r="B4" s="65"/>
      <c r="C4" s="5"/>
      <c r="D4" s="6"/>
      <c r="E4" s="45" t="s">
        <v>10</v>
      </c>
      <c r="F4" s="7"/>
      <c r="G4" s="48"/>
      <c r="H4" s="8"/>
      <c r="I4" s="8"/>
      <c r="J4" s="59"/>
      <c r="K4" s="35"/>
      <c r="L4" s="61"/>
      <c r="M4" s="63"/>
    </row>
    <row r="5" spans="1:13">
      <c r="A5" s="5"/>
      <c r="B5" s="65"/>
      <c r="C5" s="5"/>
      <c r="D5" s="6"/>
      <c r="E5" s="10"/>
      <c r="F5" s="7"/>
      <c r="G5" s="48"/>
      <c r="H5" s="8"/>
      <c r="I5" s="8"/>
      <c r="J5" s="59"/>
      <c r="K5" s="35"/>
      <c r="L5" s="61"/>
      <c r="M5" s="63"/>
    </row>
    <row r="6" spans="1:13" ht="13.5" thickBot="1">
      <c r="A6" s="11" t="s">
        <v>9</v>
      </c>
      <c r="B6" s="66" t="s">
        <v>40</v>
      </c>
      <c r="C6" s="43" t="s">
        <v>3</v>
      </c>
      <c r="D6" s="43" t="s">
        <v>0</v>
      </c>
      <c r="E6" s="46" t="s">
        <v>2</v>
      </c>
      <c r="F6" s="47" t="s">
        <v>4</v>
      </c>
      <c r="G6" s="47" t="s">
        <v>1</v>
      </c>
      <c r="H6" s="54" t="s">
        <v>5</v>
      </c>
      <c r="I6" s="54" t="s">
        <v>6</v>
      </c>
      <c r="J6" s="59"/>
      <c r="K6" s="80"/>
      <c r="L6" s="61"/>
      <c r="M6" s="63"/>
    </row>
    <row r="7" spans="1:13">
      <c r="A7" s="5"/>
      <c r="B7" s="65"/>
      <c r="C7" s="5"/>
      <c r="D7" s="6"/>
      <c r="E7" s="10"/>
      <c r="F7" s="7"/>
      <c r="G7" s="48"/>
      <c r="H7" s="8"/>
      <c r="I7" s="8"/>
      <c r="J7" s="59"/>
      <c r="K7" s="35"/>
      <c r="L7" s="61"/>
      <c r="M7" s="63"/>
    </row>
    <row r="8" spans="1:13" ht="22.5">
      <c r="A8" s="12">
        <v>0</v>
      </c>
      <c r="B8" s="68" t="str">
        <f>IF(TRIM(H8)&lt;&gt;"",COUNTA($H$8:H8),"")</f>
        <v/>
      </c>
      <c r="C8" s="12"/>
      <c r="D8" s="13"/>
      <c r="E8" s="81" t="s">
        <v>4141</v>
      </c>
      <c r="F8" s="14"/>
      <c r="G8" s="49"/>
      <c r="H8" s="391"/>
      <c r="I8" s="15">
        <f>I9+I43+I904+I1095+I1149+I1171</f>
        <v>0</v>
      </c>
      <c r="J8" s="59"/>
      <c r="K8" s="35"/>
      <c r="L8" s="61"/>
      <c r="M8" s="63"/>
    </row>
    <row r="9" spans="1:13">
      <c r="A9" s="16">
        <v>1</v>
      </c>
      <c r="B9" s="69" t="str">
        <f>IF(TRIM(H9)&lt;&gt;"",COUNTA($H$8:H9),"")</f>
        <v/>
      </c>
      <c r="C9" s="17"/>
      <c r="D9" s="18"/>
      <c r="E9" s="19" t="s">
        <v>377</v>
      </c>
      <c r="F9" s="20"/>
      <c r="G9" s="50"/>
      <c r="H9" s="393"/>
      <c r="I9" s="21">
        <f>I10+I37</f>
        <v>0</v>
      </c>
      <c r="J9" s="59"/>
      <c r="K9" s="35"/>
      <c r="L9" s="61"/>
      <c r="M9" s="63"/>
    </row>
    <row r="10" spans="1:13">
      <c r="A10" s="22">
        <v>2</v>
      </c>
      <c r="B10" s="70" t="str">
        <f>IF(TRIM(H10)&lt;&gt;"",COUNTA($H$8:H10),"")</f>
        <v/>
      </c>
      <c r="C10" s="22"/>
      <c r="D10" s="23"/>
      <c r="E10" s="24" t="s">
        <v>3069</v>
      </c>
      <c r="F10" s="25"/>
      <c r="G10" s="51"/>
      <c r="H10" s="394"/>
      <c r="I10" s="26">
        <f>I11+I13+I19</f>
        <v>0</v>
      </c>
      <c r="J10" s="59"/>
      <c r="K10" s="35"/>
      <c r="L10" s="61"/>
      <c r="M10" s="63"/>
    </row>
    <row r="11" spans="1:13">
      <c r="A11" s="27">
        <v>4</v>
      </c>
      <c r="B11" s="71"/>
      <c r="C11" s="27"/>
      <c r="D11" s="28"/>
      <c r="E11" s="36" t="s">
        <v>3070</v>
      </c>
      <c r="F11" s="33"/>
      <c r="G11" s="53"/>
      <c r="H11" s="29"/>
      <c r="I11" s="29">
        <f>SUM(I12)</f>
        <v>0</v>
      </c>
      <c r="J11" s="59"/>
      <c r="K11" s="35"/>
      <c r="L11" s="61"/>
      <c r="M11" s="63"/>
    </row>
    <row r="12" spans="1:13">
      <c r="A12" s="30"/>
      <c r="B12" s="72"/>
      <c r="C12" s="30"/>
      <c r="D12" s="31" t="s">
        <v>1711</v>
      </c>
      <c r="E12" s="78" t="s">
        <v>3071</v>
      </c>
      <c r="F12" s="32" t="s">
        <v>3091</v>
      </c>
      <c r="G12" s="34">
        <v>1</v>
      </c>
      <c r="H12" s="56">
        <v>0</v>
      </c>
      <c r="I12" s="395">
        <f t="shared" ref="I12:I37" si="0">IF(ISNUMBER(G12),ROUND(G12*H12,2),"")</f>
        <v>0</v>
      </c>
      <c r="J12" s="59"/>
      <c r="K12" s="35"/>
      <c r="L12" s="61"/>
      <c r="M12" s="63"/>
    </row>
    <row r="13" spans="1:13">
      <c r="A13" s="27">
        <v>4</v>
      </c>
      <c r="B13" s="71"/>
      <c r="C13" s="27"/>
      <c r="D13" s="28"/>
      <c r="E13" s="36" t="s">
        <v>232</v>
      </c>
      <c r="F13" s="33"/>
      <c r="G13" s="53"/>
      <c r="H13" s="29"/>
      <c r="I13" s="29">
        <f>SUM(I14:I18)</f>
        <v>0</v>
      </c>
      <c r="J13" s="59"/>
      <c r="K13" s="35"/>
      <c r="L13" s="61"/>
      <c r="M13" s="63"/>
    </row>
    <row r="14" spans="1:13" ht="22.5">
      <c r="A14" s="30"/>
      <c r="B14" s="72"/>
      <c r="C14" s="30"/>
      <c r="D14" s="31" t="s">
        <v>2997</v>
      </c>
      <c r="E14" s="78" t="s">
        <v>3072</v>
      </c>
      <c r="F14" s="32" t="s">
        <v>3092</v>
      </c>
      <c r="G14" s="34">
        <v>2250</v>
      </c>
      <c r="H14" s="56">
        <v>0</v>
      </c>
      <c r="I14" s="395">
        <f t="shared" si="0"/>
        <v>0</v>
      </c>
      <c r="J14" s="59"/>
      <c r="K14" s="35"/>
      <c r="L14" s="61"/>
      <c r="M14" s="63"/>
    </row>
    <row r="15" spans="1:13" ht="22.5">
      <c r="A15" s="30"/>
      <c r="B15" s="72"/>
      <c r="C15" s="30"/>
      <c r="D15" s="31" t="s">
        <v>137</v>
      </c>
      <c r="E15" s="78" t="s">
        <v>3073</v>
      </c>
      <c r="F15" s="32" t="s">
        <v>3091</v>
      </c>
      <c r="G15" s="34">
        <v>1</v>
      </c>
      <c r="H15" s="56">
        <v>0</v>
      </c>
      <c r="I15" s="395">
        <f t="shared" si="0"/>
        <v>0</v>
      </c>
      <c r="J15" s="59"/>
      <c r="K15" s="35"/>
      <c r="L15" s="61"/>
      <c r="M15" s="63"/>
    </row>
    <row r="16" spans="1:13" ht="22.5">
      <c r="A16" s="30"/>
      <c r="B16" s="72"/>
      <c r="C16" s="30"/>
      <c r="D16" s="31" t="s">
        <v>3098</v>
      </c>
      <c r="E16" s="78" t="s">
        <v>3074</v>
      </c>
      <c r="F16" s="32" t="s">
        <v>3093</v>
      </c>
      <c r="G16" s="34">
        <v>986</v>
      </c>
      <c r="H16" s="56">
        <v>0</v>
      </c>
      <c r="I16" s="395">
        <f t="shared" si="0"/>
        <v>0</v>
      </c>
      <c r="J16" s="59"/>
      <c r="K16" s="35"/>
      <c r="L16" s="61"/>
      <c r="M16" s="63"/>
    </row>
    <row r="17" spans="1:13" ht="22.5">
      <c r="A17" s="30"/>
      <c r="B17" s="72"/>
      <c r="C17" s="30"/>
      <c r="D17" s="31" t="s">
        <v>3099</v>
      </c>
      <c r="E17" s="78" t="s">
        <v>3075</v>
      </c>
      <c r="F17" s="32" t="s">
        <v>3093</v>
      </c>
      <c r="G17" s="34">
        <v>70</v>
      </c>
      <c r="H17" s="56">
        <v>0</v>
      </c>
      <c r="I17" s="395">
        <f t="shared" si="0"/>
        <v>0</v>
      </c>
      <c r="J17" s="59"/>
      <c r="K17" s="35"/>
      <c r="L17" s="61"/>
      <c r="M17" s="63"/>
    </row>
    <row r="18" spans="1:13" ht="22.5">
      <c r="A18" s="30"/>
      <c r="B18" s="72"/>
      <c r="C18" s="30"/>
      <c r="D18" s="31" t="s">
        <v>3100</v>
      </c>
      <c r="E18" s="78" t="s">
        <v>3076</v>
      </c>
      <c r="F18" s="32" t="s">
        <v>3093</v>
      </c>
      <c r="G18" s="34">
        <v>39</v>
      </c>
      <c r="H18" s="56">
        <v>0</v>
      </c>
      <c r="I18" s="395">
        <f t="shared" si="0"/>
        <v>0</v>
      </c>
      <c r="J18" s="59"/>
      <c r="K18" s="35"/>
      <c r="L18" s="61"/>
      <c r="M18" s="63"/>
    </row>
    <row r="19" spans="1:13">
      <c r="A19" s="27">
        <v>4</v>
      </c>
      <c r="B19" s="71"/>
      <c r="C19" s="27"/>
      <c r="D19" s="28"/>
      <c r="E19" s="36" t="s">
        <v>3077</v>
      </c>
      <c r="F19" s="33"/>
      <c r="G19" s="53"/>
      <c r="H19" s="29"/>
      <c r="I19" s="29">
        <f>SUM(I20:I36)</f>
        <v>0</v>
      </c>
      <c r="J19" s="59"/>
      <c r="K19" s="35"/>
      <c r="L19" s="61"/>
      <c r="M19" s="63"/>
    </row>
    <row r="20" spans="1:13" ht="22.5">
      <c r="A20" s="30"/>
      <c r="B20" s="72"/>
      <c r="C20" s="30"/>
      <c r="D20" s="31"/>
      <c r="E20" s="127" t="s">
        <v>4554</v>
      </c>
      <c r="F20" s="32"/>
      <c r="G20" s="34"/>
      <c r="H20" s="395"/>
      <c r="I20" s="395" t="str">
        <f t="shared" si="0"/>
        <v/>
      </c>
      <c r="J20" s="59"/>
      <c r="K20" s="35"/>
      <c r="L20" s="61"/>
      <c r="M20" s="63"/>
    </row>
    <row r="21" spans="1:13" ht="45">
      <c r="A21" s="30"/>
      <c r="B21" s="72"/>
      <c r="C21" s="30"/>
      <c r="D21" s="31" t="s">
        <v>1387</v>
      </c>
      <c r="E21" s="78" t="s">
        <v>3078</v>
      </c>
      <c r="F21" s="32" t="s">
        <v>3094</v>
      </c>
      <c r="G21" s="34">
        <v>14</v>
      </c>
      <c r="H21" s="56">
        <v>0</v>
      </c>
      <c r="I21" s="395">
        <f t="shared" si="0"/>
        <v>0</v>
      </c>
      <c r="J21" s="59"/>
      <c r="K21" s="35"/>
      <c r="L21" s="61"/>
      <c r="M21" s="63"/>
    </row>
    <row r="22" spans="1:13" ht="45">
      <c r="A22" s="30"/>
      <c r="B22" s="72"/>
      <c r="C22" s="30"/>
      <c r="D22" s="31" t="s">
        <v>1388</v>
      </c>
      <c r="E22" s="78" t="s">
        <v>3079</v>
      </c>
      <c r="F22" s="32" t="s">
        <v>3094</v>
      </c>
      <c r="G22" s="34">
        <v>11</v>
      </c>
      <c r="H22" s="56">
        <v>0</v>
      </c>
      <c r="I22" s="395">
        <f t="shared" si="0"/>
        <v>0</v>
      </c>
      <c r="J22" s="59"/>
      <c r="K22" s="35"/>
      <c r="L22" s="61"/>
      <c r="M22" s="63"/>
    </row>
    <row r="23" spans="1:13" ht="45">
      <c r="A23" s="30"/>
      <c r="B23" s="72"/>
      <c r="C23" s="30"/>
      <c r="D23" s="31" t="s">
        <v>1389</v>
      </c>
      <c r="E23" s="78" t="s">
        <v>3080</v>
      </c>
      <c r="F23" s="32" t="s">
        <v>3094</v>
      </c>
      <c r="G23" s="34">
        <v>2</v>
      </c>
      <c r="H23" s="56">
        <v>0</v>
      </c>
      <c r="I23" s="395">
        <f t="shared" si="0"/>
        <v>0</v>
      </c>
      <c r="J23" s="59"/>
      <c r="K23" s="35"/>
      <c r="L23" s="61"/>
      <c r="M23" s="63"/>
    </row>
    <row r="24" spans="1:13" ht="33.75">
      <c r="A24" s="30"/>
      <c r="B24" s="72"/>
      <c r="C24" s="30"/>
      <c r="D24" s="31" t="s">
        <v>1390</v>
      </c>
      <c r="E24" s="78" t="s">
        <v>4555</v>
      </c>
      <c r="F24" s="32" t="s">
        <v>3094</v>
      </c>
      <c r="G24" s="34">
        <v>27</v>
      </c>
      <c r="H24" s="56">
        <v>0</v>
      </c>
      <c r="I24" s="395">
        <f t="shared" si="0"/>
        <v>0</v>
      </c>
      <c r="J24" s="59"/>
      <c r="K24" s="35"/>
      <c r="L24" s="61"/>
      <c r="M24" s="63"/>
    </row>
    <row r="25" spans="1:13" ht="22.5">
      <c r="A25" s="30"/>
      <c r="B25" s="72"/>
      <c r="C25" s="30"/>
      <c r="D25" s="31"/>
      <c r="E25" s="127" t="s">
        <v>4556</v>
      </c>
      <c r="F25" s="32"/>
      <c r="G25" s="34"/>
      <c r="H25" s="395"/>
      <c r="I25" s="395" t="str">
        <f t="shared" si="0"/>
        <v/>
      </c>
      <c r="J25" s="59"/>
      <c r="K25" s="35"/>
      <c r="L25" s="61"/>
      <c r="M25" s="63"/>
    </row>
    <row r="26" spans="1:13" ht="22.5">
      <c r="A26" s="30"/>
      <c r="B26" s="72"/>
      <c r="C26" s="30"/>
      <c r="D26" s="31" t="s">
        <v>1391</v>
      </c>
      <c r="E26" s="78" t="s">
        <v>3081</v>
      </c>
      <c r="F26" s="32" t="s">
        <v>3094</v>
      </c>
      <c r="G26" s="34">
        <v>10</v>
      </c>
      <c r="H26" s="56">
        <v>0</v>
      </c>
      <c r="I26" s="395">
        <f t="shared" si="0"/>
        <v>0</v>
      </c>
      <c r="J26" s="59"/>
      <c r="K26" s="35"/>
      <c r="L26" s="61"/>
      <c r="M26" s="63"/>
    </row>
    <row r="27" spans="1:13" ht="33.75">
      <c r="A27" s="30"/>
      <c r="B27" s="72"/>
      <c r="C27" s="30"/>
      <c r="D27" s="31" t="s">
        <v>1392</v>
      </c>
      <c r="E27" s="78" t="s">
        <v>3082</v>
      </c>
      <c r="F27" s="32" t="s">
        <v>3095</v>
      </c>
      <c r="G27" s="34">
        <v>6</v>
      </c>
      <c r="H27" s="56">
        <v>0</v>
      </c>
      <c r="I27" s="395">
        <f t="shared" si="0"/>
        <v>0</v>
      </c>
      <c r="J27" s="59"/>
      <c r="K27" s="35"/>
      <c r="L27" s="61"/>
      <c r="M27" s="63"/>
    </row>
    <row r="28" spans="1:13" ht="33.75">
      <c r="A28" s="30"/>
      <c r="B28" s="72"/>
      <c r="C28" s="30"/>
      <c r="D28" s="31" t="s">
        <v>1393</v>
      </c>
      <c r="E28" s="78" t="s">
        <v>3083</v>
      </c>
      <c r="F28" s="32" t="s">
        <v>3095</v>
      </c>
      <c r="G28" s="34">
        <v>42</v>
      </c>
      <c r="H28" s="56">
        <v>0</v>
      </c>
      <c r="I28" s="395">
        <f t="shared" si="0"/>
        <v>0</v>
      </c>
      <c r="J28" s="59"/>
      <c r="K28" s="35"/>
      <c r="L28" s="61"/>
      <c r="M28" s="63"/>
    </row>
    <row r="29" spans="1:13" ht="22.5">
      <c r="A29" s="30"/>
      <c r="B29" s="72"/>
      <c r="C29" s="30"/>
      <c r="D29" s="31" t="s">
        <v>1394</v>
      </c>
      <c r="E29" s="78" t="s">
        <v>3084</v>
      </c>
      <c r="F29" s="32" t="s">
        <v>3094</v>
      </c>
      <c r="G29" s="34">
        <v>45</v>
      </c>
      <c r="H29" s="56">
        <v>0</v>
      </c>
      <c r="I29" s="395">
        <f t="shared" si="0"/>
        <v>0</v>
      </c>
      <c r="J29" s="59"/>
      <c r="K29" s="35"/>
      <c r="L29" s="61"/>
      <c r="M29" s="63"/>
    </row>
    <row r="30" spans="1:13" ht="22.5">
      <c r="A30" s="30"/>
      <c r="B30" s="72"/>
      <c r="C30" s="30"/>
      <c r="D30" s="31" t="s">
        <v>1395</v>
      </c>
      <c r="E30" s="78" t="s">
        <v>3085</v>
      </c>
      <c r="F30" s="32" t="s">
        <v>3094</v>
      </c>
      <c r="G30" s="34">
        <v>4</v>
      </c>
      <c r="H30" s="56">
        <v>0</v>
      </c>
      <c r="I30" s="395">
        <f t="shared" si="0"/>
        <v>0</v>
      </c>
      <c r="J30" s="59"/>
      <c r="K30" s="35"/>
      <c r="L30" s="61"/>
      <c r="M30" s="63"/>
    </row>
    <row r="31" spans="1:13" ht="22.5">
      <c r="A31" s="30"/>
      <c r="B31" s="72"/>
      <c r="C31" s="30"/>
      <c r="D31" s="31" t="s">
        <v>3101</v>
      </c>
      <c r="E31" s="78" t="s">
        <v>3086</v>
      </c>
      <c r="F31" s="32" t="s">
        <v>3094</v>
      </c>
      <c r="G31" s="34">
        <v>23</v>
      </c>
      <c r="H31" s="56">
        <v>0</v>
      </c>
      <c r="I31" s="395">
        <f t="shared" si="0"/>
        <v>0</v>
      </c>
      <c r="J31" s="59"/>
      <c r="K31" s="35"/>
      <c r="L31" s="61"/>
      <c r="M31" s="63"/>
    </row>
    <row r="32" spans="1:13" ht="22.5">
      <c r="A32" s="30"/>
      <c r="B32" s="72"/>
      <c r="C32" s="30"/>
      <c r="D32" s="31" t="s">
        <v>3102</v>
      </c>
      <c r="E32" s="78" t="s">
        <v>3087</v>
      </c>
      <c r="F32" s="32" t="s">
        <v>3094</v>
      </c>
      <c r="G32" s="34">
        <v>28</v>
      </c>
      <c r="H32" s="56">
        <v>0</v>
      </c>
      <c r="I32" s="395">
        <f t="shared" si="0"/>
        <v>0</v>
      </c>
      <c r="J32" s="59"/>
      <c r="K32" s="35"/>
      <c r="L32" s="61"/>
      <c r="M32" s="63"/>
    </row>
    <row r="33" spans="1:13" ht="22.5">
      <c r="A33" s="30"/>
      <c r="B33" s="72"/>
      <c r="C33" s="30"/>
      <c r="D33" s="31" t="s">
        <v>3103</v>
      </c>
      <c r="E33" s="78" t="s">
        <v>3088</v>
      </c>
      <c r="F33" s="32" t="s">
        <v>3094</v>
      </c>
      <c r="G33" s="34">
        <v>635</v>
      </c>
      <c r="H33" s="56">
        <v>0</v>
      </c>
      <c r="I33" s="395">
        <f t="shared" si="0"/>
        <v>0</v>
      </c>
      <c r="J33" s="59"/>
      <c r="K33" s="35"/>
      <c r="L33" s="61"/>
      <c r="M33" s="63"/>
    </row>
    <row r="34" spans="1:13" ht="33.75">
      <c r="A34" s="30"/>
      <c r="B34" s="72"/>
      <c r="C34" s="30"/>
      <c r="D34" s="31" t="s">
        <v>3104</v>
      </c>
      <c r="E34" s="78" t="s">
        <v>4557</v>
      </c>
      <c r="F34" s="32" t="s">
        <v>3094</v>
      </c>
      <c r="G34" s="34">
        <v>793</v>
      </c>
      <c r="H34" s="56">
        <v>0</v>
      </c>
      <c r="I34" s="395">
        <f t="shared" si="0"/>
        <v>0</v>
      </c>
      <c r="J34" s="59"/>
      <c r="K34" s="35"/>
      <c r="L34" s="61"/>
      <c r="M34" s="63"/>
    </row>
    <row r="35" spans="1:13" ht="22.5">
      <c r="A35" s="30"/>
      <c r="B35" s="72"/>
      <c r="C35" s="30"/>
      <c r="D35" s="31"/>
      <c r="E35" s="127" t="s">
        <v>3089</v>
      </c>
      <c r="F35" s="32"/>
      <c r="G35" s="34"/>
      <c r="H35" s="395"/>
      <c r="I35" s="395" t="str">
        <f t="shared" si="0"/>
        <v/>
      </c>
      <c r="J35" s="59"/>
      <c r="K35" s="35"/>
      <c r="L35" s="61"/>
      <c r="M35" s="63"/>
    </row>
    <row r="36" spans="1:13" ht="33.75">
      <c r="A36" s="30"/>
      <c r="B36" s="72"/>
      <c r="C36" s="30"/>
      <c r="D36" s="31" t="s">
        <v>3105</v>
      </c>
      <c r="E36" s="78" t="s">
        <v>3090</v>
      </c>
      <c r="F36" s="32" t="s">
        <v>3096</v>
      </c>
      <c r="G36" s="34">
        <v>9865</v>
      </c>
      <c r="H36" s="56">
        <v>0</v>
      </c>
      <c r="I36" s="395">
        <f t="shared" si="0"/>
        <v>0</v>
      </c>
      <c r="J36" s="59"/>
      <c r="K36" s="35"/>
      <c r="L36" s="61"/>
      <c r="M36" s="63"/>
    </row>
    <row r="37" spans="1:13">
      <c r="A37" s="22">
        <v>2</v>
      </c>
      <c r="B37" s="70"/>
      <c r="C37" s="22"/>
      <c r="D37" s="23"/>
      <c r="E37" s="24" t="s">
        <v>4477</v>
      </c>
      <c r="F37" s="114" t="s">
        <v>3109</v>
      </c>
      <c r="G37" s="115">
        <v>1</v>
      </c>
      <c r="H37" s="116">
        <v>0</v>
      </c>
      <c r="I37" s="26">
        <f t="shared" si="0"/>
        <v>0</v>
      </c>
      <c r="J37" s="59"/>
      <c r="K37" s="35"/>
      <c r="L37" s="61"/>
      <c r="M37" s="63"/>
    </row>
    <row r="38" spans="1:13" ht="33.75">
      <c r="A38" s="30"/>
      <c r="B38" s="72"/>
      <c r="C38" s="30"/>
      <c r="D38" s="31"/>
      <c r="E38" s="78" t="s">
        <v>4481</v>
      </c>
      <c r="F38" s="32"/>
      <c r="G38" s="34"/>
      <c r="H38" s="395"/>
      <c r="I38" s="395"/>
      <c r="J38" s="59"/>
      <c r="K38" s="35"/>
      <c r="L38" s="61"/>
      <c r="M38" s="63"/>
    </row>
    <row r="39" spans="1:13" ht="22.5">
      <c r="A39" s="30"/>
      <c r="B39" s="72"/>
      <c r="C39" s="30"/>
      <c r="D39" s="31" t="s">
        <v>1711</v>
      </c>
      <c r="E39" s="78" t="s">
        <v>4479</v>
      </c>
      <c r="F39" s="32" t="s">
        <v>8</v>
      </c>
      <c r="G39" s="34">
        <v>1</v>
      </c>
      <c r="H39" s="395"/>
      <c r="I39" s="395"/>
      <c r="J39" s="59"/>
      <c r="K39" s="35"/>
      <c r="L39" s="61"/>
      <c r="M39" s="63"/>
    </row>
    <row r="40" spans="1:13" ht="22.5">
      <c r="A40" s="30"/>
      <c r="B40" s="72"/>
      <c r="C40" s="30"/>
      <c r="D40" s="31" t="s">
        <v>2997</v>
      </c>
      <c r="E40" s="78" t="s">
        <v>4478</v>
      </c>
      <c r="F40" s="32" t="s">
        <v>8</v>
      </c>
      <c r="G40" s="34">
        <v>1</v>
      </c>
      <c r="H40" s="395"/>
      <c r="I40" s="395"/>
      <c r="J40" s="59"/>
      <c r="K40" s="35"/>
      <c r="L40" s="61"/>
      <c r="M40" s="63"/>
    </row>
    <row r="41" spans="1:13">
      <c r="A41" s="30"/>
      <c r="B41" s="72"/>
      <c r="C41" s="30"/>
      <c r="D41" s="31" t="s">
        <v>137</v>
      </c>
      <c r="E41" s="78" t="s">
        <v>4480</v>
      </c>
      <c r="F41" s="32" t="s">
        <v>8</v>
      </c>
      <c r="G41" s="34">
        <v>1</v>
      </c>
      <c r="H41" s="395"/>
      <c r="I41" s="395"/>
      <c r="J41" s="59"/>
      <c r="K41" s="35"/>
      <c r="L41" s="61"/>
      <c r="M41" s="63"/>
    </row>
    <row r="42" spans="1:13">
      <c r="A42" s="30"/>
      <c r="B42" s="72"/>
      <c r="C42" s="30"/>
      <c r="D42" s="31"/>
      <c r="E42" s="78"/>
      <c r="F42" s="32"/>
      <c r="G42" s="34"/>
      <c r="H42" s="395"/>
      <c r="I42" s="395"/>
      <c r="J42" s="59"/>
      <c r="K42" s="35"/>
      <c r="L42" s="61"/>
      <c r="M42" s="63"/>
    </row>
    <row r="43" spans="1:13">
      <c r="A43" s="16">
        <v>1</v>
      </c>
      <c r="B43" s="69" t="str">
        <f>IF(TRIM(H43)&lt;&gt;"",COUNTA($H$8:H43),"")</f>
        <v/>
      </c>
      <c r="C43" s="17"/>
      <c r="D43" s="18"/>
      <c r="E43" s="19" t="s">
        <v>376</v>
      </c>
      <c r="F43" s="20"/>
      <c r="G43" s="50"/>
      <c r="H43" s="393"/>
      <c r="I43" s="21">
        <f>I44+I120+I241+I287+I484+I553+I687+I721+I828</f>
        <v>0</v>
      </c>
      <c r="J43" s="59"/>
      <c r="K43" s="35"/>
      <c r="L43" s="61"/>
      <c r="M43" s="63"/>
    </row>
    <row r="44" spans="1:13">
      <c r="A44" s="22">
        <v>2</v>
      </c>
      <c r="B44" s="70" t="str">
        <f>IF(TRIM(H44)&lt;&gt;"",COUNTA($H$8:H44),"")</f>
        <v/>
      </c>
      <c r="C44" s="22"/>
      <c r="D44" s="23"/>
      <c r="E44" s="24" t="s">
        <v>3110</v>
      </c>
      <c r="F44" s="25"/>
      <c r="G44" s="51"/>
      <c r="H44" s="394"/>
      <c r="I44" s="26">
        <f>I45+I66+I88+I108+I116</f>
        <v>0</v>
      </c>
      <c r="J44" s="59"/>
      <c r="K44" s="35"/>
      <c r="L44" s="61"/>
      <c r="M44" s="63"/>
    </row>
    <row r="45" spans="1:13">
      <c r="A45" s="402">
        <v>4</v>
      </c>
      <c r="B45" s="402"/>
      <c r="C45" s="402"/>
      <c r="D45" s="403"/>
      <c r="E45" s="404" t="s">
        <v>501</v>
      </c>
      <c r="F45" s="404"/>
      <c r="G45" s="404"/>
      <c r="H45" s="408"/>
      <c r="I45" s="409">
        <f>SUM(I46:I65)</f>
        <v>0</v>
      </c>
      <c r="J45" s="59"/>
      <c r="K45" s="35"/>
      <c r="L45" s="61"/>
      <c r="M45" s="63"/>
    </row>
    <row r="46" spans="1:13">
      <c r="A46" s="416">
        <v>5</v>
      </c>
      <c r="B46" s="416"/>
      <c r="C46" s="416"/>
      <c r="D46" s="417"/>
      <c r="E46" s="418" t="s">
        <v>606</v>
      </c>
      <c r="F46" s="418"/>
      <c r="G46" s="418"/>
      <c r="H46" s="419"/>
      <c r="I46" s="420"/>
      <c r="J46" s="59"/>
      <c r="K46" s="35"/>
      <c r="L46" s="61"/>
      <c r="M46" s="63"/>
    </row>
    <row r="47" spans="1:13" ht="22.5">
      <c r="A47" s="30"/>
      <c r="B47" s="72"/>
      <c r="C47" s="30" t="s">
        <v>3165</v>
      </c>
      <c r="D47" s="31" t="s">
        <v>3209</v>
      </c>
      <c r="E47" s="78" t="s">
        <v>3111</v>
      </c>
      <c r="F47" s="32" t="s">
        <v>3112</v>
      </c>
      <c r="G47" s="34">
        <v>0.39</v>
      </c>
      <c r="H47" s="56">
        <v>0</v>
      </c>
      <c r="I47" s="395">
        <f t="shared" ref="I47:I94" si="1">IF(ISNUMBER(G47),ROUND(G47*H47,2),"")</f>
        <v>0</v>
      </c>
      <c r="J47" s="59"/>
      <c r="K47" s="35"/>
      <c r="L47" s="61"/>
      <c r="M47" s="63"/>
    </row>
    <row r="48" spans="1:13" ht="22.5">
      <c r="A48" s="30"/>
      <c r="B48" s="72"/>
      <c r="C48" s="30" t="s">
        <v>3166</v>
      </c>
      <c r="D48" s="31" t="s">
        <v>3210</v>
      </c>
      <c r="E48" s="78" t="s">
        <v>3113</v>
      </c>
      <c r="F48" s="32" t="s">
        <v>3095</v>
      </c>
      <c r="G48" s="34">
        <v>22</v>
      </c>
      <c r="H48" s="56">
        <v>0</v>
      </c>
      <c r="I48" s="395">
        <f t="shared" si="1"/>
        <v>0</v>
      </c>
      <c r="J48" s="59"/>
      <c r="K48" s="35"/>
      <c r="L48" s="61"/>
      <c r="M48" s="63"/>
    </row>
    <row r="49" spans="1:13" ht="22.5">
      <c r="A49" s="30"/>
      <c r="B49" s="72"/>
      <c r="C49" s="30" t="s">
        <v>3167</v>
      </c>
      <c r="D49" s="31" t="s">
        <v>3211</v>
      </c>
      <c r="E49" s="78" t="s">
        <v>3114</v>
      </c>
      <c r="F49" s="32" t="s">
        <v>3112</v>
      </c>
      <c r="G49" s="34">
        <v>0.39</v>
      </c>
      <c r="H49" s="56">
        <v>0</v>
      </c>
      <c r="I49" s="395">
        <f t="shared" si="1"/>
        <v>0</v>
      </c>
      <c r="J49" s="59"/>
      <c r="K49" s="35"/>
      <c r="L49" s="61"/>
      <c r="M49" s="63"/>
    </row>
    <row r="50" spans="1:13">
      <c r="A50" s="416">
        <v>5</v>
      </c>
      <c r="B50" s="416"/>
      <c r="C50" s="416"/>
      <c r="D50" s="417"/>
      <c r="E50" s="418" t="s">
        <v>607</v>
      </c>
      <c r="F50" s="418"/>
      <c r="G50" s="418"/>
      <c r="H50" s="419"/>
      <c r="I50" s="420"/>
      <c r="J50" s="59"/>
      <c r="K50" s="35"/>
      <c r="L50" s="61"/>
      <c r="M50" s="63"/>
    </row>
    <row r="51" spans="1:13" ht="22.5">
      <c r="A51" s="30"/>
      <c r="B51" s="72"/>
      <c r="C51" s="30" t="s">
        <v>3168</v>
      </c>
      <c r="D51" s="31" t="s">
        <v>3209</v>
      </c>
      <c r="E51" s="78" t="s">
        <v>3115</v>
      </c>
      <c r="F51" s="32" t="s">
        <v>3096</v>
      </c>
      <c r="G51" s="34">
        <v>500</v>
      </c>
      <c r="H51" s="56">
        <v>0</v>
      </c>
      <c r="I51" s="395">
        <f t="shared" si="1"/>
        <v>0</v>
      </c>
      <c r="J51" s="59"/>
      <c r="K51" s="35"/>
      <c r="L51" s="61"/>
      <c r="M51" s="63"/>
    </row>
    <row r="52" spans="1:13" ht="22.5">
      <c r="A52" s="30"/>
      <c r="B52" s="72"/>
      <c r="C52" s="30" t="s">
        <v>3169</v>
      </c>
      <c r="D52" s="31" t="s">
        <v>3210</v>
      </c>
      <c r="E52" s="78" t="s">
        <v>3116</v>
      </c>
      <c r="F52" s="32" t="s">
        <v>3096</v>
      </c>
      <c r="G52" s="34">
        <v>150</v>
      </c>
      <c r="H52" s="56">
        <v>0</v>
      </c>
      <c r="I52" s="395">
        <f t="shared" si="1"/>
        <v>0</v>
      </c>
      <c r="J52" s="59"/>
      <c r="K52" s="35"/>
      <c r="L52" s="61"/>
      <c r="M52" s="63"/>
    </row>
    <row r="53" spans="1:13" ht="22.5">
      <c r="A53" s="30"/>
      <c r="B53" s="72"/>
      <c r="C53" s="30" t="s">
        <v>3170</v>
      </c>
      <c r="D53" s="31" t="s">
        <v>3211</v>
      </c>
      <c r="E53" s="78" t="s">
        <v>3117</v>
      </c>
      <c r="F53" s="32" t="s">
        <v>3095</v>
      </c>
      <c r="G53" s="34">
        <v>225</v>
      </c>
      <c r="H53" s="56">
        <v>0</v>
      </c>
      <c r="I53" s="395">
        <f t="shared" si="1"/>
        <v>0</v>
      </c>
      <c r="J53" s="59"/>
      <c r="K53" s="35"/>
      <c r="L53" s="61"/>
      <c r="M53" s="63"/>
    </row>
    <row r="54" spans="1:13" ht="22.5">
      <c r="A54" s="30"/>
      <c r="B54" s="72"/>
      <c r="C54" s="30" t="s">
        <v>3171</v>
      </c>
      <c r="D54" s="31" t="s">
        <v>3212</v>
      </c>
      <c r="E54" s="78" t="s">
        <v>3118</v>
      </c>
      <c r="F54" s="32" t="s">
        <v>3095</v>
      </c>
      <c r="G54" s="34">
        <v>25</v>
      </c>
      <c r="H54" s="56">
        <v>0</v>
      </c>
      <c r="I54" s="395">
        <f t="shared" si="1"/>
        <v>0</v>
      </c>
      <c r="J54" s="59"/>
      <c r="K54" s="35"/>
      <c r="L54" s="61"/>
      <c r="M54" s="63"/>
    </row>
    <row r="55" spans="1:13">
      <c r="A55" s="30"/>
      <c r="B55" s="72"/>
      <c r="C55" s="30" t="s">
        <v>3172</v>
      </c>
      <c r="D55" s="31" t="s">
        <v>3213</v>
      </c>
      <c r="E55" s="78" t="s">
        <v>3119</v>
      </c>
      <c r="F55" s="32" t="s">
        <v>3095</v>
      </c>
      <c r="G55" s="34">
        <v>12</v>
      </c>
      <c r="H55" s="56">
        <v>0</v>
      </c>
      <c r="I55" s="395">
        <f t="shared" si="1"/>
        <v>0</v>
      </c>
      <c r="J55" s="59"/>
      <c r="K55" s="35"/>
      <c r="L55" s="61"/>
      <c r="M55" s="63"/>
    </row>
    <row r="56" spans="1:13" ht="22.5">
      <c r="A56" s="30"/>
      <c r="B56" s="72"/>
      <c r="C56" s="30" t="s">
        <v>3173</v>
      </c>
      <c r="D56" s="31" t="s">
        <v>3214</v>
      </c>
      <c r="E56" s="78" t="s">
        <v>3120</v>
      </c>
      <c r="F56" s="32" t="s">
        <v>3095</v>
      </c>
      <c r="G56" s="34">
        <v>225</v>
      </c>
      <c r="H56" s="56">
        <v>0</v>
      </c>
      <c r="I56" s="395">
        <f t="shared" si="1"/>
        <v>0</v>
      </c>
      <c r="J56" s="59"/>
      <c r="K56" s="35"/>
      <c r="L56" s="61"/>
      <c r="M56" s="63"/>
    </row>
    <row r="57" spans="1:13" ht="22.5">
      <c r="A57" s="30"/>
      <c r="B57" s="72"/>
      <c r="C57" s="30" t="s">
        <v>3174</v>
      </c>
      <c r="D57" s="31" t="s">
        <v>3215</v>
      </c>
      <c r="E57" s="78" t="s">
        <v>3121</v>
      </c>
      <c r="F57" s="32" t="s">
        <v>3095</v>
      </c>
      <c r="G57" s="34">
        <v>25</v>
      </c>
      <c r="H57" s="56">
        <v>0</v>
      </c>
      <c r="I57" s="395">
        <f t="shared" si="1"/>
        <v>0</v>
      </c>
      <c r="J57" s="59"/>
      <c r="K57" s="35"/>
      <c r="L57" s="61"/>
      <c r="M57" s="63"/>
    </row>
    <row r="58" spans="1:13" ht="22.5">
      <c r="A58" s="30"/>
      <c r="B58" s="72"/>
      <c r="C58" s="30" t="s">
        <v>3175</v>
      </c>
      <c r="D58" s="31" t="s">
        <v>3216</v>
      </c>
      <c r="E58" s="78" t="s">
        <v>3122</v>
      </c>
      <c r="F58" s="32" t="s">
        <v>3095</v>
      </c>
      <c r="G58" s="34">
        <v>12</v>
      </c>
      <c r="H58" s="56">
        <v>0</v>
      </c>
      <c r="I58" s="395">
        <f t="shared" si="1"/>
        <v>0</v>
      </c>
      <c r="J58" s="59"/>
      <c r="K58" s="35"/>
      <c r="L58" s="61"/>
      <c r="M58" s="63"/>
    </row>
    <row r="59" spans="1:13">
      <c r="A59" s="82"/>
      <c r="B59" s="83"/>
      <c r="C59" s="82" t="s">
        <v>3176</v>
      </c>
      <c r="D59" s="84" t="s">
        <v>3217</v>
      </c>
      <c r="E59" s="101" t="s">
        <v>3123</v>
      </c>
      <c r="F59" s="85" t="s">
        <v>3124</v>
      </c>
      <c r="G59" s="86">
        <v>500</v>
      </c>
      <c r="H59" s="87">
        <v>0</v>
      </c>
      <c r="I59" s="396">
        <f t="shared" si="1"/>
        <v>0</v>
      </c>
      <c r="J59" s="59"/>
      <c r="K59" s="35"/>
      <c r="L59" s="61"/>
      <c r="M59" s="63"/>
    </row>
    <row r="60" spans="1:13">
      <c r="A60" s="82"/>
      <c r="B60" s="83"/>
      <c r="C60" s="82" t="s">
        <v>3177</v>
      </c>
      <c r="D60" s="84" t="s">
        <v>3218</v>
      </c>
      <c r="E60" s="101" t="s">
        <v>3125</v>
      </c>
      <c r="F60" s="85" t="s">
        <v>3126</v>
      </c>
      <c r="G60" s="86">
        <v>607</v>
      </c>
      <c r="H60" s="87">
        <v>0</v>
      </c>
      <c r="I60" s="396">
        <f t="shared" si="1"/>
        <v>0</v>
      </c>
      <c r="J60" s="59"/>
      <c r="K60" s="35"/>
      <c r="L60" s="61"/>
      <c r="M60" s="63"/>
    </row>
    <row r="61" spans="1:13" ht="33.75">
      <c r="A61" s="94"/>
      <c r="B61" s="95"/>
      <c r="C61" s="94"/>
      <c r="D61" s="96"/>
      <c r="E61" s="100" t="s">
        <v>4545</v>
      </c>
      <c r="F61" s="97"/>
      <c r="G61" s="98"/>
      <c r="H61" s="398"/>
      <c r="I61" s="398" t="str">
        <f t="shared" si="1"/>
        <v/>
      </c>
      <c r="J61" s="59"/>
      <c r="K61" s="35"/>
      <c r="L61" s="61"/>
      <c r="M61" s="63"/>
    </row>
    <row r="62" spans="1:13">
      <c r="A62" s="94"/>
      <c r="B62" s="95"/>
      <c r="C62" s="94" t="s">
        <v>3178</v>
      </c>
      <c r="D62" s="96" t="s">
        <v>3219</v>
      </c>
      <c r="E62" s="100" t="s">
        <v>3127</v>
      </c>
      <c r="F62" s="97" t="s">
        <v>3096</v>
      </c>
      <c r="G62" s="98">
        <v>1594</v>
      </c>
      <c r="H62" s="99">
        <v>0</v>
      </c>
      <c r="I62" s="398">
        <f t="shared" si="1"/>
        <v>0</v>
      </c>
      <c r="J62" s="59"/>
      <c r="K62" s="35"/>
      <c r="L62" s="61"/>
      <c r="M62" s="63"/>
    </row>
    <row r="63" spans="1:13">
      <c r="A63" s="30"/>
      <c r="B63" s="72"/>
      <c r="C63" s="30" t="s">
        <v>3179</v>
      </c>
      <c r="D63" s="31" t="s">
        <v>3220</v>
      </c>
      <c r="E63" s="78" t="s">
        <v>3128</v>
      </c>
      <c r="F63" s="32" t="s">
        <v>3096</v>
      </c>
      <c r="G63" s="34">
        <v>39</v>
      </c>
      <c r="H63" s="56">
        <v>0</v>
      </c>
      <c r="I63" s="395">
        <f t="shared" si="1"/>
        <v>0</v>
      </c>
      <c r="J63" s="59"/>
      <c r="K63" s="35"/>
      <c r="L63" s="61"/>
      <c r="M63" s="63"/>
    </row>
    <row r="64" spans="1:13">
      <c r="A64" s="30"/>
      <c r="B64" s="72"/>
      <c r="C64" s="30" t="s">
        <v>3180</v>
      </c>
      <c r="D64" s="31" t="s">
        <v>3221</v>
      </c>
      <c r="E64" s="78" t="s">
        <v>3129</v>
      </c>
      <c r="F64" s="32" t="s">
        <v>3124</v>
      </c>
      <c r="G64" s="34">
        <v>15</v>
      </c>
      <c r="H64" s="56">
        <v>0</v>
      </c>
      <c r="I64" s="395">
        <f t="shared" si="1"/>
        <v>0</v>
      </c>
      <c r="J64" s="59"/>
      <c r="K64" s="35"/>
      <c r="L64" s="61"/>
      <c r="M64" s="63"/>
    </row>
    <row r="65" spans="1:13" ht="22.5">
      <c r="A65" s="30"/>
      <c r="B65" s="72"/>
      <c r="C65" s="30" t="s">
        <v>3181</v>
      </c>
      <c r="D65" s="31" t="s">
        <v>3222</v>
      </c>
      <c r="E65" s="78" t="s">
        <v>3130</v>
      </c>
      <c r="F65" s="32" t="s">
        <v>3126</v>
      </c>
      <c r="G65" s="34">
        <v>95</v>
      </c>
      <c r="H65" s="56">
        <v>0</v>
      </c>
      <c r="I65" s="395">
        <f t="shared" si="1"/>
        <v>0</v>
      </c>
      <c r="J65" s="59"/>
      <c r="K65" s="35"/>
      <c r="L65" s="61"/>
      <c r="M65" s="63"/>
    </row>
    <row r="66" spans="1:13">
      <c r="A66" s="402">
        <v>4</v>
      </c>
      <c r="B66" s="402"/>
      <c r="C66" s="402"/>
      <c r="D66" s="403"/>
      <c r="E66" s="404" t="s">
        <v>232</v>
      </c>
      <c r="F66" s="404"/>
      <c r="G66" s="404"/>
      <c r="H66" s="408"/>
      <c r="I66" s="409">
        <f>SUM(I67:I87)</f>
        <v>0</v>
      </c>
      <c r="J66" s="59"/>
      <c r="K66" s="35"/>
      <c r="L66" s="61"/>
      <c r="M66" s="63"/>
    </row>
    <row r="67" spans="1:13">
      <c r="A67" s="416">
        <v>5</v>
      </c>
      <c r="B67" s="416"/>
      <c r="C67" s="416"/>
      <c r="D67" s="417"/>
      <c r="E67" s="418" t="s">
        <v>610</v>
      </c>
      <c r="F67" s="418"/>
      <c r="G67" s="418"/>
      <c r="H67" s="419"/>
      <c r="I67" s="420"/>
      <c r="J67" s="59"/>
      <c r="K67" s="35"/>
      <c r="L67" s="61"/>
      <c r="M67" s="63"/>
    </row>
    <row r="68" spans="1:13">
      <c r="A68" s="30"/>
      <c r="B68" s="72"/>
      <c r="C68" s="30" t="s">
        <v>3182</v>
      </c>
      <c r="D68" s="31" t="s">
        <v>3209</v>
      </c>
      <c r="E68" s="78" t="s">
        <v>3131</v>
      </c>
      <c r="F68" s="32" t="s">
        <v>3126</v>
      </c>
      <c r="G68" s="34">
        <v>243</v>
      </c>
      <c r="H68" s="56">
        <v>0</v>
      </c>
      <c r="I68" s="395">
        <f t="shared" si="1"/>
        <v>0</v>
      </c>
      <c r="J68" s="59"/>
      <c r="K68" s="35"/>
      <c r="L68" s="61"/>
      <c r="M68" s="63"/>
    </row>
    <row r="69" spans="1:13">
      <c r="A69" s="30"/>
      <c r="B69" s="72"/>
      <c r="C69" s="30" t="s">
        <v>3183</v>
      </c>
      <c r="D69" s="31" t="s">
        <v>3210</v>
      </c>
      <c r="E69" s="78" t="s">
        <v>3132</v>
      </c>
      <c r="F69" s="32" t="s">
        <v>3126</v>
      </c>
      <c r="G69" s="34">
        <v>367</v>
      </c>
      <c r="H69" s="56">
        <v>0</v>
      </c>
      <c r="I69" s="395">
        <f t="shared" si="1"/>
        <v>0</v>
      </c>
      <c r="J69" s="59"/>
      <c r="K69" s="35"/>
      <c r="L69" s="61"/>
      <c r="M69" s="63"/>
    </row>
    <row r="70" spans="1:13">
      <c r="A70" s="30"/>
      <c r="B70" s="72"/>
      <c r="C70" s="30" t="s">
        <v>3184</v>
      </c>
      <c r="D70" s="31" t="s">
        <v>3211</v>
      </c>
      <c r="E70" s="78" t="s">
        <v>3133</v>
      </c>
      <c r="F70" s="32" t="s">
        <v>3126</v>
      </c>
      <c r="G70" s="34">
        <v>178</v>
      </c>
      <c r="H70" s="56">
        <v>0</v>
      </c>
      <c r="I70" s="395">
        <f t="shared" si="1"/>
        <v>0</v>
      </c>
      <c r="J70" s="59"/>
      <c r="K70" s="35"/>
      <c r="L70" s="61"/>
      <c r="M70" s="63"/>
    </row>
    <row r="71" spans="1:13">
      <c r="A71" s="30"/>
      <c r="B71" s="72"/>
      <c r="C71" s="30" t="s">
        <v>3185</v>
      </c>
      <c r="D71" s="31" t="s">
        <v>3212</v>
      </c>
      <c r="E71" s="78" t="s">
        <v>3134</v>
      </c>
      <c r="F71" s="32" t="s">
        <v>3126</v>
      </c>
      <c r="G71" s="34">
        <v>1547</v>
      </c>
      <c r="H71" s="56">
        <v>0</v>
      </c>
      <c r="I71" s="395">
        <f t="shared" si="1"/>
        <v>0</v>
      </c>
      <c r="J71" s="59"/>
      <c r="K71" s="35"/>
      <c r="L71" s="61"/>
      <c r="M71" s="63"/>
    </row>
    <row r="72" spans="1:13" ht="33.75">
      <c r="A72" s="30"/>
      <c r="B72" s="72"/>
      <c r="C72" s="30" t="s">
        <v>3186</v>
      </c>
      <c r="D72" s="31" t="s">
        <v>3213</v>
      </c>
      <c r="E72" s="78" t="s">
        <v>3135</v>
      </c>
      <c r="F72" s="32" t="s">
        <v>3126</v>
      </c>
      <c r="G72" s="34">
        <v>38</v>
      </c>
      <c r="H72" s="56">
        <v>0</v>
      </c>
      <c r="I72" s="395">
        <f t="shared" si="1"/>
        <v>0</v>
      </c>
      <c r="J72" s="59"/>
      <c r="K72" s="35"/>
      <c r="L72" s="61"/>
      <c r="M72" s="63"/>
    </row>
    <row r="73" spans="1:13">
      <c r="A73" s="416">
        <v>5</v>
      </c>
      <c r="B73" s="416"/>
      <c r="C73" s="416"/>
      <c r="D73" s="417"/>
      <c r="E73" s="418" t="s">
        <v>725</v>
      </c>
      <c r="F73" s="418"/>
      <c r="G73" s="418"/>
      <c r="H73" s="419"/>
      <c r="I73" s="420"/>
      <c r="J73" s="59"/>
      <c r="K73" s="35"/>
      <c r="L73" s="61"/>
      <c r="M73" s="63"/>
    </row>
    <row r="74" spans="1:13">
      <c r="A74" s="30"/>
      <c r="B74" s="72"/>
      <c r="C74" s="30" t="s">
        <v>3187</v>
      </c>
      <c r="D74" s="31" t="s">
        <v>3209</v>
      </c>
      <c r="E74" s="78" t="s">
        <v>3136</v>
      </c>
      <c r="F74" s="32" t="s">
        <v>3096</v>
      </c>
      <c r="G74" s="34">
        <v>3392</v>
      </c>
      <c r="H74" s="56">
        <v>0</v>
      </c>
      <c r="I74" s="395">
        <f t="shared" si="1"/>
        <v>0</v>
      </c>
      <c r="J74" s="59"/>
      <c r="K74" s="35"/>
      <c r="L74" s="61"/>
      <c r="M74" s="63"/>
    </row>
    <row r="75" spans="1:13">
      <c r="A75" s="454">
        <v>5</v>
      </c>
      <c r="B75" s="454"/>
      <c r="C75" s="454"/>
      <c r="D75" s="455"/>
      <c r="E75" s="456" t="s">
        <v>612</v>
      </c>
      <c r="F75" s="456"/>
      <c r="G75" s="456"/>
      <c r="H75" s="457"/>
      <c r="I75" s="458"/>
      <c r="J75" s="59"/>
      <c r="K75" s="35"/>
      <c r="L75" s="61"/>
      <c r="M75" s="63"/>
    </row>
    <row r="76" spans="1:13">
      <c r="A76" s="82"/>
      <c r="B76" s="83"/>
      <c r="C76" s="82" t="s">
        <v>3188</v>
      </c>
      <c r="D76" s="84" t="s">
        <v>3209</v>
      </c>
      <c r="E76" s="101" t="s">
        <v>3137</v>
      </c>
      <c r="F76" s="85" t="s">
        <v>3126</v>
      </c>
      <c r="G76" s="86">
        <v>2212</v>
      </c>
      <c r="H76" s="87">
        <v>0</v>
      </c>
      <c r="I76" s="396">
        <f t="shared" si="1"/>
        <v>0</v>
      </c>
      <c r="J76" s="59"/>
      <c r="K76" s="35"/>
      <c r="L76" s="61"/>
      <c r="M76" s="63"/>
    </row>
    <row r="77" spans="1:13" ht="22.5">
      <c r="A77" s="94"/>
      <c r="B77" s="95"/>
      <c r="C77" s="94"/>
      <c r="D77" s="96"/>
      <c r="E77" s="100" t="s">
        <v>3138</v>
      </c>
      <c r="F77" s="97"/>
      <c r="G77" s="98"/>
      <c r="H77" s="398"/>
      <c r="I77" s="398" t="str">
        <f t="shared" si="1"/>
        <v/>
      </c>
      <c r="J77" s="59"/>
      <c r="K77" s="35"/>
      <c r="L77" s="61"/>
      <c r="M77" s="63"/>
    </row>
    <row r="78" spans="1:13" ht="33.75">
      <c r="A78" s="88"/>
      <c r="B78" s="89"/>
      <c r="C78" s="88"/>
      <c r="D78" s="90" t="s">
        <v>3210</v>
      </c>
      <c r="E78" s="102" t="s">
        <v>4196</v>
      </c>
      <c r="F78" s="91" t="s">
        <v>3126</v>
      </c>
      <c r="G78" s="92">
        <v>450</v>
      </c>
      <c r="H78" s="93">
        <v>0</v>
      </c>
      <c r="I78" s="398">
        <f t="shared" si="1"/>
        <v>0</v>
      </c>
      <c r="J78" s="59"/>
      <c r="K78" s="35"/>
      <c r="L78" s="61"/>
      <c r="M78" s="63"/>
    </row>
    <row r="79" spans="1:13">
      <c r="A79" s="82"/>
      <c r="B79" s="83"/>
      <c r="C79" s="82" t="s">
        <v>3189</v>
      </c>
      <c r="D79" s="84" t="s">
        <v>3211</v>
      </c>
      <c r="E79" s="101" t="s">
        <v>3139</v>
      </c>
      <c r="F79" s="85" t="s">
        <v>3126</v>
      </c>
      <c r="G79" s="86">
        <v>178</v>
      </c>
      <c r="H79" s="87">
        <v>0</v>
      </c>
      <c r="I79" s="396">
        <f t="shared" si="1"/>
        <v>0</v>
      </c>
      <c r="J79" s="59"/>
      <c r="K79" s="35"/>
      <c r="L79" s="61"/>
      <c r="M79" s="63"/>
    </row>
    <row r="80" spans="1:13" ht="22.5">
      <c r="A80" s="88"/>
      <c r="B80" s="89"/>
      <c r="C80" s="88"/>
      <c r="D80" s="90"/>
      <c r="E80" s="102" t="s">
        <v>3140</v>
      </c>
      <c r="F80" s="91"/>
      <c r="G80" s="92"/>
      <c r="H80" s="397"/>
      <c r="I80" s="397" t="str">
        <f t="shared" si="1"/>
        <v/>
      </c>
      <c r="J80" s="59"/>
      <c r="K80" s="35"/>
      <c r="L80" s="61"/>
      <c r="M80" s="63"/>
    </row>
    <row r="81" spans="1:13">
      <c r="A81" s="82"/>
      <c r="B81" s="83"/>
      <c r="C81" s="82" t="s">
        <v>3190</v>
      </c>
      <c r="D81" s="84" t="s">
        <v>3212</v>
      </c>
      <c r="E81" s="101" t="s">
        <v>4197</v>
      </c>
      <c r="F81" s="85" t="s">
        <v>3096</v>
      </c>
      <c r="G81" s="86">
        <v>2988</v>
      </c>
      <c r="H81" s="87">
        <v>0</v>
      </c>
      <c r="I81" s="396">
        <f t="shared" si="1"/>
        <v>0</v>
      </c>
      <c r="J81" s="59"/>
      <c r="K81" s="35"/>
      <c r="L81" s="61"/>
      <c r="M81" s="63"/>
    </row>
    <row r="82" spans="1:13" ht="22.5">
      <c r="A82" s="94"/>
      <c r="B82" s="95"/>
      <c r="C82" s="94"/>
      <c r="D82" s="96"/>
      <c r="E82" s="100" t="s">
        <v>3141</v>
      </c>
      <c r="F82" s="97"/>
      <c r="G82" s="98"/>
      <c r="H82" s="398"/>
      <c r="I82" s="398" t="str">
        <f t="shared" si="1"/>
        <v/>
      </c>
      <c r="J82" s="59"/>
      <c r="K82" s="35"/>
      <c r="L82" s="61"/>
      <c r="M82" s="63"/>
    </row>
    <row r="83" spans="1:13">
      <c r="A83" s="94"/>
      <c r="B83" s="95"/>
      <c r="C83" s="94" t="s">
        <v>3191</v>
      </c>
      <c r="D83" s="96" t="s">
        <v>3213</v>
      </c>
      <c r="E83" s="100" t="s">
        <v>3142</v>
      </c>
      <c r="F83" s="97" t="s">
        <v>3096</v>
      </c>
      <c r="G83" s="98">
        <v>594</v>
      </c>
      <c r="H83" s="99">
        <v>0</v>
      </c>
      <c r="I83" s="398">
        <f t="shared" si="1"/>
        <v>0</v>
      </c>
      <c r="J83" s="59"/>
      <c r="K83" s="35"/>
      <c r="L83" s="61"/>
      <c r="M83" s="63"/>
    </row>
    <row r="84" spans="1:13">
      <c r="A84" s="416">
        <v>5</v>
      </c>
      <c r="B84" s="416"/>
      <c r="C84" s="416"/>
      <c r="D84" s="417"/>
      <c r="E84" s="418" t="s">
        <v>613</v>
      </c>
      <c r="F84" s="418"/>
      <c r="G84" s="418"/>
      <c r="H84" s="419"/>
      <c r="I84" s="420"/>
      <c r="J84" s="59"/>
      <c r="K84" s="35"/>
      <c r="L84" s="61"/>
      <c r="M84" s="63"/>
    </row>
    <row r="85" spans="1:13">
      <c r="A85" s="30"/>
      <c r="B85" s="72"/>
      <c r="C85" s="30" t="s">
        <v>3192</v>
      </c>
      <c r="D85" s="31" t="s">
        <v>3209</v>
      </c>
      <c r="E85" s="78" t="s">
        <v>3143</v>
      </c>
      <c r="F85" s="32" t="s">
        <v>3096</v>
      </c>
      <c r="G85" s="34">
        <v>253</v>
      </c>
      <c r="H85" s="56">
        <v>0</v>
      </c>
      <c r="I85" s="395">
        <f t="shared" si="1"/>
        <v>0</v>
      </c>
      <c r="J85" s="59"/>
      <c r="K85" s="35"/>
      <c r="L85" s="61"/>
      <c r="M85" s="63"/>
    </row>
    <row r="86" spans="1:13">
      <c r="A86" s="30"/>
      <c r="B86" s="72"/>
      <c r="C86" s="30" t="s">
        <v>3193</v>
      </c>
      <c r="D86" s="31" t="s">
        <v>3210</v>
      </c>
      <c r="E86" s="78" t="s">
        <v>3144</v>
      </c>
      <c r="F86" s="32" t="s">
        <v>3096</v>
      </c>
      <c r="G86" s="34">
        <v>1363</v>
      </c>
      <c r="H86" s="56">
        <v>0</v>
      </c>
      <c r="I86" s="395">
        <f t="shared" si="1"/>
        <v>0</v>
      </c>
      <c r="J86" s="59"/>
      <c r="K86" s="35"/>
      <c r="L86" s="61"/>
      <c r="M86" s="63"/>
    </row>
    <row r="87" spans="1:13">
      <c r="A87" s="30"/>
      <c r="B87" s="72"/>
      <c r="C87" s="30" t="s">
        <v>3194</v>
      </c>
      <c r="D87" s="31" t="s">
        <v>3211</v>
      </c>
      <c r="E87" s="78" t="s">
        <v>559</v>
      </c>
      <c r="F87" s="32" t="s">
        <v>3096</v>
      </c>
      <c r="G87" s="34">
        <v>1616</v>
      </c>
      <c r="H87" s="56">
        <v>0</v>
      </c>
      <c r="I87" s="395">
        <f t="shared" si="1"/>
        <v>0</v>
      </c>
      <c r="J87" s="59"/>
      <c r="K87" s="35"/>
      <c r="L87" s="61"/>
      <c r="M87" s="63"/>
    </row>
    <row r="88" spans="1:13">
      <c r="A88" s="402">
        <v>4</v>
      </c>
      <c r="B88" s="402"/>
      <c r="C88" s="402"/>
      <c r="D88" s="403"/>
      <c r="E88" s="404" t="s">
        <v>3145</v>
      </c>
      <c r="F88" s="404"/>
      <c r="G88" s="404"/>
      <c r="H88" s="408"/>
      <c r="I88" s="409">
        <f>SUM(I89:I107)</f>
        <v>0</v>
      </c>
      <c r="J88" s="59"/>
      <c r="K88" s="35"/>
      <c r="L88" s="61"/>
      <c r="M88" s="63"/>
    </row>
    <row r="89" spans="1:13">
      <c r="A89" s="454">
        <v>5</v>
      </c>
      <c r="B89" s="454"/>
      <c r="C89" s="454"/>
      <c r="D89" s="455"/>
      <c r="E89" s="456" t="s">
        <v>3223</v>
      </c>
      <c r="F89" s="456"/>
      <c r="G89" s="456"/>
      <c r="H89" s="457"/>
      <c r="I89" s="458"/>
      <c r="J89" s="59"/>
      <c r="K89" s="35"/>
      <c r="L89" s="61"/>
      <c r="M89" s="63"/>
    </row>
    <row r="90" spans="1:13" ht="22.5">
      <c r="A90" s="82"/>
      <c r="B90" s="83"/>
      <c r="C90" s="82" t="s">
        <v>3195</v>
      </c>
      <c r="D90" s="84" t="s">
        <v>3209</v>
      </c>
      <c r="E90" s="101" t="s">
        <v>4198</v>
      </c>
      <c r="F90" s="85" t="s">
        <v>3126</v>
      </c>
      <c r="G90" s="86">
        <v>1422</v>
      </c>
      <c r="H90" s="87">
        <v>0</v>
      </c>
      <c r="I90" s="396">
        <f t="shared" si="1"/>
        <v>0</v>
      </c>
      <c r="J90" s="59"/>
      <c r="K90" s="35"/>
      <c r="L90" s="61"/>
      <c r="M90" s="63"/>
    </row>
    <row r="91" spans="1:13" ht="22.5">
      <c r="A91" s="94"/>
      <c r="B91" s="95"/>
      <c r="C91" s="94"/>
      <c r="D91" s="96"/>
      <c r="E91" s="100" t="s">
        <v>3146</v>
      </c>
      <c r="F91" s="97"/>
      <c r="G91" s="98"/>
      <c r="H91" s="398"/>
      <c r="I91" s="398" t="str">
        <f t="shared" si="1"/>
        <v/>
      </c>
      <c r="J91" s="59"/>
      <c r="K91" s="35"/>
      <c r="L91" s="61"/>
      <c r="M91" s="63"/>
    </row>
    <row r="92" spans="1:13" ht="22.5">
      <c r="A92" s="88"/>
      <c r="B92" s="89"/>
      <c r="C92" s="88" t="s">
        <v>3196</v>
      </c>
      <c r="D92" s="90" t="s">
        <v>3210</v>
      </c>
      <c r="E92" s="102" t="s">
        <v>3147</v>
      </c>
      <c r="F92" s="91" t="s">
        <v>3096</v>
      </c>
      <c r="G92" s="92">
        <v>3800</v>
      </c>
      <c r="H92" s="93">
        <v>0</v>
      </c>
      <c r="I92" s="397">
        <f t="shared" si="1"/>
        <v>0</v>
      </c>
      <c r="J92" s="59"/>
      <c r="K92" s="35"/>
      <c r="L92" s="61"/>
      <c r="M92" s="63"/>
    </row>
    <row r="93" spans="1:13" ht="22.5">
      <c r="A93" s="82"/>
      <c r="B93" s="83"/>
      <c r="C93" s="82" t="s">
        <v>3197</v>
      </c>
      <c r="D93" s="84" t="s">
        <v>3211</v>
      </c>
      <c r="E93" s="101" t="s">
        <v>3148</v>
      </c>
      <c r="F93" s="85" t="s">
        <v>3096</v>
      </c>
      <c r="G93" s="86">
        <v>311</v>
      </c>
      <c r="H93" s="87">
        <v>0</v>
      </c>
      <c r="I93" s="396">
        <f t="shared" si="1"/>
        <v>0</v>
      </c>
      <c r="J93" s="59"/>
      <c r="K93" s="35"/>
      <c r="L93" s="61"/>
      <c r="M93" s="63"/>
    </row>
    <row r="94" spans="1:13" ht="22.5">
      <c r="A94" s="94"/>
      <c r="B94" s="95"/>
      <c r="C94" s="94"/>
      <c r="D94" s="96"/>
      <c r="E94" s="100" t="s">
        <v>3149</v>
      </c>
      <c r="F94" s="97"/>
      <c r="G94" s="98"/>
      <c r="H94" s="398"/>
      <c r="I94" s="398" t="str">
        <f t="shared" si="1"/>
        <v/>
      </c>
      <c r="J94" s="59"/>
      <c r="K94" s="35"/>
      <c r="L94" s="61"/>
      <c r="M94" s="63"/>
    </row>
    <row r="95" spans="1:13">
      <c r="A95" s="459">
        <v>5</v>
      </c>
      <c r="B95" s="459"/>
      <c r="C95" s="459"/>
      <c r="D95" s="460"/>
      <c r="E95" s="461" t="s">
        <v>3224</v>
      </c>
      <c r="F95" s="461"/>
      <c r="G95" s="461"/>
      <c r="H95" s="462"/>
      <c r="I95" s="463"/>
      <c r="J95" s="59"/>
      <c r="K95" s="35"/>
      <c r="L95" s="61"/>
      <c r="M95" s="63"/>
    </row>
    <row r="96" spans="1:13" ht="22.5">
      <c r="A96" s="82"/>
      <c r="B96" s="83"/>
      <c r="C96" s="82" t="s">
        <v>3198</v>
      </c>
      <c r="D96" s="84" t="s">
        <v>3209</v>
      </c>
      <c r="E96" s="101" t="s">
        <v>3150</v>
      </c>
      <c r="F96" s="85" t="s">
        <v>3096</v>
      </c>
      <c r="G96" s="86">
        <v>359</v>
      </c>
      <c r="H96" s="87">
        <v>0</v>
      </c>
      <c r="I96" s="396">
        <f t="shared" ref="I96:I154" si="2">IF(ISNUMBER(G96),ROUND(G96*H96,2),"")</f>
        <v>0</v>
      </c>
      <c r="J96" s="59"/>
      <c r="K96" s="35"/>
      <c r="L96" s="61"/>
      <c r="M96" s="63"/>
    </row>
    <row r="97" spans="1:13" ht="22.5">
      <c r="A97" s="94"/>
      <c r="B97" s="95"/>
      <c r="C97" s="94"/>
      <c r="D97" s="96"/>
      <c r="E97" s="100" t="s">
        <v>3151</v>
      </c>
      <c r="F97" s="97"/>
      <c r="G97" s="98"/>
      <c r="H97" s="398"/>
      <c r="I97" s="398" t="str">
        <f t="shared" si="2"/>
        <v/>
      </c>
      <c r="J97" s="59"/>
      <c r="K97" s="35"/>
      <c r="L97" s="61"/>
      <c r="M97" s="63"/>
    </row>
    <row r="98" spans="1:13" ht="22.5">
      <c r="A98" s="82"/>
      <c r="B98" s="83"/>
      <c r="C98" s="82" t="s">
        <v>3199</v>
      </c>
      <c r="D98" s="84" t="s">
        <v>3210</v>
      </c>
      <c r="E98" s="101" t="s">
        <v>3152</v>
      </c>
      <c r="F98" s="85" t="s">
        <v>3096</v>
      </c>
      <c r="G98" s="86">
        <v>3790</v>
      </c>
      <c r="H98" s="87">
        <v>0</v>
      </c>
      <c r="I98" s="396">
        <f t="shared" si="2"/>
        <v>0</v>
      </c>
      <c r="J98" s="59"/>
      <c r="K98" s="35"/>
      <c r="L98" s="61"/>
      <c r="M98" s="63"/>
    </row>
    <row r="99" spans="1:13" ht="22.5">
      <c r="A99" s="94"/>
      <c r="B99" s="95"/>
      <c r="C99" s="94"/>
      <c r="D99" s="96"/>
      <c r="E99" s="100" t="s">
        <v>3153</v>
      </c>
      <c r="F99" s="97"/>
      <c r="G99" s="98"/>
      <c r="H99" s="398"/>
      <c r="I99" s="398" t="str">
        <f t="shared" si="2"/>
        <v/>
      </c>
      <c r="J99" s="59"/>
      <c r="K99" s="35"/>
      <c r="L99" s="61"/>
      <c r="M99" s="63"/>
    </row>
    <row r="100" spans="1:13">
      <c r="A100" s="94"/>
      <c r="B100" s="95"/>
      <c r="C100" s="94" t="s">
        <v>3200</v>
      </c>
      <c r="D100" s="96" t="s">
        <v>3211</v>
      </c>
      <c r="E100" s="100" t="s">
        <v>3154</v>
      </c>
      <c r="F100" s="97" t="s">
        <v>3096</v>
      </c>
      <c r="G100" s="98">
        <v>3800</v>
      </c>
      <c r="H100" s="99">
        <v>0</v>
      </c>
      <c r="I100" s="398">
        <f t="shared" si="2"/>
        <v>0</v>
      </c>
      <c r="J100" s="59"/>
      <c r="K100" s="35"/>
      <c r="L100" s="61"/>
      <c r="M100" s="63"/>
    </row>
    <row r="101" spans="1:13">
      <c r="A101" s="416">
        <v>5</v>
      </c>
      <c r="B101" s="416"/>
      <c r="C101" s="416"/>
      <c r="D101" s="417"/>
      <c r="E101" s="418" t="s">
        <v>3225</v>
      </c>
      <c r="F101" s="418"/>
      <c r="G101" s="418"/>
      <c r="H101" s="419"/>
      <c r="I101" s="420"/>
      <c r="J101" s="59"/>
      <c r="K101" s="35"/>
      <c r="L101" s="61"/>
      <c r="M101" s="63"/>
    </row>
    <row r="102" spans="1:13" ht="22.5">
      <c r="A102" s="30"/>
      <c r="B102" s="72"/>
      <c r="C102" s="30" t="s">
        <v>3201</v>
      </c>
      <c r="D102" s="31" t="s">
        <v>3209</v>
      </c>
      <c r="E102" s="78" t="s">
        <v>3155</v>
      </c>
      <c r="F102" s="32" t="s">
        <v>3124</v>
      </c>
      <c r="G102" s="34">
        <v>811</v>
      </c>
      <c r="H102" s="56">
        <v>0</v>
      </c>
      <c r="I102" s="395">
        <f t="shared" si="2"/>
        <v>0</v>
      </c>
      <c r="J102" s="59"/>
      <c r="K102" s="35"/>
      <c r="L102" s="61"/>
      <c r="M102" s="63"/>
    </row>
    <row r="103" spans="1:13" ht="22.5">
      <c r="A103" s="30"/>
      <c r="B103" s="72"/>
      <c r="C103" s="30" t="s">
        <v>3202</v>
      </c>
      <c r="D103" s="31" t="s">
        <v>3210</v>
      </c>
      <c r="E103" s="78" t="s">
        <v>3156</v>
      </c>
      <c r="F103" s="32" t="s">
        <v>3124</v>
      </c>
      <c r="G103" s="34">
        <v>10</v>
      </c>
      <c r="H103" s="56">
        <v>0</v>
      </c>
      <c r="I103" s="395">
        <f t="shared" si="2"/>
        <v>0</v>
      </c>
      <c r="J103" s="59"/>
      <c r="K103" s="35"/>
      <c r="L103" s="61"/>
      <c r="M103" s="63"/>
    </row>
    <row r="104" spans="1:13">
      <c r="A104" s="416">
        <v>5</v>
      </c>
      <c r="B104" s="416"/>
      <c r="C104" s="416"/>
      <c r="D104" s="417"/>
      <c r="E104" s="418" t="s">
        <v>3226</v>
      </c>
      <c r="F104" s="418"/>
      <c r="G104" s="418"/>
      <c r="H104" s="419"/>
      <c r="I104" s="420"/>
      <c r="J104" s="59"/>
      <c r="K104" s="35"/>
      <c r="L104" s="61"/>
      <c r="M104" s="63"/>
    </row>
    <row r="105" spans="1:13">
      <c r="A105" s="82"/>
      <c r="B105" s="83"/>
      <c r="C105" s="82" t="s">
        <v>3203</v>
      </c>
      <c r="D105" s="84" t="s">
        <v>3209</v>
      </c>
      <c r="E105" s="101" t="s">
        <v>3157</v>
      </c>
      <c r="F105" s="85" t="s">
        <v>3126</v>
      </c>
      <c r="G105" s="86">
        <v>9</v>
      </c>
      <c r="H105" s="87">
        <v>0</v>
      </c>
      <c r="I105" s="396">
        <f t="shared" si="2"/>
        <v>0</v>
      </c>
      <c r="J105" s="59"/>
      <c r="K105" s="35"/>
      <c r="L105" s="61"/>
      <c r="M105" s="63"/>
    </row>
    <row r="106" spans="1:13">
      <c r="A106" s="82"/>
      <c r="B106" s="83"/>
      <c r="C106" s="82" t="s">
        <v>3204</v>
      </c>
      <c r="D106" s="84" t="s">
        <v>3210</v>
      </c>
      <c r="E106" s="101" t="s">
        <v>3158</v>
      </c>
      <c r="F106" s="85" t="s">
        <v>3126</v>
      </c>
      <c r="G106" s="86">
        <v>22</v>
      </c>
      <c r="H106" s="87">
        <v>0</v>
      </c>
      <c r="I106" s="396">
        <f t="shared" si="2"/>
        <v>0</v>
      </c>
      <c r="J106" s="59"/>
      <c r="K106" s="35"/>
      <c r="L106" s="61"/>
      <c r="M106" s="63"/>
    </row>
    <row r="107" spans="1:13" ht="22.5">
      <c r="A107" s="94"/>
      <c r="B107" s="95"/>
      <c r="C107" s="94"/>
      <c r="D107" s="96"/>
      <c r="E107" s="100" t="s">
        <v>3159</v>
      </c>
      <c r="F107" s="97"/>
      <c r="G107" s="98"/>
      <c r="H107" s="398"/>
      <c r="I107" s="398" t="str">
        <f t="shared" si="2"/>
        <v/>
      </c>
      <c r="J107" s="59"/>
      <c r="K107" s="35"/>
      <c r="L107" s="61"/>
      <c r="M107" s="63"/>
    </row>
    <row r="108" spans="1:13">
      <c r="A108" s="413">
        <v>4</v>
      </c>
      <c r="B108" s="413"/>
      <c r="C108" s="413"/>
      <c r="D108" s="414"/>
      <c r="E108" s="415" t="s">
        <v>234</v>
      </c>
      <c r="F108" s="415"/>
      <c r="G108" s="415"/>
      <c r="H108" s="464"/>
      <c r="I108" s="465">
        <f>SUM(I109:I115)</f>
        <v>0</v>
      </c>
      <c r="J108" s="59"/>
      <c r="K108" s="35"/>
      <c r="L108" s="61"/>
      <c r="M108" s="63"/>
    </row>
    <row r="109" spans="1:13">
      <c r="A109" s="454">
        <v>5</v>
      </c>
      <c r="B109" s="454"/>
      <c r="C109" s="454"/>
      <c r="D109" s="455"/>
      <c r="E109" s="456" t="s">
        <v>614</v>
      </c>
      <c r="F109" s="456"/>
      <c r="G109" s="456"/>
      <c r="H109" s="457"/>
      <c r="I109" s="458"/>
      <c r="J109" s="59"/>
      <c r="K109" s="35"/>
      <c r="L109" s="61"/>
      <c r="M109" s="63"/>
    </row>
    <row r="110" spans="1:13" ht="33.75">
      <c r="A110" s="82"/>
      <c r="B110" s="83"/>
      <c r="C110" s="82" t="s">
        <v>3205</v>
      </c>
      <c r="D110" s="84" t="s">
        <v>3209</v>
      </c>
      <c r="E110" s="101" t="s">
        <v>3160</v>
      </c>
      <c r="F110" s="85" t="s">
        <v>3124</v>
      </c>
      <c r="G110" s="86">
        <v>204</v>
      </c>
      <c r="H110" s="87">
        <v>0</v>
      </c>
      <c r="I110" s="396">
        <f t="shared" si="2"/>
        <v>0</v>
      </c>
      <c r="J110" s="59"/>
      <c r="K110" s="35"/>
      <c r="L110" s="61"/>
      <c r="M110" s="63"/>
    </row>
    <row r="111" spans="1:13" ht="22.5">
      <c r="A111" s="94"/>
      <c r="B111" s="95"/>
      <c r="C111" s="94"/>
      <c r="D111" s="96"/>
      <c r="E111" s="100" t="s">
        <v>3161</v>
      </c>
      <c r="F111" s="97"/>
      <c r="G111" s="98"/>
      <c r="H111" s="398"/>
      <c r="I111" s="398" t="str">
        <f t="shared" si="2"/>
        <v/>
      </c>
      <c r="J111" s="59"/>
      <c r="K111" s="35"/>
      <c r="L111" s="61"/>
      <c r="M111" s="63"/>
    </row>
    <row r="112" spans="1:13" ht="22.5">
      <c r="A112" s="30"/>
      <c r="B112" s="72"/>
      <c r="C112" s="30" t="s">
        <v>4199</v>
      </c>
      <c r="D112" s="31" t="s">
        <v>3210</v>
      </c>
      <c r="E112" s="78" t="s">
        <v>4200</v>
      </c>
      <c r="F112" s="32" t="s">
        <v>3096</v>
      </c>
      <c r="G112" s="34">
        <v>55</v>
      </c>
      <c r="H112" s="56">
        <v>0</v>
      </c>
      <c r="I112" s="395">
        <f t="shared" ref="I112" si="3">IF(ISNUMBER(G112),ROUND(G112*H112,2),"")</f>
        <v>0</v>
      </c>
      <c r="J112" s="59"/>
      <c r="K112" s="35"/>
      <c r="L112" s="61"/>
      <c r="M112" s="63"/>
    </row>
    <row r="113" spans="1:13">
      <c r="A113" s="466">
        <v>5</v>
      </c>
      <c r="B113" s="466"/>
      <c r="C113" s="466"/>
      <c r="D113" s="467"/>
      <c r="E113" s="468" t="s">
        <v>615</v>
      </c>
      <c r="F113" s="468"/>
      <c r="G113" s="468"/>
      <c r="H113" s="469"/>
      <c r="I113" s="470"/>
      <c r="J113" s="59"/>
      <c r="K113" s="35"/>
      <c r="L113" s="61"/>
      <c r="M113" s="63"/>
    </row>
    <row r="114" spans="1:13" ht="33.75">
      <c r="A114" s="30"/>
      <c r="B114" s="72"/>
      <c r="C114" s="30" t="s">
        <v>3206</v>
      </c>
      <c r="D114" s="31" t="s">
        <v>3209</v>
      </c>
      <c r="E114" s="78" t="s">
        <v>3162</v>
      </c>
      <c r="F114" s="32" t="s">
        <v>3124</v>
      </c>
      <c r="G114" s="34">
        <v>70</v>
      </c>
      <c r="H114" s="56">
        <v>0</v>
      </c>
      <c r="I114" s="395">
        <f t="shared" si="2"/>
        <v>0</v>
      </c>
      <c r="J114" s="59"/>
      <c r="K114" s="35"/>
      <c r="L114" s="61"/>
      <c r="M114" s="63"/>
    </row>
    <row r="115" spans="1:13">
      <c r="A115" s="30"/>
      <c r="B115" s="72"/>
      <c r="C115" s="30" t="s">
        <v>3207</v>
      </c>
      <c r="D115" s="31" t="s">
        <v>3210</v>
      </c>
      <c r="E115" s="78" t="s">
        <v>3163</v>
      </c>
      <c r="F115" s="32" t="s">
        <v>3124</v>
      </c>
      <c r="G115" s="34">
        <v>70</v>
      </c>
      <c r="H115" s="56">
        <v>0</v>
      </c>
      <c r="I115" s="395">
        <f t="shared" si="2"/>
        <v>0</v>
      </c>
      <c r="J115" s="59"/>
      <c r="K115" s="35"/>
      <c r="L115" s="61"/>
      <c r="M115" s="63"/>
    </row>
    <row r="116" spans="1:13">
      <c r="A116" s="402">
        <v>4</v>
      </c>
      <c r="B116" s="402"/>
      <c r="C116" s="402"/>
      <c r="D116" s="403"/>
      <c r="E116" s="404" t="s">
        <v>236</v>
      </c>
      <c r="F116" s="404"/>
      <c r="G116" s="404"/>
      <c r="H116" s="408"/>
      <c r="I116" s="409">
        <f>SUM(I117:I119)</f>
        <v>0</v>
      </c>
      <c r="J116" s="59"/>
      <c r="K116" s="35"/>
      <c r="L116" s="61"/>
      <c r="M116" s="63"/>
    </row>
    <row r="117" spans="1:13">
      <c r="A117" s="454">
        <v>5</v>
      </c>
      <c r="B117" s="454"/>
      <c r="C117" s="454"/>
      <c r="D117" s="455"/>
      <c r="E117" s="456" t="s">
        <v>508</v>
      </c>
      <c r="F117" s="456"/>
      <c r="G117" s="456"/>
      <c r="H117" s="457"/>
      <c r="I117" s="458"/>
      <c r="J117" s="59"/>
      <c r="K117" s="35"/>
      <c r="L117" s="61"/>
      <c r="M117" s="63"/>
    </row>
    <row r="118" spans="1:13" ht="22.5">
      <c r="A118" s="82"/>
      <c r="B118" s="83"/>
      <c r="C118" s="82" t="s">
        <v>3208</v>
      </c>
      <c r="D118" s="84" t="s">
        <v>3209</v>
      </c>
      <c r="E118" s="101" t="s">
        <v>3164</v>
      </c>
      <c r="F118" s="85" t="s">
        <v>3124</v>
      </c>
      <c r="G118" s="86">
        <v>50</v>
      </c>
      <c r="H118" s="87">
        <v>0</v>
      </c>
      <c r="I118" s="396">
        <f t="shared" si="2"/>
        <v>0</v>
      </c>
      <c r="J118" s="59"/>
      <c r="K118" s="35"/>
      <c r="L118" s="61"/>
      <c r="M118" s="63"/>
    </row>
    <row r="119" spans="1:13" ht="22.5">
      <c r="A119" s="94"/>
      <c r="B119" s="95"/>
      <c r="C119" s="94"/>
      <c r="D119" s="96"/>
      <c r="E119" s="100" t="s">
        <v>4546</v>
      </c>
      <c r="F119" s="97"/>
      <c r="G119" s="98"/>
      <c r="H119" s="398"/>
      <c r="I119" s="398" t="str">
        <f t="shared" si="2"/>
        <v/>
      </c>
      <c r="J119" s="59"/>
      <c r="K119" s="35"/>
      <c r="L119" s="61"/>
      <c r="M119" s="63"/>
    </row>
    <row r="120" spans="1:13">
      <c r="A120" s="22">
        <v>2</v>
      </c>
      <c r="B120" s="70" t="str">
        <f>IF(TRIM(H120)&lt;&gt;"",COUNTA($H$8:H120),"")</f>
        <v/>
      </c>
      <c r="C120" s="22"/>
      <c r="D120" s="23"/>
      <c r="E120" s="24" t="s">
        <v>3227</v>
      </c>
      <c r="F120" s="25"/>
      <c r="G120" s="51"/>
      <c r="H120" s="394"/>
      <c r="I120" s="26">
        <f>I121+I203</f>
        <v>0</v>
      </c>
      <c r="J120" s="59"/>
      <c r="K120" s="35"/>
      <c r="L120" s="61"/>
      <c r="M120" s="63"/>
    </row>
    <row r="121" spans="1:13">
      <c r="A121" s="74">
        <v>3</v>
      </c>
      <c r="B121" s="73"/>
      <c r="C121" s="74"/>
      <c r="D121" s="44"/>
      <c r="E121" s="75" t="s">
        <v>4205</v>
      </c>
      <c r="F121" s="76"/>
      <c r="G121" s="77"/>
      <c r="H121" s="52"/>
      <c r="I121" s="52">
        <f>I122+I150+I173+I189+I199</f>
        <v>0</v>
      </c>
      <c r="J121" s="59"/>
      <c r="K121" s="35"/>
      <c r="L121" s="61"/>
      <c r="M121" s="63"/>
    </row>
    <row r="122" spans="1:13">
      <c r="A122" s="402">
        <v>4</v>
      </c>
      <c r="B122" s="402"/>
      <c r="C122" s="402"/>
      <c r="D122" s="403"/>
      <c r="E122" s="404" t="s">
        <v>501</v>
      </c>
      <c r="F122" s="404"/>
      <c r="G122" s="404"/>
      <c r="H122" s="408"/>
      <c r="I122" s="409">
        <f>SUM(I123:I149)</f>
        <v>0</v>
      </c>
      <c r="J122" s="59"/>
      <c r="K122" s="35"/>
      <c r="L122" s="61"/>
      <c r="M122" s="63"/>
    </row>
    <row r="123" spans="1:13">
      <c r="A123" s="416">
        <v>5</v>
      </c>
      <c r="B123" s="416"/>
      <c r="C123" s="416"/>
      <c r="D123" s="417"/>
      <c r="E123" s="418" t="s">
        <v>606</v>
      </c>
      <c r="F123" s="418"/>
      <c r="G123" s="418"/>
      <c r="H123" s="419"/>
      <c r="I123" s="420"/>
      <c r="J123" s="59"/>
      <c r="K123" s="35"/>
      <c r="L123" s="61"/>
      <c r="M123" s="63"/>
    </row>
    <row r="124" spans="1:13" ht="22.5">
      <c r="A124" s="30"/>
      <c r="B124" s="72"/>
      <c r="C124" s="30" t="s">
        <v>3165</v>
      </c>
      <c r="D124" s="31" t="s">
        <v>3209</v>
      </c>
      <c r="E124" s="78" t="s">
        <v>3111</v>
      </c>
      <c r="F124" s="32" t="s">
        <v>3112</v>
      </c>
      <c r="G124" s="34">
        <v>0.74</v>
      </c>
      <c r="H124" s="56">
        <v>0</v>
      </c>
      <c r="I124" s="395">
        <f t="shared" si="2"/>
        <v>0</v>
      </c>
      <c r="J124" s="59"/>
      <c r="K124" s="35"/>
      <c r="L124" s="61"/>
      <c r="M124" s="63"/>
    </row>
    <row r="125" spans="1:13" ht="22.5">
      <c r="A125" s="30"/>
      <c r="B125" s="72"/>
      <c r="C125" s="30" t="s">
        <v>3166</v>
      </c>
      <c r="D125" s="31" t="s">
        <v>3210</v>
      </c>
      <c r="E125" s="78" t="s">
        <v>3113</v>
      </c>
      <c r="F125" s="32" t="s">
        <v>3095</v>
      </c>
      <c r="G125" s="34">
        <v>51</v>
      </c>
      <c r="H125" s="56">
        <v>0</v>
      </c>
      <c r="I125" s="395">
        <f t="shared" si="2"/>
        <v>0</v>
      </c>
      <c r="J125" s="59"/>
      <c r="K125" s="35"/>
      <c r="L125" s="61"/>
      <c r="M125" s="63"/>
    </row>
    <row r="126" spans="1:13" ht="22.5">
      <c r="A126" s="30"/>
      <c r="B126" s="72"/>
      <c r="C126" s="30" t="s">
        <v>3167</v>
      </c>
      <c r="D126" s="31" t="s">
        <v>3211</v>
      </c>
      <c r="E126" s="78" t="s">
        <v>3114</v>
      </c>
      <c r="F126" s="32" t="s">
        <v>3112</v>
      </c>
      <c r="G126" s="34">
        <v>0.74</v>
      </c>
      <c r="H126" s="56">
        <v>0</v>
      </c>
      <c r="I126" s="395">
        <f t="shared" si="2"/>
        <v>0</v>
      </c>
      <c r="J126" s="59"/>
      <c r="K126" s="35"/>
      <c r="L126" s="61"/>
      <c r="M126" s="63"/>
    </row>
    <row r="127" spans="1:13">
      <c r="A127" s="416">
        <v>5</v>
      </c>
      <c r="B127" s="416"/>
      <c r="C127" s="416"/>
      <c r="D127" s="417"/>
      <c r="E127" s="418" t="s">
        <v>607</v>
      </c>
      <c r="F127" s="418"/>
      <c r="G127" s="418"/>
      <c r="H127" s="419"/>
      <c r="I127" s="420"/>
      <c r="J127" s="59"/>
      <c r="K127" s="35"/>
      <c r="L127" s="61"/>
      <c r="M127" s="63"/>
    </row>
    <row r="128" spans="1:13" ht="22.5">
      <c r="A128" s="30"/>
      <c r="B128" s="72"/>
      <c r="C128" s="30" t="s">
        <v>3168</v>
      </c>
      <c r="D128" s="31" t="s">
        <v>3209</v>
      </c>
      <c r="E128" s="78" t="s">
        <v>3115</v>
      </c>
      <c r="F128" s="32" t="s">
        <v>3096</v>
      </c>
      <c r="G128" s="34">
        <v>300</v>
      </c>
      <c r="H128" s="56">
        <v>0</v>
      </c>
      <c r="I128" s="395">
        <f t="shared" si="2"/>
        <v>0</v>
      </c>
      <c r="J128" s="59"/>
      <c r="K128" s="35"/>
      <c r="L128" s="61"/>
      <c r="M128" s="63"/>
    </row>
    <row r="129" spans="1:13" ht="22.5">
      <c r="A129" s="30"/>
      <c r="B129" s="72"/>
      <c r="C129" s="30" t="s">
        <v>3169</v>
      </c>
      <c r="D129" s="31" t="s">
        <v>3210</v>
      </c>
      <c r="E129" s="78" t="s">
        <v>3116</v>
      </c>
      <c r="F129" s="32" t="s">
        <v>3096</v>
      </c>
      <c r="G129" s="34">
        <v>1000</v>
      </c>
      <c r="H129" s="56">
        <v>0</v>
      </c>
      <c r="I129" s="395">
        <f t="shared" si="2"/>
        <v>0</v>
      </c>
      <c r="J129" s="59"/>
      <c r="K129" s="35"/>
      <c r="L129" s="61"/>
      <c r="M129" s="63"/>
    </row>
    <row r="130" spans="1:13" ht="22.5">
      <c r="A130" s="30"/>
      <c r="B130" s="72"/>
      <c r="C130" s="30" t="s">
        <v>3170</v>
      </c>
      <c r="D130" s="31" t="s">
        <v>3211</v>
      </c>
      <c r="E130" s="78" t="s">
        <v>3117</v>
      </c>
      <c r="F130" s="32" t="s">
        <v>3095</v>
      </c>
      <c r="G130" s="34">
        <v>39</v>
      </c>
      <c r="H130" s="56">
        <v>0</v>
      </c>
      <c r="I130" s="395">
        <f t="shared" si="2"/>
        <v>0</v>
      </c>
      <c r="J130" s="59"/>
      <c r="K130" s="35"/>
      <c r="L130" s="61"/>
      <c r="M130" s="63"/>
    </row>
    <row r="131" spans="1:13" ht="22.5">
      <c r="A131" s="30"/>
      <c r="B131" s="72"/>
      <c r="C131" s="30" t="s">
        <v>3171</v>
      </c>
      <c r="D131" s="31" t="s">
        <v>3212</v>
      </c>
      <c r="E131" s="78" t="s">
        <v>3118</v>
      </c>
      <c r="F131" s="32" t="s">
        <v>3095</v>
      </c>
      <c r="G131" s="34">
        <v>20</v>
      </c>
      <c r="H131" s="56">
        <v>0</v>
      </c>
      <c r="I131" s="395">
        <f t="shared" si="2"/>
        <v>0</v>
      </c>
      <c r="J131" s="59"/>
      <c r="K131" s="35"/>
      <c r="L131" s="61"/>
      <c r="M131" s="63"/>
    </row>
    <row r="132" spans="1:13">
      <c r="A132" s="30"/>
      <c r="B132" s="72"/>
      <c r="C132" s="30" t="s">
        <v>3172</v>
      </c>
      <c r="D132" s="31" t="s">
        <v>3213</v>
      </c>
      <c r="E132" s="78" t="s">
        <v>3119</v>
      </c>
      <c r="F132" s="32" t="s">
        <v>3095</v>
      </c>
      <c r="G132" s="34">
        <v>20</v>
      </c>
      <c r="H132" s="56">
        <v>0</v>
      </c>
      <c r="I132" s="395">
        <f t="shared" si="2"/>
        <v>0</v>
      </c>
      <c r="J132" s="59"/>
      <c r="K132" s="35"/>
      <c r="L132" s="61"/>
      <c r="M132" s="63"/>
    </row>
    <row r="133" spans="1:13" ht="22.5">
      <c r="A133" s="30"/>
      <c r="B133" s="72"/>
      <c r="C133" s="30" t="s">
        <v>3173</v>
      </c>
      <c r="D133" s="31" t="s">
        <v>3214</v>
      </c>
      <c r="E133" s="78" t="s">
        <v>3120</v>
      </c>
      <c r="F133" s="32" t="s">
        <v>3095</v>
      </c>
      <c r="G133" s="34">
        <v>39</v>
      </c>
      <c r="H133" s="56">
        <v>0</v>
      </c>
      <c r="I133" s="395">
        <f t="shared" si="2"/>
        <v>0</v>
      </c>
      <c r="J133" s="59"/>
      <c r="K133" s="35"/>
      <c r="L133" s="61"/>
      <c r="M133" s="63"/>
    </row>
    <row r="134" spans="1:13" ht="22.5">
      <c r="A134" s="30"/>
      <c r="B134" s="72"/>
      <c r="C134" s="30" t="s">
        <v>3174</v>
      </c>
      <c r="D134" s="31" t="s">
        <v>3215</v>
      </c>
      <c r="E134" s="78" t="s">
        <v>3121</v>
      </c>
      <c r="F134" s="32" t="s">
        <v>3095</v>
      </c>
      <c r="G134" s="34">
        <v>20</v>
      </c>
      <c r="H134" s="56">
        <v>0</v>
      </c>
      <c r="I134" s="395">
        <f t="shared" si="2"/>
        <v>0</v>
      </c>
      <c r="J134" s="59"/>
      <c r="K134" s="35"/>
      <c r="L134" s="61"/>
      <c r="M134" s="63"/>
    </row>
    <row r="135" spans="1:13" ht="22.5">
      <c r="A135" s="30"/>
      <c r="B135" s="72"/>
      <c r="C135" s="30" t="s">
        <v>3175</v>
      </c>
      <c r="D135" s="31" t="s">
        <v>3216</v>
      </c>
      <c r="E135" s="78" t="s">
        <v>3122</v>
      </c>
      <c r="F135" s="32" t="s">
        <v>3095</v>
      </c>
      <c r="G135" s="34">
        <v>20</v>
      </c>
      <c r="H135" s="56">
        <v>0</v>
      </c>
      <c r="I135" s="395">
        <f t="shared" si="2"/>
        <v>0</v>
      </c>
      <c r="J135" s="59"/>
      <c r="K135" s="35"/>
      <c r="L135" s="61"/>
      <c r="M135" s="63"/>
    </row>
    <row r="136" spans="1:13">
      <c r="A136" s="82"/>
      <c r="B136" s="83"/>
      <c r="C136" s="82" t="s">
        <v>3244</v>
      </c>
      <c r="D136" s="84" t="s">
        <v>3217</v>
      </c>
      <c r="E136" s="101" t="s">
        <v>3228</v>
      </c>
      <c r="F136" s="85" t="s">
        <v>3096</v>
      </c>
      <c r="G136" s="86">
        <v>125</v>
      </c>
      <c r="H136" s="87">
        <v>0</v>
      </c>
      <c r="I136" s="396">
        <f t="shared" si="2"/>
        <v>0</v>
      </c>
      <c r="J136" s="59"/>
      <c r="K136" s="35"/>
      <c r="L136" s="61"/>
      <c r="M136" s="63"/>
    </row>
    <row r="137" spans="1:13">
      <c r="A137" s="82"/>
      <c r="B137" s="83"/>
      <c r="C137" s="82" t="s">
        <v>3177</v>
      </c>
      <c r="D137" s="84" t="s">
        <v>3218</v>
      </c>
      <c r="E137" s="101" t="s">
        <v>3125</v>
      </c>
      <c r="F137" s="85" t="s">
        <v>3126</v>
      </c>
      <c r="G137" s="86">
        <v>461</v>
      </c>
      <c r="H137" s="87">
        <v>0</v>
      </c>
      <c r="I137" s="396">
        <f t="shared" si="2"/>
        <v>0</v>
      </c>
      <c r="J137" s="59"/>
      <c r="K137" s="35"/>
      <c r="L137" s="61"/>
      <c r="M137" s="63"/>
    </row>
    <row r="138" spans="1:13" ht="22.5">
      <c r="A138" s="94"/>
      <c r="B138" s="95"/>
      <c r="C138" s="94"/>
      <c r="D138" s="96"/>
      <c r="E138" s="100" t="s">
        <v>4547</v>
      </c>
      <c r="F138" s="97"/>
      <c r="G138" s="98"/>
      <c r="H138" s="398"/>
      <c r="I138" s="398" t="str">
        <f t="shared" si="2"/>
        <v/>
      </c>
      <c r="J138" s="59"/>
      <c r="K138" s="35"/>
      <c r="L138" s="61"/>
      <c r="M138" s="63"/>
    </row>
    <row r="139" spans="1:13">
      <c r="A139" s="82"/>
      <c r="B139" s="83"/>
      <c r="C139" s="82" t="s">
        <v>3178</v>
      </c>
      <c r="D139" s="84" t="s">
        <v>3219</v>
      </c>
      <c r="E139" s="101" t="s">
        <v>3127</v>
      </c>
      <c r="F139" s="85" t="s">
        <v>3096</v>
      </c>
      <c r="G139" s="86">
        <v>1153</v>
      </c>
      <c r="H139" s="87">
        <v>0</v>
      </c>
      <c r="I139" s="396">
        <f t="shared" si="2"/>
        <v>0</v>
      </c>
      <c r="J139" s="59"/>
      <c r="K139" s="35"/>
      <c r="L139" s="61"/>
      <c r="M139" s="63"/>
    </row>
    <row r="140" spans="1:13" ht="22.5">
      <c r="A140" s="94"/>
      <c r="B140" s="95"/>
      <c r="C140" s="94"/>
      <c r="D140" s="96"/>
      <c r="E140" s="100" t="s">
        <v>3229</v>
      </c>
      <c r="F140" s="97"/>
      <c r="G140" s="98"/>
      <c r="H140" s="398"/>
      <c r="I140" s="398" t="str">
        <f t="shared" si="2"/>
        <v/>
      </c>
      <c r="J140" s="59"/>
      <c r="K140" s="35"/>
      <c r="L140" s="61"/>
      <c r="M140" s="63"/>
    </row>
    <row r="141" spans="1:13">
      <c r="A141" s="88"/>
      <c r="B141" s="89"/>
      <c r="C141" s="88" t="s">
        <v>3179</v>
      </c>
      <c r="D141" s="90" t="s">
        <v>3220</v>
      </c>
      <c r="E141" s="102" t="s">
        <v>3128</v>
      </c>
      <c r="F141" s="91" t="s">
        <v>3096</v>
      </c>
      <c r="G141" s="92">
        <v>163</v>
      </c>
      <c r="H141" s="93">
        <v>0</v>
      </c>
      <c r="I141" s="397">
        <f t="shared" si="2"/>
        <v>0</v>
      </c>
      <c r="J141" s="59"/>
      <c r="K141" s="35"/>
      <c r="L141" s="61"/>
      <c r="M141" s="63"/>
    </row>
    <row r="142" spans="1:13">
      <c r="A142" s="82"/>
      <c r="B142" s="83"/>
      <c r="C142" s="82" t="s">
        <v>3180</v>
      </c>
      <c r="D142" s="84" t="s">
        <v>3221</v>
      </c>
      <c r="E142" s="101" t="s">
        <v>3129</v>
      </c>
      <c r="F142" s="85" t="s">
        <v>3124</v>
      </c>
      <c r="G142" s="86">
        <v>62</v>
      </c>
      <c r="H142" s="87">
        <v>0</v>
      </c>
      <c r="I142" s="396">
        <f t="shared" si="2"/>
        <v>0</v>
      </c>
      <c r="J142" s="59"/>
      <c r="K142" s="35"/>
      <c r="L142" s="61"/>
      <c r="M142" s="63"/>
    </row>
    <row r="143" spans="1:13" ht="22.5">
      <c r="A143" s="94"/>
      <c r="B143" s="95"/>
      <c r="C143" s="94"/>
      <c r="D143" s="96"/>
      <c r="E143" s="100" t="s">
        <v>3229</v>
      </c>
      <c r="F143" s="97"/>
      <c r="G143" s="98"/>
      <c r="H143" s="398"/>
      <c r="I143" s="398" t="str">
        <f t="shared" si="2"/>
        <v/>
      </c>
      <c r="J143" s="59"/>
      <c r="K143" s="35"/>
      <c r="L143" s="61"/>
      <c r="M143" s="63"/>
    </row>
    <row r="144" spans="1:13" ht="22.5">
      <c r="A144" s="94"/>
      <c r="B144" s="95"/>
      <c r="C144" s="94" t="s">
        <v>3245</v>
      </c>
      <c r="D144" s="96" t="s">
        <v>3222</v>
      </c>
      <c r="E144" s="100" t="s">
        <v>3230</v>
      </c>
      <c r="F144" s="97" t="s">
        <v>3124</v>
      </c>
      <c r="G144" s="98">
        <v>88</v>
      </c>
      <c r="H144" s="99">
        <v>0</v>
      </c>
      <c r="I144" s="398">
        <f t="shared" si="2"/>
        <v>0</v>
      </c>
      <c r="J144" s="59"/>
      <c r="K144" s="35"/>
      <c r="L144" s="61"/>
      <c r="M144" s="63"/>
    </row>
    <row r="145" spans="1:13">
      <c r="A145" s="30"/>
      <c r="B145" s="72"/>
      <c r="C145" s="30" t="s">
        <v>3246</v>
      </c>
      <c r="D145" s="31" t="s">
        <v>3256</v>
      </c>
      <c r="E145" s="78" t="s">
        <v>3231</v>
      </c>
      <c r="F145" s="32" t="s">
        <v>3095</v>
      </c>
      <c r="G145" s="34">
        <v>6</v>
      </c>
      <c r="H145" s="56">
        <v>0</v>
      </c>
      <c r="I145" s="395">
        <f t="shared" si="2"/>
        <v>0</v>
      </c>
      <c r="J145" s="59"/>
      <c r="K145" s="35"/>
      <c r="L145" s="61"/>
      <c r="M145" s="63"/>
    </row>
    <row r="146" spans="1:13">
      <c r="A146" s="30"/>
      <c r="B146" s="72"/>
      <c r="C146" s="30" t="s">
        <v>3247</v>
      </c>
      <c r="D146" s="31" t="s">
        <v>3257</v>
      </c>
      <c r="E146" s="78" t="s">
        <v>533</v>
      </c>
      <c r="F146" s="32" t="s">
        <v>3126</v>
      </c>
      <c r="G146" s="34">
        <v>160</v>
      </c>
      <c r="H146" s="56">
        <v>0</v>
      </c>
      <c r="I146" s="395">
        <f t="shared" si="2"/>
        <v>0</v>
      </c>
      <c r="J146" s="59"/>
      <c r="K146" s="35"/>
      <c r="L146" s="61"/>
      <c r="M146" s="63"/>
    </row>
    <row r="147" spans="1:13">
      <c r="A147" s="82"/>
      <c r="B147" s="83"/>
      <c r="C147" s="82" t="s">
        <v>3248</v>
      </c>
      <c r="D147" s="84" t="s">
        <v>3258</v>
      </c>
      <c r="E147" s="101" t="s">
        <v>3232</v>
      </c>
      <c r="F147" s="85" t="s">
        <v>3126</v>
      </c>
      <c r="G147" s="86">
        <v>160</v>
      </c>
      <c r="H147" s="87">
        <v>0</v>
      </c>
      <c r="I147" s="396">
        <f t="shared" si="2"/>
        <v>0</v>
      </c>
      <c r="J147" s="59"/>
      <c r="K147" s="35"/>
      <c r="L147" s="61"/>
      <c r="M147" s="63"/>
    </row>
    <row r="148" spans="1:13">
      <c r="A148" s="82"/>
      <c r="B148" s="83"/>
      <c r="C148" s="82" t="s">
        <v>3249</v>
      </c>
      <c r="D148" s="84" t="s">
        <v>3259</v>
      </c>
      <c r="E148" s="101" t="s">
        <v>3233</v>
      </c>
      <c r="F148" s="85" t="s">
        <v>3126</v>
      </c>
      <c r="G148" s="86">
        <v>55</v>
      </c>
      <c r="H148" s="87">
        <v>0</v>
      </c>
      <c r="I148" s="396">
        <f t="shared" si="2"/>
        <v>0</v>
      </c>
      <c r="J148" s="59"/>
      <c r="K148" s="35"/>
      <c r="L148" s="61"/>
      <c r="M148" s="63"/>
    </row>
    <row r="149" spans="1:13" ht="22.5">
      <c r="A149" s="94"/>
      <c r="B149" s="95"/>
      <c r="C149" s="94"/>
      <c r="D149" s="96"/>
      <c r="E149" s="100" t="s">
        <v>3234</v>
      </c>
      <c r="F149" s="97"/>
      <c r="G149" s="98"/>
      <c r="H149" s="398"/>
      <c r="I149" s="398" t="str">
        <f t="shared" si="2"/>
        <v/>
      </c>
      <c r="J149" s="59"/>
      <c r="K149" s="35"/>
      <c r="L149" s="61"/>
      <c r="M149" s="63"/>
    </row>
    <row r="150" spans="1:13">
      <c r="A150" s="413">
        <v>4</v>
      </c>
      <c r="B150" s="413"/>
      <c r="C150" s="413"/>
      <c r="D150" s="414"/>
      <c r="E150" s="415" t="s">
        <v>232</v>
      </c>
      <c r="F150" s="415"/>
      <c r="G150" s="415"/>
      <c r="H150" s="464"/>
      <c r="I150" s="465">
        <f>SUM(I151:I172)</f>
        <v>0</v>
      </c>
      <c r="J150" s="59"/>
      <c r="K150" s="35"/>
      <c r="L150" s="61"/>
      <c r="M150" s="63"/>
    </row>
    <row r="151" spans="1:13">
      <c r="A151" s="416">
        <v>5</v>
      </c>
      <c r="B151" s="416"/>
      <c r="C151" s="416"/>
      <c r="D151" s="417"/>
      <c r="E151" s="418" t="s">
        <v>610</v>
      </c>
      <c r="F151" s="418"/>
      <c r="G151" s="418"/>
      <c r="H151" s="419"/>
      <c r="I151" s="420"/>
      <c r="J151" s="59"/>
      <c r="K151" s="35"/>
      <c r="L151" s="61"/>
      <c r="M151" s="63"/>
    </row>
    <row r="152" spans="1:13">
      <c r="A152" s="30"/>
      <c r="B152" s="72"/>
      <c r="C152" s="30" t="s">
        <v>3182</v>
      </c>
      <c r="D152" s="31" t="s">
        <v>3209</v>
      </c>
      <c r="E152" s="78" t="s">
        <v>3131</v>
      </c>
      <c r="F152" s="32" t="s">
        <v>3126</v>
      </c>
      <c r="G152" s="34">
        <v>253</v>
      </c>
      <c r="H152" s="56">
        <v>0</v>
      </c>
      <c r="I152" s="395">
        <f t="shared" si="2"/>
        <v>0</v>
      </c>
      <c r="J152" s="59"/>
      <c r="K152" s="35"/>
      <c r="L152" s="61"/>
      <c r="M152" s="63"/>
    </row>
    <row r="153" spans="1:13">
      <c r="A153" s="30"/>
      <c r="B153" s="72"/>
      <c r="C153" s="30" t="s">
        <v>3183</v>
      </c>
      <c r="D153" s="31" t="s">
        <v>3210</v>
      </c>
      <c r="E153" s="78" t="s">
        <v>3132</v>
      </c>
      <c r="F153" s="32" t="s">
        <v>3126</v>
      </c>
      <c r="G153" s="34">
        <v>597</v>
      </c>
      <c r="H153" s="56">
        <v>0</v>
      </c>
      <c r="I153" s="395">
        <f t="shared" si="2"/>
        <v>0</v>
      </c>
      <c r="J153" s="59"/>
      <c r="K153" s="35"/>
      <c r="L153" s="61"/>
      <c r="M153" s="63"/>
    </row>
    <row r="154" spans="1:13">
      <c r="A154" s="30"/>
      <c r="B154" s="72"/>
      <c r="C154" s="30" t="s">
        <v>3184</v>
      </c>
      <c r="D154" s="31" t="s">
        <v>3211</v>
      </c>
      <c r="E154" s="78" t="s">
        <v>3133</v>
      </c>
      <c r="F154" s="32" t="s">
        <v>3126</v>
      </c>
      <c r="G154" s="34">
        <v>461</v>
      </c>
      <c r="H154" s="56">
        <v>0</v>
      </c>
      <c r="I154" s="395">
        <f t="shared" si="2"/>
        <v>0</v>
      </c>
      <c r="J154" s="59"/>
      <c r="K154" s="35"/>
      <c r="L154" s="61"/>
      <c r="M154" s="63"/>
    </row>
    <row r="155" spans="1:13">
      <c r="A155" s="30"/>
      <c r="B155" s="72"/>
      <c r="C155" s="30" t="s">
        <v>3185</v>
      </c>
      <c r="D155" s="31" t="s">
        <v>3212</v>
      </c>
      <c r="E155" s="78" t="s">
        <v>3134</v>
      </c>
      <c r="F155" s="32" t="s">
        <v>3126</v>
      </c>
      <c r="G155" s="34">
        <v>3312</v>
      </c>
      <c r="H155" s="56">
        <v>0</v>
      </c>
      <c r="I155" s="395">
        <f t="shared" ref="I155:I202" si="4">IF(ISNUMBER(G155),ROUND(G155*H155,2),"")</f>
        <v>0</v>
      </c>
      <c r="J155" s="59"/>
      <c r="K155" s="35"/>
      <c r="L155" s="61"/>
      <c r="M155" s="63"/>
    </row>
    <row r="156" spans="1:13" ht="33.75">
      <c r="A156" s="30"/>
      <c r="B156" s="72"/>
      <c r="C156" s="30" t="s">
        <v>3186</v>
      </c>
      <c r="D156" s="31" t="s">
        <v>3213</v>
      </c>
      <c r="E156" s="78" t="s">
        <v>3135</v>
      </c>
      <c r="F156" s="32" t="s">
        <v>3126</v>
      </c>
      <c r="G156" s="34">
        <v>131</v>
      </c>
      <c r="H156" s="56">
        <v>0</v>
      </c>
      <c r="I156" s="395">
        <f t="shared" si="4"/>
        <v>0</v>
      </c>
      <c r="J156" s="59"/>
      <c r="K156" s="35"/>
      <c r="L156" s="61"/>
      <c r="M156" s="63"/>
    </row>
    <row r="157" spans="1:13">
      <c r="A157" s="416">
        <v>5</v>
      </c>
      <c r="B157" s="416"/>
      <c r="C157" s="416"/>
      <c r="D157" s="417"/>
      <c r="E157" s="418" t="s">
        <v>725</v>
      </c>
      <c r="F157" s="418"/>
      <c r="G157" s="418"/>
      <c r="H157" s="419"/>
      <c r="I157" s="420"/>
      <c r="J157" s="59"/>
      <c r="K157" s="35"/>
      <c r="L157" s="61"/>
      <c r="M157" s="63"/>
    </row>
    <row r="158" spans="1:13">
      <c r="A158" s="30"/>
      <c r="B158" s="72"/>
      <c r="C158" s="30" t="s">
        <v>3187</v>
      </c>
      <c r="D158" s="31" t="s">
        <v>3209</v>
      </c>
      <c r="E158" s="78" t="s">
        <v>3136</v>
      </c>
      <c r="F158" s="32" t="s">
        <v>3096</v>
      </c>
      <c r="G158" s="34">
        <v>4819</v>
      </c>
      <c r="H158" s="56">
        <v>0</v>
      </c>
      <c r="I158" s="395">
        <f t="shared" si="4"/>
        <v>0</v>
      </c>
      <c r="J158" s="59"/>
      <c r="K158" s="35"/>
      <c r="L158" s="61"/>
      <c r="M158" s="63"/>
    </row>
    <row r="159" spans="1:13">
      <c r="A159" s="416">
        <v>5</v>
      </c>
      <c r="B159" s="416"/>
      <c r="C159" s="416"/>
      <c r="D159" s="417"/>
      <c r="E159" s="418" t="s">
        <v>611</v>
      </c>
      <c r="F159" s="418"/>
      <c r="G159" s="418"/>
      <c r="H159" s="419"/>
      <c r="I159" s="420"/>
      <c r="J159" s="59"/>
      <c r="K159" s="35"/>
      <c r="L159" s="61"/>
      <c r="M159" s="63"/>
    </row>
    <row r="160" spans="1:13" ht="22.5">
      <c r="A160" s="30"/>
      <c r="B160" s="72"/>
      <c r="C160" s="30" t="s">
        <v>3250</v>
      </c>
      <c r="D160" s="31" t="s">
        <v>3209</v>
      </c>
      <c r="E160" s="78" t="s">
        <v>3235</v>
      </c>
      <c r="F160" s="32" t="s">
        <v>3096</v>
      </c>
      <c r="G160" s="34">
        <v>4819</v>
      </c>
      <c r="H160" s="56">
        <v>0</v>
      </c>
      <c r="I160" s="395">
        <f t="shared" si="4"/>
        <v>0</v>
      </c>
      <c r="J160" s="59"/>
      <c r="K160" s="35"/>
      <c r="L160" s="61"/>
      <c r="M160" s="63"/>
    </row>
    <row r="161" spans="1:13">
      <c r="A161" s="416">
        <v>5</v>
      </c>
      <c r="B161" s="416"/>
      <c r="C161" s="416"/>
      <c r="D161" s="417"/>
      <c r="E161" s="418" t="s">
        <v>612</v>
      </c>
      <c r="F161" s="418"/>
      <c r="G161" s="418"/>
      <c r="H161" s="419"/>
      <c r="I161" s="420"/>
      <c r="J161" s="59"/>
      <c r="K161" s="35"/>
      <c r="L161" s="61"/>
      <c r="M161" s="63"/>
    </row>
    <row r="162" spans="1:13" ht="33.75">
      <c r="A162" s="82"/>
      <c r="B162" s="83"/>
      <c r="C162" s="82"/>
      <c r="D162" s="84" t="s">
        <v>3209</v>
      </c>
      <c r="E162" s="101" t="s">
        <v>4196</v>
      </c>
      <c r="F162" s="85" t="s">
        <v>3126</v>
      </c>
      <c r="G162" s="86">
        <v>670</v>
      </c>
      <c r="H162" s="87">
        <v>0</v>
      </c>
      <c r="I162" s="396">
        <f t="shared" ref="I162" si="5">IF(ISNUMBER(G162),ROUND(G162*H162,2),"")</f>
        <v>0</v>
      </c>
      <c r="J162" s="59"/>
      <c r="K162" s="35"/>
      <c r="L162" s="61"/>
      <c r="M162" s="63"/>
    </row>
    <row r="163" spans="1:13">
      <c r="A163" s="82"/>
      <c r="B163" s="83"/>
      <c r="C163" s="82" t="s">
        <v>3188</v>
      </c>
      <c r="D163" s="84" t="s">
        <v>3209</v>
      </c>
      <c r="E163" s="101" t="s">
        <v>3137</v>
      </c>
      <c r="F163" s="85" t="s">
        <v>3126</v>
      </c>
      <c r="G163" s="86">
        <v>2412</v>
      </c>
      <c r="H163" s="87">
        <v>0</v>
      </c>
      <c r="I163" s="396">
        <f t="shared" si="4"/>
        <v>0</v>
      </c>
      <c r="J163" s="59"/>
      <c r="K163" s="35"/>
      <c r="L163" s="61"/>
      <c r="M163" s="63"/>
    </row>
    <row r="164" spans="1:13">
      <c r="A164" s="82"/>
      <c r="B164" s="83"/>
      <c r="C164" s="82" t="s">
        <v>3189</v>
      </c>
      <c r="D164" s="84" t="s">
        <v>3210</v>
      </c>
      <c r="E164" s="101" t="s">
        <v>3139</v>
      </c>
      <c r="F164" s="85" t="s">
        <v>3126</v>
      </c>
      <c r="G164" s="86">
        <v>461</v>
      </c>
      <c r="H164" s="87">
        <v>0</v>
      </c>
      <c r="I164" s="396">
        <f t="shared" si="4"/>
        <v>0</v>
      </c>
      <c r="J164" s="59"/>
      <c r="K164" s="35"/>
      <c r="L164" s="61"/>
      <c r="M164" s="63"/>
    </row>
    <row r="165" spans="1:13" ht="22.5">
      <c r="A165" s="94"/>
      <c r="B165" s="95"/>
      <c r="C165" s="94"/>
      <c r="D165" s="96"/>
      <c r="E165" s="100" t="s">
        <v>3140</v>
      </c>
      <c r="F165" s="97"/>
      <c r="G165" s="98"/>
      <c r="H165" s="398"/>
      <c r="I165" s="398" t="str">
        <f t="shared" si="4"/>
        <v/>
      </c>
      <c r="J165" s="59"/>
      <c r="K165" s="35"/>
      <c r="L165" s="61"/>
      <c r="M165" s="63"/>
    </row>
    <row r="166" spans="1:13">
      <c r="A166" s="82"/>
      <c r="B166" s="83"/>
      <c r="C166" s="82" t="s">
        <v>3251</v>
      </c>
      <c r="D166" s="84" t="s">
        <v>3211</v>
      </c>
      <c r="E166" s="101" t="s">
        <v>4201</v>
      </c>
      <c r="F166" s="85" t="s">
        <v>3096</v>
      </c>
      <c r="G166" s="86">
        <v>2179</v>
      </c>
      <c r="H166" s="87">
        <v>0</v>
      </c>
      <c r="I166" s="396">
        <f t="shared" si="4"/>
        <v>0</v>
      </c>
      <c r="J166" s="59"/>
      <c r="K166" s="35"/>
      <c r="L166" s="61"/>
      <c r="M166" s="63"/>
    </row>
    <row r="167" spans="1:13" ht="22.5">
      <c r="A167" s="94"/>
      <c r="B167" s="95"/>
      <c r="C167" s="94"/>
      <c r="D167" s="96"/>
      <c r="E167" s="100" t="s">
        <v>3236</v>
      </c>
      <c r="F167" s="97"/>
      <c r="G167" s="98"/>
      <c r="H167" s="398"/>
      <c r="I167" s="398" t="str">
        <f t="shared" si="4"/>
        <v/>
      </c>
      <c r="J167" s="59"/>
      <c r="K167" s="35"/>
      <c r="L167" s="61"/>
      <c r="M167" s="63"/>
    </row>
    <row r="168" spans="1:13">
      <c r="A168" s="466">
        <v>5</v>
      </c>
      <c r="B168" s="466"/>
      <c r="C168" s="466"/>
      <c r="D168" s="467"/>
      <c r="E168" s="468" t="s">
        <v>613</v>
      </c>
      <c r="F168" s="468"/>
      <c r="G168" s="468"/>
      <c r="H168" s="469"/>
      <c r="I168" s="470"/>
      <c r="J168" s="59"/>
      <c r="K168" s="35"/>
      <c r="L168" s="61"/>
      <c r="M168" s="63"/>
    </row>
    <row r="169" spans="1:13">
      <c r="A169" s="30"/>
      <c r="B169" s="72"/>
      <c r="C169" s="30" t="s">
        <v>3192</v>
      </c>
      <c r="D169" s="31" t="s">
        <v>3209</v>
      </c>
      <c r="E169" s="78" t="s">
        <v>3143</v>
      </c>
      <c r="F169" s="32" t="s">
        <v>3096</v>
      </c>
      <c r="G169" s="34">
        <v>936</v>
      </c>
      <c r="H169" s="56">
        <v>0</v>
      </c>
      <c r="I169" s="395">
        <f t="shared" si="4"/>
        <v>0</v>
      </c>
      <c r="J169" s="59"/>
      <c r="K169" s="35"/>
      <c r="L169" s="61"/>
      <c r="M169" s="63"/>
    </row>
    <row r="170" spans="1:13">
      <c r="A170" s="30"/>
      <c r="B170" s="72"/>
      <c r="C170" s="30" t="s">
        <v>3193</v>
      </c>
      <c r="D170" s="31" t="s">
        <v>3210</v>
      </c>
      <c r="E170" s="78" t="s">
        <v>3144</v>
      </c>
      <c r="F170" s="32" t="s">
        <v>3096</v>
      </c>
      <c r="G170" s="34">
        <v>748</v>
      </c>
      <c r="H170" s="56">
        <v>0</v>
      </c>
      <c r="I170" s="395">
        <f t="shared" si="4"/>
        <v>0</v>
      </c>
      <c r="J170" s="59"/>
      <c r="K170" s="35"/>
      <c r="L170" s="61"/>
      <c r="M170" s="63"/>
    </row>
    <row r="171" spans="1:13">
      <c r="A171" s="30"/>
      <c r="B171" s="72"/>
      <c r="C171" s="30" t="s">
        <v>3194</v>
      </c>
      <c r="D171" s="31" t="s">
        <v>3211</v>
      </c>
      <c r="E171" s="78" t="s">
        <v>559</v>
      </c>
      <c r="F171" s="32" t="s">
        <v>3096</v>
      </c>
      <c r="G171" s="34">
        <v>1684</v>
      </c>
      <c r="H171" s="56">
        <v>0</v>
      </c>
      <c r="I171" s="395">
        <f t="shared" si="4"/>
        <v>0</v>
      </c>
      <c r="J171" s="59"/>
      <c r="K171" s="35"/>
      <c r="L171" s="61"/>
      <c r="M171" s="63"/>
    </row>
    <row r="172" spans="1:13">
      <c r="A172" s="30"/>
      <c r="B172" s="72"/>
      <c r="C172" s="30"/>
      <c r="D172" s="31" t="s">
        <v>3212</v>
      </c>
      <c r="E172" s="78" t="s">
        <v>3651</v>
      </c>
      <c r="F172" s="32" t="s">
        <v>3126</v>
      </c>
      <c r="G172" s="34">
        <v>1000</v>
      </c>
      <c r="H172" s="56">
        <v>0</v>
      </c>
      <c r="I172" s="395">
        <f t="shared" si="4"/>
        <v>0</v>
      </c>
      <c r="J172" s="59"/>
      <c r="K172" s="35"/>
      <c r="L172" s="61"/>
      <c r="M172" s="63"/>
    </row>
    <row r="173" spans="1:13">
      <c r="A173" s="402">
        <v>4</v>
      </c>
      <c r="B173" s="402"/>
      <c r="C173" s="402"/>
      <c r="D173" s="403"/>
      <c r="E173" s="404" t="s">
        <v>3145</v>
      </c>
      <c r="F173" s="404"/>
      <c r="G173" s="404"/>
      <c r="H173" s="408"/>
      <c r="I173" s="409">
        <f>SUM(I174:I188)</f>
        <v>0</v>
      </c>
      <c r="J173" s="59"/>
      <c r="K173" s="35"/>
      <c r="L173" s="61"/>
      <c r="M173" s="63"/>
    </row>
    <row r="174" spans="1:13">
      <c r="A174" s="416">
        <v>5</v>
      </c>
      <c r="B174" s="416"/>
      <c r="C174" s="416"/>
      <c r="D174" s="417"/>
      <c r="E174" s="418" t="s">
        <v>3223</v>
      </c>
      <c r="F174" s="418"/>
      <c r="G174" s="418"/>
      <c r="H174" s="419"/>
      <c r="I174" s="420"/>
      <c r="J174" s="59"/>
      <c r="K174" s="35"/>
      <c r="L174" s="61"/>
      <c r="M174" s="63"/>
    </row>
    <row r="175" spans="1:13" ht="22.5">
      <c r="A175" s="82"/>
      <c r="B175" s="83"/>
      <c r="C175" s="82" t="s">
        <v>3252</v>
      </c>
      <c r="D175" s="84" t="s">
        <v>3209</v>
      </c>
      <c r="E175" s="101" t="s">
        <v>4202</v>
      </c>
      <c r="F175" s="85" t="s">
        <v>3126</v>
      </c>
      <c r="G175" s="86">
        <v>1016</v>
      </c>
      <c r="H175" s="87">
        <v>0</v>
      </c>
      <c r="I175" s="396">
        <f t="shared" si="4"/>
        <v>0</v>
      </c>
      <c r="J175" s="59"/>
      <c r="K175" s="35"/>
      <c r="L175" s="61"/>
      <c r="M175" s="63"/>
    </row>
    <row r="176" spans="1:13" ht="22.5">
      <c r="A176" s="82"/>
      <c r="B176" s="83"/>
      <c r="C176" s="82" t="s">
        <v>3253</v>
      </c>
      <c r="D176" s="84" t="s">
        <v>3210</v>
      </c>
      <c r="E176" s="101" t="s">
        <v>3237</v>
      </c>
      <c r="F176" s="85" t="s">
        <v>3096</v>
      </c>
      <c r="G176" s="86">
        <v>3700</v>
      </c>
      <c r="H176" s="87">
        <v>0</v>
      </c>
      <c r="I176" s="396">
        <f t="shared" si="4"/>
        <v>0</v>
      </c>
      <c r="J176" s="59"/>
      <c r="K176" s="35"/>
      <c r="L176" s="61"/>
      <c r="M176" s="63"/>
    </row>
    <row r="177" spans="1:13" ht="22.5">
      <c r="A177" s="94"/>
      <c r="B177" s="95"/>
      <c r="C177" s="94"/>
      <c r="D177" s="96"/>
      <c r="E177" s="100" t="s">
        <v>3238</v>
      </c>
      <c r="F177" s="97"/>
      <c r="G177" s="98"/>
      <c r="H177" s="398"/>
      <c r="I177" s="398" t="str">
        <f t="shared" si="4"/>
        <v/>
      </c>
      <c r="J177" s="59"/>
      <c r="K177" s="35"/>
      <c r="L177" s="61"/>
      <c r="M177" s="63"/>
    </row>
    <row r="178" spans="1:13">
      <c r="A178" s="459">
        <v>5</v>
      </c>
      <c r="B178" s="459"/>
      <c r="C178" s="459"/>
      <c r="D178" s="460"/>
      <c r="E178" s="461" t="s">
        <v>3224</v>
      </c>
      <c r="F178" s="461"/>
      <c r="G178" s="461"/>
      <c r="H178" s="462"/>
      <c r="I178" s="463"/>
      <c r="J178" s="59"/>
      <c r="K178" s="35"/>
      <c r="L178" s="61"/>
      <c r="M178" s="63"/>
    </row>
    <row r="179" spans="1:13" ht="22.5">
      <c r="A179" s="82"/>
      <c r="B179" s="83"/>
      <c r="C179" s="82" t="s">
        <v>3199</v>
      </c>
      <c r="D179" s="84" t="s">
        <v>3209</v>
      </c>
      <c r="E179" s="101" t="s">
        <v>3152</v>
      </c>
      <c r="F179" s="85" t="s">
        <v>3096</v>
      </c>
      <c r="G179" s="86">
        <v>3700</v>
      </c>
      <c r="H179" s="87">
        <v>0</v>
      </c>
      <c r="I179" s="396">
        <f t="shared" si="4"/>
        <v>0</v>
      </c>
      <c r="J179" s="59"/>
      <c r="K179" s="35"/>
      <c r="L179" s="61"/>
      <c r="M179" s="63"/>
    </row>
    <row r="180" spans="1:13" ht="22.5">
      <c r="A180" s="94"/>
      <c r="B180" s="95"/>
      <c r="C180" s="94"/>
      <c r="D180" s="96"/>
      <c r="E180" s="100" t="s">
        <v>3153</v>
      </c>
      <c r="F180" s="97"/>
      <c r="G180" s="98"/>
      <c r="H180" s="398"/>
      <c r="I180" s="398" t="str">
        <f t="shared" si="4"/>
        <v/>
      </c>
      <c r="J180" s="59"/>
      <c r="K180" s="35"/>
      <c r="L180" s="61"/>
      <c r="M180" s="63"/>
    </row>
    <row r="181" spans="1:13">
      <c r="A181" s="94"/>
      <c r="B181" s="95"/>
      <c r="C181" s="94" t="s">
        <v>3200</v>
      </c>
      <c r="D181" s="96" t="s">
        <v>3210</v>
      </c>
      <c r="E181" s="100" t="s">
        <v>3154</v>
      </c>
      <c r="F181" s="97" t="s">
        <v>3096</v>
      </c>
      <c r="G181" s="98">
        <v>3700</v>
      </c>
      <c r="H181" s="99">
        <v>0</v>
      </c>
      <c r="I181" s="398">
        <f t="shared" si="4"/>
        <v>0</v>
      </c>
      <c r="J181" s="59"/>
      <c r="K181" s="35"/>
      <c r="L181" s="61"/>
      <c r="M181" s="63"/>
    </row>
    <row r="182" spans="1:13">
      <c r="A182" s="416">
        <v>5</v>
      </c>
      <c r="B182" s="416"/>
      <c r="C182" s="416"/>
      <c r="D182" s="417"/>
      <c r="E182" s="418" t="s">
        <v>3225</v>
      </c>
      <c r="F182" s="418"/>
      <c r="G182" s="418"/>
      <c r="H182" s="419"/>
      <c r="I182" s="420"/>
      <c r="J182" s="59"/>
      <c r="K182" s="35"/>
      <c r="L182" s="61"/>
      <c r="M182" s="63"/>
    </row>
    <row r="183" spans="1:13" ht="22.5">
      <c r="A183" s="30"/>
      <c r="B183" s="72"/>
      <c r="C183" s="30" t="s">
        <v>3201</v>
      </c>
      <c r="D183" s="31" t="s">
        <v>3209</v>
      </c>
      <c r="E183" s="78" t="s">
        <v>3155</v>
      </c>
      <c r="F183" s="32" t="s">
        <v>3124</v>
      </c>
      <c r="G183" s="34">
        <v>123</v>
      </c>
      <c r="H183" s="56">
        <v>0</v>
      </c>
      <c r="I183" s="395">
        <f t="shared" si="4"/>
        <v>0</v>
      </c>
      <c r="J183" s="59"/>
      <c r="K183" s="35"/>
      <c r="L183" s="61"/>
      <c r="M183" s="63"/>
    </row>
    <row r="184" spans="1:13">
      <c r="A184" s="416">
        <v>5</v>
      </c>
      <c r="B184" s="416"/>
      <c r="C184" s="416"/>
      <c r="D184" s="417"/>
      <c r="E184" s="418" t="s">
        <v>3226</v>
      </c>
      <c r="F184" s="418"/>
      <c r="G184" s="418"/>
      <c r="H184" s="419"/>
      <c r="I184" s="420"/>
      <c r="J184" s="59"/>
      <c r="K184" s="35"/>
      <c r="L184" s="61"/>
      <c r="M184" s="63"/>
    </row>
    <row r="185" spans="1:13">
      <c r="A185" s="30"/>
      <c r="B185" s="72"/>
      <c r="C185" s="30" t="s">
        <v>3254</v>
      </c>
      <c r="D185" s="31" t="s">
        <v>3209</v>
      </c>
      <c r="E185" s="78" t="s">
        <v>3239</v>
      </c>
      <c r="F185" s="32" t="s">
        <v>3126</v>
      </c>
      <c r="G185" s="34">
        <v>5</v>
      </c>
      <c r="H185" s="56">
        <v>0</v>
      </c>
      <c r="I185" s="395">
        <f t="shared" si="4"/>
        <v>0</v>
      </c>
      <c r="J185" s="59"/>
      <c r="K185" s="35"/>
      <c r="L185" s="61"/>
      <c r="M185" s="63"/>
    </row>
    <row r="186" spans="1:13">
      <c r="A186" s="82"/>
      <c r="B186" s="83"/>
      <c r="C186" s="82" t="s">
        <v>3203</v>
      </c>
      <c r="D186" s="84" t="s">
        <v>3210</v>
      </c>
      <c r="E186" s="101" t="s">
        <v>3157</v>
      </c>
      <c r="F186" s="85" t="s">
        <v>3126</v>
      </c>
      <c r="G186" s="86">
        <v>10</v>
      </c>
      <c r="H186" s="87">
        <v>0</v>
      </c>
      <c r="I186" s="396">
        <f t="shared" si="4"/>
        <v>0</v>
      </c>
      <c r="J186" s="59"/>
      <c r="K186" s="35"/>
      <c r="L186" s="61"/>
      <c r="M186" s="63"/>
    </row>
    <row r="187" spans="1:13">
      <c r="A187" s="82"/>
      <c r="B187" s="83"/>
      <c r="C187" s="82" t="s">
        <v>3204</v>
      </c>
      <c r="D187" s="84" t="s">
        <v>3211</v>
      </c>
      <c r="E187" s="101" t="s">
        <v>3158</v>
      </c>
      <c r="F187" s="85" t="s">
        <v>3126</v>
      </c>
      <c r="G187" s="86">
        <v>16</v>
      </c>
      <c r="H187" s="87">
        <v>0</v>
      </c>
      <c r="I187" s="396">
        <f t="shared" si="4"/>
        <v>0</v>
      </c>
      <c r="J187" s="59"/>
      <c r="K187" s="35"/>
      <c r="L187" s="61"/>
      <c r="M187" s="63"/>
    </row>
    <row r="188" spans="1:13" ht="22.5">
      <c r="A188" s="94"/>
      <c r="B188" s="95"/>
      <c r="C188" s="94"/>
      <c r="D188" s="96"/>
      <c r="E188" s="100" t="s">
        <v>3240</v>
      </c>
      <c r="F188" s="97"/>
      <c r="G188" s="98"/>
      <c r="H188" s="398"/>
      <c r="I188" s="398" t="str">
        <f t="shared" si="4"/>
        <v/>
      </c>
      <c r="J188" s="59"/>
      <c r="K188" s="35"/>
      <c r="L188" s="61"/>
      <c r="M188" s="63"/>
    </row>
    <row r="189" spans="1:13">
      <c r="A189" s="413">
        <v>4</v>
      </c>
      <c r="B189" s="413"/>
      <c r="C189" s="413"/>
      <c r="D189" s="414"/>
      <c r="E189" s="415" t="s">
        <v>234</v>
      </c>
      <c r="F189" s="415"/>
      <c r="G189" s="415"/>
      <c r="H189" s="464"/>
      <c r="I189" s="465">
        <f>SUM(I190:I198)</f>
        <v>0</v>
      </c>
      <c r="J189" s="59"/>
      <c r="K189" s="35"/>
      <c r="L189" s="61"/>
      <c r="M189" s="63"/>
    </row>
    <row r="190" spans="1:13">
      <c r="A190" s="454">
        <v>5</v>
      </c>
      <c r="B190" s="454"/>
      <c r="C190" s="454"/>
      <c r="D190" s="455"/>
      <c r="E190" s="456" t="s">
        <v>614</v>
      </c>
      <c r="F190" s="456"/>
      <c r="G190" s="456"/>
      <c r="H190" s="457"/>
      <c r="I190" s="458"/>
      <c r="J190" s="59"/>
      <c r="K190" s="35"/>
      <c r="L190" s="61"/>
      <c r="M190" s="63"/>
    </row>
    <row r="191" spans="1:13" ht="33.75">
      <c r="A191" s="82"/>
      <c r="B191" s="83"/>
      <c r="C191" s="82" t="s">
        <v>3205</v>
      </c>
      <c r="D191" s="84" t="s">
        <v>3209</v>
      </c>
      <c r="E191" s="101" t="s">
        <v>3160</v>
      </c>
      <c r="F191" s="85" t="s">
        <v>3124</v>
      </c>
      <c r="G191" s="86">
        <v>20</v>
      </c>
      <c r="H191" s="87">
        <v>0</v>
      </c>
      <c r="I191" s="396">
        <f t="shared" si="4"/>
        <v>0</v>
      </c>
      <c r="J191" s="59"/>
      <c r="K191" s="35"/>
      <c r="L191" s="61"/>
      <c r="M191" s="63"/>
    </row>
    <row r="192" spans="1:13" ht="22.5">
      <c r="A192" s="94"/>
      <c r="B192" s="95"/>
      <c r="C192" s="94"/>
      <c r="D192" s="96"/>
      <c r="E192" s="100" t="s">
        <v>3161</v>
      </c>
      <c r="F192" s="97"/>
      <c r="G192" s="98"/>
      <c r="H192" s="398"/>
      <c r="I192" s="398" t="str">
        <f t="shared" si="4"/>
        <v/>
      </c>
      <c r="J192" s="59"/>
      <c r="K192" s="35"/>
      <c r="L192" s="61"/>
      <c r="M192" s="63"/>
    </row>
    <row r="193" spans="1:13" ht="22.5">
      <c r="A193" s="30"/>
      <c r="B193" s="72"/>
      <c r="C193" s="30"/>
      <c r="D193" s="31" t="s">
        <v>3210</v>
      </c>
      <c r="E193" s="78" t="s">
        <v>4200</v>
      </c>
      <c r="F193" s="32" t="s">
        <v>3096</v>
      </c>
      <c r="G193" s="34">
        <v>60</v>
      </c>
      <c r="H193" s="56">
        <v>0</v>
      </c>
      <c r="I193" s="395">
        <f t="shared" ref="I193" si="6">IF(ISNUMBER(G193),ROUND(G193*H193,2),"")</f>
        <v>0</v>
      </c>
      <c r="J193" s="59"/>
      <c r="K193" s="35"/>
      <c r="L193" s="61"/>
      <c r="M193" s="63"/>
    </row>
    <row r="194" spans="1:13" ht="22.5">
      <c r="A194" s="82"/>
      <c r="B194" s="83"/>
      <c r="C194" s="82" t="s">
        <v>3255</v>
      </c>
      <c r="D194" s="84" t="s">
        <v>3211</v>
      </c>
      <c r="E194" s="101" t="s">
        <v>3241</v>
      </c>
      <c r="F194" s="85" t="s">
        <v>3124</v>
      </c>
      <c r="G194" s="86">
        <v>735</v>
      </c>
      <c r="H194" s="87">
        <v>0</v>
      </c>
      <c r="I194" s="396">
        <f t="shared" si="4"/>
        <v>0</v>
      </c>
      <c r="J194" s="59"/>
      <c r="K194" s="35"/>
      <c r="L194" s="61"/>
      <c r="M194" s="63"/>
    </row>
    <row r="195" spans="1:13" ht="22.5">
      <c r="A195" s="94"/>
      <c r="B195" s="95"/>
      <c r="C195" s="94"/>
      <c r="D195" s="96"/>
      <c r="E195" s="100" t="s">
        <v>3242</v>
      </c>
      <c r="F195" s="97"/>
      <c r="G195" s="98"/>
      <c r="H195" s="398"/>
      <c r="I195" s="398" t="str">
        <f t="shared" si="4"/>
        <v/>
      </c>
      <c r="J195" s="59"/>
      <c r="K195" s="35"/>
      <c r="L195" s="61"/>
      <c r="M195" s="63"/>
    </row>
    <row r="196" spans="1:13">
      <c r="A196" s="466">
        <v>5</v>
      </c>
      <c r="B196" s="466"/>
      <c r="C196" s="466"/>
      <c r="D196" s="467"/>
      <c r="E196" s="468" t="s">
        <v>615</v>
      </c>
      <c r="F196" s="468"/>
      <c r="G196" s="468"/>
      <c r="H196" s="469"/>
      <c r="I196" s="470"/>
      <c r="J196" s="59"/>
      <c r="K196" s="35"/>
      <c r="L196" s="61"/>
      <c r="M196" s="63"/>
    </row>
    <row r="197" spans="1:13" ht="33.75">
      <c r="A197" s="30"/>
      <c r="B197" s="72"/>
      <c r="C197" s="30" t="s">
        <v>3206</v>
      </c>
      <c r="D197" s="31" t="s">
        <v>3209</v>
      </c>
      <c r="E197" s="78" t="s">
        <v>3162</v>
      </c>
      <c r="F197" s="32" t="s">
        <v>3124</v>
      </c>
      <c r="G197" s="34">
        <v>700</v>
      </c>
      <c r="H197" s="56">
        <v>0</v>
      </c>
      <c r="I197" s="395">
        <f t="shared" si="4"/>
        <v>0</v>
      </c>
      <c r="J197" s="59"/>
      <c r="K197" s="35"/>
      <c r="L197" s="61"/>
      <c r="M197" s="63"/>
    </row>
    <row r="198" spans="1:13">
      <c r="A198" s="30"/>
      <c r="B198" s="72"/>
      <c r="C198" s="30" t="s">
        <v>3207</v>
      </c>
      <c r="D198" s="31" t="s">
        <v>3210</v>
      </c>
      <c r="E198" s="78" t="s">
        <v>3163</v>
      </c>
      <c r="F198" s="32" t="s">
        <v>3124</v>
      </c>
      <c r="G198" s="34">
        <v>70</v>
      </c>
      <c r="H198" s="56">
        <v>0</v>
      </c>
      <c r="I198" s="395">
        <f t="shared" si="4"/>
        <v>0</v>
      </c>
      <c r="J198" s="59"/>
      <c r="K198" s="35"/>
      <c r="L198" s="61"/>
      <c r="M198" s="63"/>
    </row>
    <row r="199" spans="1:13">
      <c r="A199" s="402">
        <v>4</v>
      </c>
      <c r="B199" s="402"/>
      <c r="C199" s="402"/>
      <c r="D199" s="403"/>
      <c r="E199" s="404" t="s">
        <v>236</v>
      </c>
      <c r="F199" s="404"/>
      <c r="G199" s="404"/>
      <c r="H199" s="408"/>
      <c r="I199" s="409">
        <f>SUM(I200:I202)</f>
        <v>0</v>
      </c>
      <c r="J199" s="59"/>
      <c r="K199" s="35"/>
      <c r="L199" s="61"/>
      <c r="M199" s="63"/>
    </row>
    <row r="200" spans="1:13">
      <c r="A200" s="454">
        <v>5</v>
      </c>
      <c r="B200" s="454"/>
      <c r="C200" s="454"/>
      <c r="D200" s="455"/>
      <c r="E200" s="456" t="s">
        <v>508</v>
      </c>
      <c r="F200" s="456"/>
      <c r="G200" s="456"/>
      <c r="H200" s="457"/>
      <c r="I200" s="458"/>
      <c r="J200" s="59"/>
      <c r="K200" s="35"/>
      <c r="L200" s="61"/>
      <c r="M200" s="63"/>
    </row>
    <row r="201" spans="1:13" ht="22.5">
      <c r="A201" s="82"/>
      <c r="B201" s="83"/>
      <c r="C201" s="82" t="s">
        <v>3208</v>
      </c>
      <c r="D201" s="84" t="s">
        <v>3209</v>
      </c>
      <c r="E201" s="101" t="s">
        <v>3243</v>
      </c>
      <c r="F201" s="85" t="s">
        <v>3124</v>
      </c>
      <c r="G201" s="86">
        <v>27</v>
      </c>
      <c r="H201" s="87">
        <v>0</v>
      </c>
      <c r="I201" s="396">
        <f t="shared" si="4"/>
        <v>0</v>
      </c>
      <c r="J201" s="59"/>
      <c r="K201" s="35"/>
      <c r="L201" s="61"/>
      <c r="M201" s="63"/>
    </row>
    <row r="202" spans="1:13" ht="56.25">
      <c r="A202" s="94"/>
      <c r="B202" s="95"/>
      <c r="C202" s="94"/>
      <c r="D202" s="96"/>
      <c r="E202" s="100" t="s">
        <v>4548</v>
      </c>
      <c r="F202" s="97"/>
      <c r="G202" s="98"/>
      <c r="H202" s="398"/>
      <c r="I202" s="398" t="str">
        <f t="shared" si="4"/>
        <v/>
      </c>
      <c r="J202" s="59"/>
      <c r="K202" s="35"/>
      <c r="L202" s="61"/>
      <c r="M202" s="63"/>
    </row>
    <row r="203" spans="1:13">
      <c r="A203" s="74">
        <v>3</v>
      </c>
      <c r="B203" s="73"/>
      <c r="C203" s="74"/>
      <c r="D203" s="44"/>
      <c r="E203" s="75" t="s">
        <v>4206</v>
      </c>
      <c r="F203" s="76"/>
      <c r="G203" s="77"/>
      <c r="H203" s="52"/>
      <c r="I203" s="52">
        <f>I204+I211+I227+I238</f>
        <v>0</v>
      </c>
      <c r="J203" s="59"/>
      <c r="K203" s="35"/>
      <c r="L203" s="61"/>
      <c r="M203" s="63"/>
    </row>
    <row r="204" spans="1:13">
      <c r="A204" s="402">
        <v>4</v>
      </c>
      <c r="B204" s="402"/>
      <c r="C204" s="402"/>
      <c r="D204" s="471"/>
      <c r="E204" s="404" t="s">
        <v>501</v>
      </c>
      <c r="F204" s="472"/>
      <c r="G204" s="404"/>
      <c r="H204" s="409"/>
      <c r="I204" s="409">
        <f>SUM(I205:I210)</f>
        <v>0</v>
      </c>
      <c r="J204" s="59"/>
      <c r="K204" s="35"/>
      <c r="L204" s="61"/>
      <c r="M204" s="63"/>
    </row>
    <row r="205" spans="1:13">
      <c r="A205" s="416">
        <v>5</v>
      </c>
      <c r="B205" s="416"/>
      <c r="C205" s="416"/>
      <c r="D205" s="473"/>
      <c r="E205" s="418" t="s">
        <v>606</v>
      </c>
      <c r="F205" s="474"/>
      <c r="G205" s="475"/>
      <c r="H205" s="420"/>
      <c r="I205" s="420"/>
      <c r="J205" s="59"/>
      <c r="K205" s="35"/>
      <c r="L205" s="61"/>
      <c r="M205" s="63"/>
    </row>
    <row r="206" spans="1:13" ht="22.5">
      <c r="A206" s="416"/>
      <c r="B206" s="416"/>
      <c r="C206" s="416" t="s">
        <v>3165</v>
      </c>
      <c r="D206" s="473" t="s">
        <v>3209</v>
      </c>
      <c r="E206" s="417" t="s">
        <v>3111</v>
      </c>
      <c r="F206" s="416" t="s">
        <v>3112</v>
      </c>
      <c r="G206" s="476">
        <v>0.37</v>
      </c>
      <c r="H206" s="452">
        <v>0</v>
      </c>
      <c r="I206" s="395">
        <f t="shared" ref="I206:I240" si="7">IF(ISNUMBER(G206),ROUND(G206*H206,2),"")</f>
        <v>0</v>
      </c>
      <c r="J206" s="59"/>
      <c r="K206" s="35"/>
      <c r="L206" s="61"/>
      <c r="M206" s="63"/>
    </row>
    <row r="207" spans="1:13" ht="22.5">
      <c r="A207" s="416"/>
      <c r="B207" s="416"/>
      <c r="C207" s="416" t="s">
        <v>3166</v>
      </c>
      <c r="D207" s="473" t="s">
        <v>3210</v>
      </c>
      <c r="E207" s="417" t="s">
        <v>3113</v>
      </c>
      <c r="F207" s="416" t="s">
        <v>3095</v>
      </c>
      <c r="G207" s="476">
        <v>18</v>
      </c>
      <c r="H207" s="452">
        <v>0</v>
      </c>
      <c r="I207" s="395">
        <f t="shared" si="7"/>
        <v>0</v>
      </c>
      <c r="J207" s="59"/>
      <c r="K207" s="35"/>
      <c r="L207" s="61"/>
      <c r="M207" s="63"/>
    </row>
    <row r="208" spans="1:13" ht="22.5">
      <c r="A208" s="416"/>
      <c r="B208" s="416"/>
      <c r="C208" s="416" t="s">
        <v>3167</v>
      </c>
      <c r="D208" s="473" t="s">
        <v>3211</v>
      </c>
      <c r="E208" s="417" t="s">
        <v>3114</v>
      </c>
      <c r="F208" s="416" t="s">
        <v>3112</v>
      </c>
      <c r="G208" s="476">
        <v>0.37</v>
      </c>
      <c r="H208" s="452">
        <v>0</v>
      </c>
      <c r="I208" s="395">
        <f t="shared" si="7"/>
        <v>0</v>
      </c>
      <c r="J208" s="59"/>
      <c r="K208" s="35"/>
      <c r="L208" s="61"/>
      <c r="M208" s="63"/>
    </row>
    <row r="209" spans="1:13">
      <c r="A209" s="416">
        <v>5</v>
      </c>
      <c r="B209" s="416"/>
      <c r="C209" s="416"/>
      <c r="D209" s="473"/>
      <c r="E209" s="418" t="s">
        <v>607</v>
      </c>
      <c r="F209" s="474"/>
      <c r="G209" s="475"/>
      <c r="H209" s="420"/>
      <c r="I209" s="395" t="str">
        <f t="shared" si="7"/>
        <v/>
      </c>
      <c r="J209" s="59"/>
      <c r="K209" s="35"/>
      <c r="L209" s="61"/>
      <c r="M209" s="63"/>
    </row>
    <row r="210" spans="1:13">
      <c r="A210" s="416"/>
      <c r="B210" s="416"/>
      <c r="C210" s="416" t="s">
        <v>3177</v>
      </c>
      <c r="D210" s="473" t="s">
        <v>3218</v>
      </c>
      <c r="E210" s="417" t="s">
        <v>3125</v>
      </c>
      <c r="F210" s="416" t="s">
        <v>3126</v>
      </c>
      <c r="G210" s="476">
        <v>888</v>
      </c>
      <c r="H210" s="452">
        <v>0</v>
      </c>
      <c r="I210" s="395">
        <f t="shared" si="7"/>
        <v>0</v>
      </c>
      <c r="J210" s="59"/>
      <c r="K210" s="35"/>
      <c r="L210" s="61"/>
      <c r="M210" s="63"/>
    </row>
    <row r="211" spans="1:13">
      <c r="A211" s="402">
        <v>4</v>
      </c>
      <c r="B211" s="402"/>
      <c r="C211" s="402"/>
      <c r="D211" s="471"/>
      <c r="E211" s="404" t="s">
        <v>232</v>
      </c>
      <c r="F211" s="472"/>
      <c r="G211" s="477"/>
      <c r="H211" s="409"/>
      <c r="I211" s="409">
        <f>SUM(I212:I226)</f>
        <v>0</v>
      </c>
      <c r="J211" s="59"/>
      <c r="K211" s="35"/>
      <c r="L211" s="61"/>
      <c r="M211" s="63"/>
    </row>
    <row r="212" spans="1:13">
      <c r="A212" s="416">
        <v>5</v>
      </c>
      <c r="B212" s="416"/>
      <c r="C212" s="416"/>
      <c r="D212" s="473"/>
      <c r="E212" s="418" t="s">
        <v>610</v>
      </c>
      <c r="F212" s="474"/>
      <c r="G212" s="475"/>
      <c r="H212" s="420"/>
      <c r="I212" s="395" t="str">
        <f t="shared" si="7"/>
        <v/>
      </c>
      <c r="J212" s="59"/>
      <c r="K212" s="35"/>
      <c r="L212" s="61"/>
      <c r="M212" s="63"/>
    </row>
    <row r="213" spans="1:13">
      <c r="A213" s="416"/>
      <c r="B213" s="416"/>
      <c r="C213" s="416" t="s">
        <v>3183</v>
      </c>
      <c r="D213" s="473" t="s">
        <v>3210</v>
      </c>
      <c r="E213" s="417" t="s">
        <v>3132</v>
      </c>
      <c r="F213" s="416" t="s">
        <v>3126</v>
      </c>
      <c r="G213" s="476">
        <v>112</v>
      </c>
      <c r="H213" s="452">
        <v>0</v>
      </c>
      <c r="I213" s="395">
        <f t="shared" si="7"/>
        <v>0</v>
      </c>
      <c r="J213" s="59"/>
      <c r="K213" s="35"/>
      <c r="L213" s="61"/>
      <c r="M213" s="63"/>
    </row>
    <row r="214" spans="1:13">
      <c r="A214" s="416"/>
      <c r="B214" s="416"/>
      <c r="C214" s="416" t="s">
        <v>3185</v>
      </c>
      <c r="D214" s="473" t="s">
        <v>3212</v>
      </c>
      <c r="E214" s="417" t="s">
        <v>3134</v>
      </c>
      <c r="F214" s="416" t="s">
        <v>3126</v>
      </c>
      <c r="G214" s="476">
        <v>212</v>
      </c>
      <c r="H214" s="452">
        <v>0</v>
      </c>
      <c r="I214" s="395">
        <f t="shared" si="7"/>
        <v>0</v>
      </c>
      <c r="J214" s="59"/>
      <c r="K214" s="35"/>
      <c r="L214" s="61"/>
      <c r="M214" s="63"/>
    </row>
    <row r="215" spans="1:13" ht="33.75">
      <c r="A215" s="416"/>
      <c r="B215" s="416"/>
      <c r="C215" s="416" t="s">
        <v>3186</v>
      </c>
      <c r="D215" s="473" t="s">
        <v>3213</v>
      </c>
      <c r="E215" s="417" t="s">
        <v>3135</v>
      </c>
      <c r="F215" s="416" t="s">
        <v>3126</v>
      </c>
      <c r="G215" s="476">
        <v>760</v>
      </c>
      <c r="H215" s="452">
        <v>0</v>
      </c>
      <c r="I215" s="395">
        <f t="shared" si="7"/>
        <v>0</v>
      </c>
      <c r="J215" s="59"/>
      <c r="K215" s="35"/>
      <c r="L215" s="61"/>
      <c r="M215" s="63"/>
    </row>
    <row r="216" spans="1:13">
      <c r="A216" s="416">
        <v>5</v>
      </c>
      <c r="B216" s="416"/>
      <c r="C216" s="416"/>
      <c r="D216" s="473"/>
      <c r="E216" s="418" t="s">
        <v>725</v>
      </c>
      <c r="F216" s="474"/>
      <c r="G216" s="475"/>
      <c r="H216" s="420"/>
      <c r="I216" s="395" t="str">
        <f t="shared" si="7"/>
        <v/>
      </c>
      <c r="J216" s="59"/>
      <c r="K216" s="35"/>
      <c r="L216" s="61"/>
      <c r="M216" s="63"/>
    </row>
    <row r="217" spans="1:13">
      <c r="A217" s="416"/>
      <c r="B217" s="416"/>
      <c r="C217" s="416" t="s">
        <v>3187</v>
      </c>
      <c r="D217" s="473" t="s">
        <v>3209</v>
      </c>
      <c r="E217" s="417" t="s">
        <v>3136</v>
      </c>
      <c r="F217" s="416" t="s">
        <v>3096</v>
      </c>
      <c r="G217" s="476">
        <v>2220</v>
      </c>
      <c r="H217" s="452">
        <v>0</v>
      </c>
      <c r="I217" s="395">
        <f t="shared" si="7"/>
        <v>0</v>
      </c>
      <c r="J217" s="59"/>
      <c r="K217" s="35"/>
      <c r="L217" s="61"/>
      <c r="M217" s="63"/>
    </row>
    <row r="218" spans="1:13">
      <c r="A218" s="416">
        <v>5</v>
      </c>
      <c r="B218" s="416"/>
      <c r="C218" s="416"/>
      <c r="D218" s="473"/>
      <c r="E218" s="418" t="s">
        <v>611</v>
      </c>
      <c r="F218" s="474"/>
      <c r="G218" s="475"/>
      <c r="H218" s="420"/>
      <c r="I218" s="395" t="str">
        <f t="shared" si="7"/>
        <v/>
      </c>
      <c r="J218" s="59"/>
      <c r="K218" s="35"/>
      <c r="L218" s="61"/>
      <c r="M218" s="63"/>
    </row>
    <row r="219" spans="1:13" ht="22.5">
      <c r="A219" s="416"/>
      <c r="B219" s="416"/>
      <c r="C219" s="416" t="s">
        <v>3250</v>
      </c>
      <c r="D219" s="473" t="s">
        <v>3209</v>
      </c>
      <c r="E219" s="417" t="s">
        <v>3235</v>
      </c>
      <c r="F219" s="416" t="s">
        <v>3096</v>
      </c>
      <c r="G219" s="476">
        <v>2220</v>
      </c>
      <c r="H219" s="452">
        <v>0</v>
      </c>
      <c r="I219" s="395">
        <f t="shared" si="7"/>
        <v>0</v>
      </c>
      <c r="J219" s="59"/>
      <c r="K219" s="35"/>
      <c r="L219" s="61"/>
      <c r="M219" s="63"/>
    </row>
    <row r="220" spans="1:13">
      <c r="A220" s="416">
        <v>5</v>
      </c>
      <c r="B220" s="416"/>
      <c r="C220" s="416"/>
      <c r="D220" s="473"/>
      <c r="E220" s="418" t="s">
        <v>612</v>
      </c>
      <c r="F220" s="474"/>
      <c r="G220" s="475"/>
      <c r="H220" s="420"/>
      <c r="I220" s="395" t="str">
        <f t="shared" si="7"/>
        <v/>
      </c>
      <c r="J220" s="59"/>
      <c r="K220" s="35"/>
      <c r="L220" s="61"/>
      <c r="M220" s="63"/>
    </row>
    <row r="221" spans="1:13" ht="33.75">
      <c r="A221" s="416"/>
      <c r="B221" s="416"/>
      <c r="C221" s="416"/>
      <c r="D221" s="478" t="s">
        <v>3209</v>
      </c>
      <c r="E221" s="417" t="s">
        <v>4196</v>
      </c>
      <c r="F221" s="416" t="s">
        <v>3126</v>
      </c>
      <c r="G221" s="476">
        <v>390</v>
      </c>
      <c r="H221" s="452">
        <v>0</v>
      </c>
      <c r="I221" s="395">
        <f t="shared" si="7"/>
        <v>0</v>
      </c>
      <c r="J221" s="59"/>
      <c r="K221" s="35"/>
      <c r="L221" s="61"/>
      <c r="M221" s="63"/>
    </row>
    <row r="222" spans="1:13">
      <c r="A222" s="454"/>
      <c r="B222" s="454"/>
      <c r="C222" s="454" t="s">
        <v>3251</v>
      </c>
      <c r="D222" s="479" t="s">
        <v>3210</v>
      </c>
      <c r="E222" s="455" t="s">
        <v>4203</v>
      </c>
      <c r="F222" s="454" t="s">
        <v>3096</v>
      </c>
      <c r="G222" s="480">
        <v>1850</v>
      </c>
      <c r="H222" s="453">
        <v>0</v>
      </c>
      <c r="I222" s="396">
        <f t="shared" si="7"/>
        <v>0</v>
      </c>
      <c r="J222" s="59"/>
      <c r="K222" s="35"/>
      <c r="L222" s="61"/>
      <c r="M222" s="63"/>
    </row>
    <row r="223" spans="1:13" ht="22.5">
      <c r="A223" s="466"/>
      <c r="B223" s="466"/>
      <c r="C223" s="466"/>
      <c r="D223" s="481"/>
      <c r="E223" s="467" t="s">
        <v>3236</v>
      </c>
      <c r="F223" s="466"/>
      <c r="G223" s="482"/>
      <c r="H223" s="483"/>
      <c r="I223" s="398" t="str">
        <f t="shared" si="7"/>
        <v/>
      </c>
      <c r="J223" s="59"/>
      <c r="K223" s="35"/>
      <c r="L223" s="61"/>
      <c r="M223" s="63"/>
    </row>
    <row r="224" spans="1:13">
      <c r="A224" s="416">
        <v>5</v>
      </c>
      <c r="B224" s="416"/>
      <c r="C224" s="416"/>
      <c r="D224" s="473"/>
      <c r="E224" s="418" t="s">
        <v>613</v>
      </c>
      <c r="F224" s="474"/>
      <c r="G224" s="475"/>
      <c r="H224" s="420"/>
      <c r="I224" s="395" t="str">
        <f t="shared" si="7"/>
        <v/>
      </c>
      <c r="J224" s="59"/>
      <c r="K224" s="35"/>
      <c r="L224" s="61"/>
      <c r="M224" s="63"/>
    </row>
    <row r="225" spans="1:13">
      <c r="A225" s="416"/>
      <c r="B225" s="416"/>
      <c r="C225" s="416" t="s">
        <v>3193</v>
      </c>
      <c r="D225" s="478" t="s">
        <v>3209</v>
      </c>
      <c r="E225" s="417" t="s">
        <v>3144</v>
      </c>
      <c r="F225" s="416" t="s">
        <v>3096</v>
      </c>
      <c r="G225" s="476">
        <v>700</v>
      </c>
      <c r="H225" s="452">
        <v>0</v>
      </c>
      <c r="I225" s="395">
        <f t="shared" si="7"/>
        <v>0</v>
      </c>
      <c r="J225" s="59"/>
      <c r="K225" s="35"/>
      <c r="L225" s="61"/>
      <c r="M225" s="63"/>
    </row>
    <row r="226" spans="1:13">
      <c r="A226" s="416"/>
      <c r="B226" s="416"/>
      <c r="C226" s="416" t="s">
        <v>3194</v>
      </c>
      <c r="D226" s="473" t="s">
        <v>3210</v>
      </c>
      <c r="E226" s="417" t="s">
        <v>559</v>
      </c>
      <c r="F226" s="416" t="s">
        <v>3096</v>
      </c>
      <c r="G226" s="476">
        <v>700</v>
      </c>
      <c r="H226" s="452">
        <v>0</v>
      </c>
      <c r="I226" s="395">
        <f t="shared" si="7"/>
        <v>0</v>
      </c>
      <c r="J226" s="59"/>
      <c r="K226" s="35"/>
      <c r="L226" s="61"/>
      <c r="M226" s="63"/>
    </row>
    <row r="227" spans="1:13">
      <c r="A227" s="402">
        <v>4</v>
      </c>
      <c r="B227" s="402"/>
      <c r="C227" s="402"/>
      <c r="D227" s="471"/>
      <c r="E227" s="404" t="s">
        <v>3145</v>
      </c>
      <c r="F227" s="472"/>
      <c r="G227" s="477"/>
      <c r="H227" s="409"/>
      <c r="I227" s="409">
        <f>SUM(I228:I237)</f>
        <v>0</v>
      </c>
      <c r="J227" s="59"/>
      <c r="K227" s="35"/>
      <c r="L227" s="61"/>
      <c r="M227" s="63"/>
    </row>
    <row r="228" spans="1:13">
      <c r="A228" s="416">
        <v>5</v>
      </c>
      <c r="B228" s="416"/>
      <c r="C228" s="416"/>
      <c r="D228" s="473"/>
      <c r="E228" s="418" t="s">
        <v>3223</v>
      </c>
      <c r="F228" s="474"/>
      <c r="G228" s="475"/>
      <c r="H228" s="420"/>
      <c r="I228" s="395" t="str">
        <f t="shared" si="7"/>
        <v/>
      </c>
      <c r="J228" s="59"/>
      <c r="K228" s="35"/>
      <c r="L228" s="61"/>
      <c r="M228" s="63"/>
    </row>
    <row r="229" spans="1:13" ht="22.5">
      <c r="A229" s="416"/>
      <c r="B229" s="416"/>
      <c r="C229" s="416" t="s">
        <v>3252</v>
      </c>
      <c r="D229" s="473" t="s">
        <v>3209</v>
      </c>
      <c r="E229" s="417" t="s">
        <v>4204</v>
      </c>
      <c r="F229" s="416" t="s">
        <v>3126</v>
      </c>
      <c r="G229" s="476">
        <v>380</v>
      </c>
      <c r="H229" s="452">
        <v>0</v>
      </c>
      <c r="I229" s="395">
        <f t="shared" si="7"/>
        <v>0</v>
      </c>
      <c r="J229" s="59"/>
      <c r="K229" s="35"/>
      <c r="L229" s="61"/>
      <c r="M229" s="63"/>
    </row>
    <row r="230" spans="1:13" ht="22.5">
      <c r="A230" s="454"/>
      <c r="B230" s="454"/>
      <c r="C230" s="454" t="s">
        <v>3253</v>
      </c>
      <c r="D230" s="479" t="s">
        <v>3210</v>
      </c>
      <c r="E230" s="455" t="s">
        <v>3237</v>
      </c>
      <c r="F230" s="454" t="s">
        <v>3096</v>
      </c>
      <c r="G230" s="480">
        <v>1850</v>
      </c>
      <c r="H230" s="453">
        <v>0</v>
      </c>
      <c r="I230" s="396">
        <f t="shared" si="7"/>
        <v>0</v>
      </c>
      <c r="J230" s="59"/>
      <c r="K230" s="35"/>
      <c r="L230" s="61"/>
      <c r="M230" s="63"/>
    </row>
    <row r="231" spans="1:13" ht="22.5">
      <c r="A231" s="466"/>
      <c r="B231" s="466"/>
      <c r="C231" s="466"/>
      <c r="D231" s="481"/>
      <c r="E231" s="467" t="s">
        <v>3238</v>
      </c>
      <c r="F231" s="466"/>
      <c r="G231" s="482"/>
      <c r="H231" s="483"/>
      <c r="I231" s="398" t="str">
        <f t="shared" si="7"/>
        <v/>
      </c>
      <c r="J231" s="59"/>
      <c r="K231" s="35"/>
      <c r="L231" s="61"/>
      <c r="M231" s="63"/>
    </row>
    <row r="232" spans="1:13">
      <c r="A232" s="416">
        <v>5</v>
      </c>
      <c r="B232" s="416"/>
      <c r="C232" s="416"/>
      <c r="D232" s="473"/>
      <c r="E232" s="418" t="s">
        <v>3224</v>
      </c>
      <c r="F232" s="474"/>
      <c r="G232" s="475"/>
      <c r="H232" s="420"/>
      <c r="I232" s="395" t="str">
        <f t="shared" si="7"/>
        <v/>
      </c>
      <c r="J232" s="59"/>
      <c r="K232" s="35"/>
      <c r="L232" s="61"/>
      <c r="M232" s="63"/>
    </row>
    <row r="233" spans="1:13" ht="22.5">
      <c r="A233" s="454"/>
      <c r="B233" s="454"/>
      <c r="C233" s="454" t="s">
        <v>3199</v>
      </c>
      <c r="D233" s="479" t="s">
        <v>3209</v>
      </c>
      <c r="E233" s="455" t="s">
        <v>3152</v>
      </c>
      <c r="F233" s="454" t="s">
        <v>3096</v>
      </c>
      <c r="G233" s="480">
        <v>1850</v>
      </c>
      <c r="H233" s="453">
        <v>0</v>
      </c>
      <c r="I233" s="396">
        <f t="shared" si="7"/>
        <v>0</v>
      </c>
      <c r="J233" s="59"/>
      <c r="K233" s="35"/>
      <c r="L233" s="61"/>
      <c r="M233" s="63"/>
    </row>
    <row r="234" spans="1:13" ht="22.5">
      <c r="A234" s="466"/>
      <c r="B234" s="466"/>
      <c r="C234" s="466"/>
      <c r="D234" s="481"/>
      <c r="E234" s="467" t="s">
        <v>3153</v>
      </c>
      <c r="F234" s="466"/>
      <c r="G234" s="482"/>
      <c r="H234" s="483"/>
      <c r="I234" s="398" t="str">
        <f t="shared" si="7"/>
        <v/>
      </c>
      <c r="J234" s="59"/>
      <c r="K234" s="35"/>
      <c r="L234" s="61"/>
      <c r="M234" s="63"/>
    </row>
    <row r="235" spans="1:13">
      <c r="A235" s="416"/>
      <c r="B235" s="416"/>
      <c r="C235" s="416" t="s">
        <v>3200</v>
      </c>
      <c r="D235" s="473" t="s">
        <v>3210</v>
      </c>
      <c r="E235" s="417" t="s">
        <v>3154</v>
      </c>
      <c r="F235" s="416" t="s">
        <v>3096</v>
      </c>
      <c r="G235" s="476">
        <v>1850</v>
      </c>
      <c r="H235" s="452">
        <v>0</v>
      </c>
      <c r="I235" s="395">
        <f t="shared" si="7"/>
        <v>0</v>
      </c>
      <c r="J235" s="59"/>
      <c r="K235" s="35"/>
      <c r="L235" s="61"/>
      <c r="M235" s="63"/>
    </row>
    <row r="236" spans="1:13">
      <c r="A236" s="416">
        <v>5</v>
      </c>
      <c r="B236" s="416"/>
      <c r="C236" s="416"/>
      <c r="D236" s="473"/>
      <c r="E236" s="418" t="s">
        <v>3226</v>
      </c>
      <c r="F236" s="474"/>
      <c r="G236" s="475"/>
      <c r="H236" s="420"/>
      <c r="I236" s="395" t="str">
        <f t="shared" si="7"/>
        <v/>
      </c>
      <c r="J236" s="59"/>
      <c r="K236" s="35"/>
      <c r="L236" s="61"/>
      <c r="M236" s="63"/>
    </row>
    <row r="237" spans="1:13">
      <c r="A237" s="416"/>
      <c r="B237" s="416"/>
      <c r="C237" s="416" t="s">
        <v>3254</v>
      </c>
      <c r="D237" s="473" t="s">
        <v>3209</v>
      </c>
      <c r="E237" s="417" t="s">
        <v>3239</v>
      </c>
      <c r="F237" s="416" t="s">
        <v>3126</v>
      </c>
      <c r="G237" s="476">
        <v>35</v>
      </c>
      <c r="H237" s="452">
        <v>0</v>
      </c>
      <c r="I237" s="395">
        <f t="shared" si="7"/>
        <v>0</v>
      </c>
      <c r="J237" s="59"/>
      <c r="K237" s="35"/>
      <c r="L237" s="61"/>
      <c r="M237" s="63"/>
    </row>
    <row r="238" spans="1:13">
      <c r="A238" s="402">
        <v>4</v>
      </c>
      <c r="B238" s="402"/>
      <c r="C238" s="402"/>
      <c r="D238" s="471"/>
      <c r="E238" s="404" t="s">
        <v>234</v>
      </c>
      <c r="F238" s="472"/>
      <c r="G238" s="477"/>
      <c r="H238" s="409"/>
      <c r="I238" s="409">
        <f>SUM(I239:I240)</f>
        <v>0</v>
      </c>
      <c r="J238" s="59"/>
      <c r="K238" s="35"/>
      <c r="L238" s="61"/>
      <c r="M238" s="63"/>
    </row>
    <row r="239" spans="1:13">
      <c r="A239" s="416">
        <v>5</v>
      </c>
      <c r="B239" s="416"/>
      <c r="C239" s="416"/>
      <c r="D239" s="473"/>
      <c r="E239" s="418" t="s">
        <v>614</v>
      </c>
      <c r="F239" s="474"/>
      <c r="G239" s="475"/>
      <c r="H239" s="420"/>
      <c r="I239" s="395" t="str">
        <f t="shared" si="7"/>
        <v/>
      </c>
      <c r="J239" s="59"/>
      <c r="K239" s="35"/>
      <c r="L239" s="61"/>
      <c r="M239" s="63"/>
    </row>
    <row r="240" spans="1:13" ht="22.5">
      <c r="A240" s="416"/>
      <c r="B240" s="416"/>
      <c r="C240" s="416"/>
      <c r="D240" s="473" t="s">
        <v>3209</v>
      </c>
      <c r="E240" s="417" t="s">
        <v>4200</v>
      </c>
      <c r="F240" s="416" t="s">
        <v>3096</v>
      </c>
      <c r="G240" s="476">
        <v>190</v>
      </c>
      <c r="H240" s="452">
        <v>0</v>
      </c>
      <c r="I240" s="395">
        <f t="shared" si="7"/>
        <v>0</v>
      </c>
      <c r="J240" s="59"/>
      <c r="K240" s="35"/>
      <c r="L240" s="61"/>
      <c r="M240" s="63"/>
    </row>
    <row r="241" spans="1:13">
      <c r="A241" s="22">
        <v>2</v>
      </c>
      <c r="B241" s="70" t="str">
        <f>IF(TRIM(H241)&lt;&gt;"",COUNTA($H$8:H241),"")</f>
        <v/>
      </c>
      <c r="C241" s="22"/>
      <c r="D241" s="23"/>
      <c r="E241" s="24" t="s">
        <v>3260</v>
      </c>
      <c r="F241" s="25"/>
      <c r="G241" s="51"/>
      <c r="H241" s="394"/>
      <c r="I241" s="26">
        <f>I242+I246</f>
        <v>0</v>
      </c>
      <c r="J241" s="59"/>
      <c r="K241" s="35"/>
      <c r="L241" s="61"/>
      <c r="M241" s="63"/>
    </row>
    <row r="242" spans="1:13">
      <c r="A242" s="402">
        <v>4</v>
      </c>
      <c r="B242" s="402"/>
      <c r="C242" s="402"/>
      <c r="D242" s="403"/>
      <c r="E242" s="404" t="s">
        <v>501</v>
      </c>
      <c r="F242" s="404"/>
      <c r="G242" s="404"/>
      <c r="H242" s="408"/>
      <c r="I242" s="409">
        <f>SUM(I243:I245)</f>
        <v>0</v>
      </c>
      <c r="J242" s="59"/>
      <c r="K242" s="35"/>
      <c r="L242" s="61"/>
      <c r="M242" s="63"/>
    </row>
    <row r="243" spans="1:13">
      <c r="A243" s="416">
        <v>5</v>
      </c>
      <c r="B243" s="416"/>
      <c r="C243" s="416"/>
      <c r="D243" s="417"/>
      <c r="E243" s="418" t="s">
        <v>607</v>
      </c>
      <c r="F243" s="418"/>
      <c r="G243" s="418"/>
      <c r="H243" s="419"/>
      <c r="I243" s="420"/>
      <c r="J243" s="59"/>
      <c r="K243" s="35"/>
      <c r="L243" s="61"/>
      <c r="M243" s="63"/>
    </row>
    <row r="244" spans="1:13">
      <c r="A244" s="30"/>
      <c r="B244" s="72"/>
      <c r="C244" s="30" t="s">
        <v>3299</v>
      </c>
      <c r="D244" s="31" t="s">
        <v>3209</v>
      </c>
      <c r="E244" s="78" t="s">
        <v>3261</v>
      </c>
      <c r="F244" s="32" t="s">
        <v>3095</v>
      </c>
      <c r="G244" s="34">
        <v>10</v>
      </c>
      <c r="H244" s="56">
        <v>0</v>
      </c>
      <c r="I244" s="395">
        <f t="shared" ref="I244:I286" si="8">IF(ISNUMBER(G244),ROUND(G244*H244,2),"")</f>
        <v>0</v>
      </c>
      <c r="J244" s="59"/>
      <c r="K244" s="35"/>
      <c r="L244" s="61"/>
      <c r="M244" s="63"/>
    </row>
    <row r="245" spans="1:13">
      <c r="A245" s="30"/>
      <c r="B245" s="72"/>
      <c r="C245" s="30" t="s">
        <v>3176</v>
      </c>
      <c r="D245" s="31" t="s">
        <v>3210</v>
      </c>
      <c r="E245" s="78" t="s">
        <v>3123</v>
      </c>
      <c r="F245" s="32" t="s">
        <v>3124</v>
      </c>
      <c r="G245" s="34">
        <v>28</v>
      </c>
      <c r="H245" s="56">
        <v>0</v>
      </c>
      <c r="I245" s="395">
        <f t="shared" si="8"/>
        <v>0</v>
      </c>
      <c r="J245" s="59"/>
      <c r="K245" s="35"/>
      <c r="L245" s="61"/>
      <c r="M245" s="63"/>
    </row>
    <row r="246" spans="1:13">
      <c r="A246" s="402">
        <v>4</v>
      </c>
      <c r="B246" s="402"/>
      <c r="C246" s="402"/>
      <c r="D246" s="403"/>
      <c r="E246" s="404" t="s">
        <v>3262</v>
      </c>
      <c r="F246" s="404"/>
      <c r="G246" s="404"/>
      <c r="H246" s="408"/>
      <c r="I246" s="409">
        <f>SUM(I247:I286)</f>
        <v>0</v>
      </c>
      <c r="J246" s="59"/>
      <c r="K246" s="35"/>
      <c r="L246" s="61"/>
      <c r="M246" s="63"/>
    </row>
    <row r="247" spans="1:13">
      <c r="A247" s="454">
        <v>5</v>
      </c>
      <c r="B247" s="454"/>
      <c r="C247" s="454"/>
      <c r="D247" s="455"/>
      <c r="E247" s="456" t="s">
        <v>3326</v>
      </c>
      <c r="F247" s="456"/>
      <c r="G247" s="456"/>
      <c r="H247" s="457"/>
      <c r="I247" s="458"/>
      <c r="J247" s="59"/>
      <c r="K247" s="35"/>
      <c r="L247" s="61"/>
      <c r="M247" s="63"/>
    </row>
    <row r="248" spans="1:13" ht="33.75">
      <c r="A248" s="82"/>
      <c r="B248" s="83"/>
      <c r="C248" s="82" t="s">
        <v>3300</v>
      </c>
      <c r="D248" s="84" t="s">
        <v>3209</v>
      </c>
      <c r="E248" s="101" t="s">
        <v>3263</v>
      </c>
      <c r="F248" s="85" t="s">
        <v>3095</v>
      </c>
      <c r="G248" s="86">
        <v>2</v>
      </c>
      <c r="H248" s="87">
        <v>0</v>
      </c>
      <c r="I248" s="396">
        <f t="shared" si="8"/>
        <v>0</v>
      </c>
      <c r="J248" s="59"/>
      <c r="K248" s="35"/>
      <c r="L248" s="61"/>
      <c r="M248" s="63"/>
    </row>
    <row r="249" spans="1:13" ht="22.5">
      <c r="A249" s="94"/>
      <c r="B249" s="95"/>
      <c r="C249" s="94"/>
      <c r="D249" s="96"/>
      <c r="E249" s="100" t="s">
        <v>3264</v>
      </c>
      <c r="F249" s="97"/>
      <c r="G249" s="98"/>
      <c r="H249" s="398"/>
      <c r="I249" s="398" t="str">
        <f t="shared" si="8"/>
        <v/>
      </c>
      <c r="J249" s="59"/>
      <c r="K249" s="35"/>
      <c r="L249" s="61"/>
      <c r="M249" s="63"/>
    </row>
    <row r="250" spans="1:13" ht="33.75">
      <c r="A250" s="82"/>
      <c r="B250" s="83"/>
      <c r="C250" s="82" t="s">
        <v>3301</v>
      </c>
      <c r="D250" s="84" t="s">
        <v>3210</v>
      </c>
      <c r="E250" s="101" t="s">
        <v>3265</v>
      </c>
      <c r="F250" s="85" t="s">
        <v>3095</v>
      </c>
      <c r="G250" s="86">
        <v>5</v>
      </c>
      <c r="H250" s="87">
        <v>0</v>
      </c>
      <c r="I250" s="396">
        <f t="shared" si="8"/>
        <v>0</v>
      </c>
      <c r="J250" s="59"/>
      <c r="K250" s="35"/>
      <c r="L250" s="61"/>
      <c r="M250" s="63"/>
    </row>
    <row r="251" spans="1:13" ht="22.5">
      <c r="A251" s="94"/>
      <c r="B251" s="95"/>
      <c r="C251" s="94"/>
      <c r="D251" s="96"/>
      <c r="E251" s="100" t="s">
        <v>3266</v>
      </c>
      <c r="F251" s="97"/>
      <c r="G251" s="98"/>
      <c r="H251" s="398"/>
      <c r="I251" s="398" t="str">
        <f t="shared" si="8"/>
        <v/>
      </c>
      <c r="J251" s="59"/>
      <c r="K251" s="35"/>
      <c r="L251" s="61"/>
      <c r="M251" s="63"/>
    </row>
    <row r="252" spans="1:13" ht="33.75">
      <c r="A252" s="82"/>
      <c r="B252" s="83"/>
      <c r="C252" s="82" t="s">
        <v>3302</v>
      </c>
      <c r="D252" s="84" t="s">
        <v>3211</v>
      </c>
      <c r="E252" s="101" t="s">
        <v>3267</v>
      </c>
      <c r="F252" s="85" t="s">
        <v>3095</v>
      </c>
      <c r="G252" s="86">
        <v>1</v>
      </c>
      <c r="H252" s="87">
        <v>0</v>
      </c>
      <c r="I252" s="396">
        <f t="shared" si="8"/>
        <v>0</v>
      </c>
      <c r="J252" s="59"/>
      <c r="K252" s="35"/>
      <c r="L252" s="61"/>
      <c r="M252" s="63"/>
    </row>
    <row r="253" spans="1:13" ht="22.5">
      <c r="A253" s="94"/>
      <c r="B253" s="95"/>
      <c r="C253" s="94"/>
      <c r="D253" s="96"/>
      <c r="E253" s="100" t="s">
        <v>3268</v>
      </c>
      <c r="F253" s="97"/>
      <c r="G253" s="98"/>
      <c r="H253" s="398"/>
      <c r="I253" s="398" t="str">
        <f t="shared" si="8"/>
        <v/>
      </c>
      <c r="J253" s="59"/>
      <c r="K253" s="35"/>
      <c r="L253" s="61"/>
      <c r="M253" s="63"/>
    </row>
    <row r="254" spans="1:13" ht="33.75">
      <c r="A254" s="82"/>
      <c r="B254" s="83"/>
      <c r="C254" s="82" t="s">
        <v>3303</v>
      </c>
      <c r="D254" s="84" t="s">
        <v>3212</v>
      </c>
      <c r="E254" s="101" t="s">
        <v>3269</v>
      </c>
      <c r="F254" s="85" t="s">
        <v>3095</v>
      </c>
      <c r="G254" s="86">
        <v>1</v>
      </c>
      <c r="H254" s="87">
        <v>0</v>
      </c>
      <c r="I254" s="396">
        <f t="shared" si="8"/>
        <v>0</v>
      </c>
      <c r="J254" s="59"/>
      <c r="K254" s="35"/>
      <c r="L254" s="61"/>
      <c r="M254" s="63"/>
    </row>
    <row r="255" spans="1:13" ht="22.5">
      <c r="A255" s="94"/>
      <c r="B255" s="95"/>
      <c r="C255" s="94"/>
      <c r="D255" s="96"/>
      <c r="E255" s="100" t="s">
        <v>3270</v>
      </c>
      <c r="F255" s="97"/>
      <c r="G255" s="98"/>
      <c r="H255" s="398"/>
      <c r="I255" s="398" t="str">
        <f t="shared" si="8"/>
        <v/>
      </c>
      <c r="J255" s="59"/>
      <c r="K255" s="35"/>
      <c r="L255" s="61"/>
      <c r="M255" s="63"/>
    </row>
    <row r="256" spans="1:13" ht="33.75">
      <c r="A256" s="82"/>
      <c r="B256" s="83"/>
      <c r="C256" s="82" t="s">
        <v>3304</v>
      </c>
      <c r="D256" s="84" t="s">
        <v>3213</v>
      </c>
      <c r="E256" s="101" t="s">
        <v>3271</v>
      </c>
      <c r="F256" s="85" t="s">
        <v>3095</v>
      </c>
      <c r="G256" s="86">
        <v>1</v>
      </c>
      <c r="H256" s="87">
        <v>0</v>
      </c>
      <c r="I256" s="396">
        <f t="shared" si="8"/>
        <v>0</v>
      </c>
      <c r="J256" s="59"/>
      <c r="K256" s="35"/>
      <c r="L256" s="61"/>
      <c r="M256" s="63"/>
    </row>
    <row r="257" spans="1:13" ht="22.5">
      <c r="A257" s="94"/>
      <c r="B257" s="95"/>
      <c r="C257" s="94"/>
      <c r="D257" s="96"/>
      <c r="E257" s="100" t="s">
        <v>3272</v>
      </c>
      <c r="F257" s="97"/>
      <c r="G257" s="98"/>
      <c r="H257" s="398"/>
      <c r="I257" s="398" t="str">
        <f t="shared" si="8"/>
        <v/>
      </c>
      <c r="J257" s="59"/>
      <c r="K257" s="35"/>
      <c r="L257" s="61"/>
      <c r="M257" s="63"/>
    </row>
    <row r="258" spans="1:13" ht="22.5">
      <c r="A258" s="82"/>
      <c r="B258" s="83"/>
      <c r="C258" s="82" t="s">
        <v>3305</v>
      </c>
      <c r="D258" s="84" t="s">
        <v>3214</v>
      </c>
      <c r="E258" s="101" t="s">
        <v>3273</v>
      </c>
      <c r="F258" s="85" t="s">
        <v>3095</v>
      </c>
      <c r="G258" s="86">
        <v>2</v>
      </c>
      <c r="H258" s="87">
        <v>0</v>
      </c>
      <c r="I258" s="396">
        <f t="shared" si="8"/>
        <v>0</v>
      </c>
      <c r="J258" s="59"/>
      <c r="K258" s="35"/>
      <c r="L258" s="61"/>
      <c r="M258" s="63"/>
    </row>
    <row r="259" spans="1:13" ht="22.5">
      <c r="A259" s="94"/>
      <c r="B259" s="95"/>
      <c r="C259" s="94"/>
      <c r="D259" s="96"/>
      <c r="E259" s="100" t="s">
        <v>3274</v>
      </c>
      <c r="F259" s="97"/>
      <c r="G259" s="98"/>
      <c r="H259" s="398"/>
      <c r="I259" s="398" t="str">
        <f t="shared" si="8"/>
        <v/>
      </c>
      <c r="J259" s="59"/>
      <c r="K259" s="35"/>
      <c r="L259" s="61"/>
      <c r="M259" s="63"/>
    </row>
    <row r="260" spans="1:13" ht="33.75">
      <c r="A260" s="82"/>
      <c r="B260" s="83"/>
      <c r="C260" s="82" t="s">
        <v>3306</v>
      </c>
      <c r="D260" s="84" t="s">
        <v>3215</v>
      </c>
      <c r="E260" s="101" t="s">
        <v>3275</v>
      </c>
      <c r="F260" s="85" t="s">
        <v>3095</v>
      </c>
      <c r="G260" s="86">
        <v>7</v>
      </c>
      <c r="H260" s="87">
        <v>0</v>
      </c>
      <c r="I260" s="396">
        <f t="shared" si="8"/>
        <v>0</v>
      </c>
      <c r="J260" s="59"/>
      <c r="K260" s="35"/>
      <c r="L260" s="61"/>
      <c r="M260" s="63"/>
    </row>
    <row r="261" spans="1:13" ht="22.5">
      <c r="A261" s="94"/>
      <c r="B261" s="95"/>
      <c r="C261" s="94"/>
      <c r="D261" s="96"/>
      <c r="E261" s="100" t="s">
        <v>3276</v>
      </c>
      <c r="F261" s="97"/>
      <c r="G261" s="98"/>
      <c r="H261" s="398"/>
      <c r="I261" s="398" t="str">
        <f t="shared" si="8"/>
        <v/>
      </c>
      <c r="J261" s="59"/>
      <c r="K261" s="35"/>
      <c r="L261" s="61"/>
      <c r="M261" s="63"/>
    </row>
    <row r="262" spans="1:13" ht="22.5">
      <c r="A262" s="94"/>
      <c r="B262" s="95"/>
      <c r="C262" s="94" t="s">
        <v>3307</v>
      </c>
      <c r="D262" s="96" t="s">
        <v>3216</v>
      </c>
      <c r="E262" s="100" t="s">
        <v>3277</v>
      </c>
      <c r="F262" s="97" t="s">
        <v>3095</v>
      </c>
      <c r="G262" s="98">
        <v>18</v>
      </c>
      <c r="H262" s="99">
        <v>0</v>
      </c>
      <c r="I262" s="398">
        <f t="shared" si="8"/>
        <v>0</v>
      </c>
      <c r="J262" s="59"/>
      <c r="K262" s="35"/>
      <c r="L262" s="61"/>
      <c r="M262" s="63"/>
    </row>
    <row r="263" spans="1:13" ht="22.5">
      <c r="A263" s="30"/>
      <c r="B263" s="72"/>
      <c r="C263" s="30" t="s">
        <v>3308</v>
      </c>
      <c r="D263" s="31" t="s">
        <v>3217</v>
      </c>
      <c r="E263" s="78" t="s">
        <v>3278</v>
      </c>
      <c r="F263" s="32" t="s">
        <v>3095</v>
      </c>
      <c r="G263" s="34">
        <v>1</v>
      </c>
      <c r="H263" s="56">
        <v>0</v>
      </c>
      <c r="I263" s="395">
        <f t="shared" si="8"/>
        <v>0</v>
      </c>
      <c r="J263" s="59"/>
      <c r="K263" s="35"/>
      <c r="L263" s="61"/>
      <c r="M263" s="63"/>
    </row>
    <row r="264" spans="1:13" ht="22.5">
      <c r="A264" s="30"/>
      <c r="B264" s="72"/>
      <c r="C264" s="30" t="s">
        <v>3309</v>
      </c>
      <c r="D264" s="31" t="s">
        <v>3218</v>
      </c>
      <c r="E264" s="78" t="s">
        <v>3279</v>
      </c>
      <c r="F264" s="32" t="s">
        <v>3095</v>
      </c>
      <c r="G264" s="34">
        <v>9</v>
      </c>
      <c r="H264" s="56">
        <v>0</v>
      </c>
      <c r="I264" s="395">
        <f t="shared" si="8"/>
        <v>0</v>
      </c>
      <c r="J264" s="59"/>
      <c r="K264" s="35"/>
      <c r="L264" s="61"/>
      <c r="M264" s="63"/>
    </row>
    <row r="265" spans="1:13" ht="22.5">
      <c r="A265" s="30"/>
      <c r="B265" s="72"/>
      <c r="C265" s="30" t="s">
        <v>3310</v>
      </c>
      <c r="D265" s="31" t="s">
        <v>3219</v>
      </c>
      <c r="E265" s="78" t="s">
        <v>3280</v>
      </c>
      <c r="F265" s="32" t="s">
        <v>3095</v>
      </c>
      <c r="G265" s="34">
        <v>2</v>
      </c>
      <c r="H265" s="56">
        <v>0</v>
      </c>
      <c r="I265" s="395">
        <f t="shared" si="8"/>
        <v>0</v>
      </c>
      <c r="J265" s="59"/>
      <c r="K265" s="35"/>
      <c r="L265" s="61"/>
      <c r="M265" s="63"/>
    </row>
    <row r="266" spans="1:13">
      <c r="A266" s="454">
        <v>5</v>
      </c>
      <c r="B266" s="454"/>
      <c r="C266" s="454"/>
      <c r="D266" s="455"/>
      <c r="E266" s="456" t="s">
        <v>3327</v>
      </c>
      <c r="F266" s="456"/>
      <c r="G266" s="456"/>
      <c r="H266" s="457"/>
      <c r="I266" s="458"/>
      <c r="J266" s="59"/>
      <c r="K266" s="35"/>
      <c r="L266" s="61"/>
      <c r="M266" s="63"/>
    </row>
    <row r="267" spans="1:13" ht="33.75">
      <c r="A267" s="82"/>
      <c r="B267" s="83"/>
      <c r="C267" s="82" t="s">
        <v>3311</v>
      </c>
      <c r="D267" s="84" t="s">
        <v>3209</v>
      </c>
      <c r="E267" s="101" t="s">
        <v>3281</v>
      </c>
      <c r="F267" s="85" t="s">
        <v>3124</v>
      </c>
      <c r="G267" s="86">
        <v>1411</v>
      </c>
      <c r="H267" s="87">
        <v>0</v>
      </c>
      <c r="I267" s="396">
        <f t="shared" si="8"/>
        <v>0</v>
      </c>
      <c r="J267" s="59"/>
      <c r="K267" s="35"/>
      <c r="L267" s="61"/>
      <c r="M267" s="63"/>
    </row>
    <row r="268" spans="1:13" ht="33.75">
      <c r="A268" s="94"/>
      <c r="B268" s="95"/>
      <c r="C268" s="94"/>
      <c r="D268" s="96"/>
      <c r="E268" s="100" t="s">
        <v>3282</v>
      </c>
      <c r="F268" s="97"/>
      <c r="G268" s="98"/>
      <c r="H268" s="398"/>
      <c r="I268" s="398" t="str">
        <f t="shared" si="8"/>
        <v/>
      </c>
      <c r="J268" s="59"/>
      <c r="K268" s="35"/>
      <c r="L268" s="61"/>
      <c r="M268" s="63"/>
    </row>
    <row r="269" spans="1:13" ht="22.5">
      <c r="A269" s="88"/>
      <c r="B269" s="89"/>
      <c r="C269" s="88" t="s">
        <v>3312</v>
      </c>
      <c r="D269" s="90" t="s">
        <v>3210</v>
      </c>
      <c r="E269" s="102" t="s">
        <v>3283</v>
      </c>
      <c r="F269" s="91" t="s">
        <v>3124</v>
      </c>
      <c r="G269" s="92">
        <v>52</v>
      </c>
      <c r="H269" s="93">
        <v>0</v>
      </c>
      <c r="I269" s="397">
        <f t="shared" si="8"/>
        <v>0</v>
      </c>
      <c r="J269" s="59"/>
      <c r="K269" s="35"/>
      <c r="L269" s="61"/>
      <c r="M269" s="63"/>
    </row>
    <row r="270" spans="1:13" ht="33.75">
      <c r="A270" s="82"/>
      <c r="B270" s="83"/>
      <c r="C270" s="82" t="s">
        <v>3313</v>
      </c>
      <c r="D270" s="84" t="s">
        <v>3211</v>
      </c>
      <c r="E270" s="101" t="s">
        <v>3284</v>
      </c>
      <c r="F270" s="85" t="s">
        <v>3096</v>
      </c>
      <c r="G270" s="86">
        <v>14</v>
      </c>
      <c r="H270" s="87">
        <v>0</v>
      </c>
      <c r="I270" s="396">
        <f t="shared" si="8"/>
        <v>0</v>
      </c>
      <c r="J270" s="59"/>
      <c r="K270" s="35"/>
      <c r="L270" s="61"/>
      <c r="M270" s="63"/>
    </row>
    <row r="271" spans="1:13" ht="45">
      <c r="A271" s="94"/>
      <c r="B271" s="95"/>
      <c r="C271" s="94"/>
      <c r="D271" s="96"/>
      <c r="E271" s="100" t="s">
        <v>3285</v>
      </c>
      <c r="F271" s="97"/>
      <c r="G271" s="98"/>
      <c r="H271" s="398"/>
      <c r="I271" s="398" t="str">
        <f t="shared" si="8"/>
        <v/>
      </c>
      <c r="J271" s="59"/>
      <c r="K271" s="35"/>
      <c r="L271" s="61"/>
      <c r="M271" s="63"/>
    </row>
    <row r="272" spans="1:13">
      <c r="A272" s="466">
        <v>5</v>
      </c>
      <c r="B272" s="466"/>
      <c r="C272" s="466"/>
      <c r="D272" s="467"/>
      <c r="E272" s="468" t="s">
        <v>3328</v>
      </c>
      <c r="F272" s="468"/>
      <c r="G272" s="468"/>
      <c r="H272" s="469"/>
      <c r="I272" s="470"/>
      <c r="J272" s="59"/>
      <c r="K272" s="35"/>
      <c r="L272" s="61"/>
      <c r="M272" s="63"/>
    </row>
    <row r="273" spans="1:13" ht="22.5">
      <c r="A273" s="82"/>
      <c r="B273" s="83"/>
      <c r="C273" s="82" t="s">
        <v>3314</v>
      </c>
      <c r="D273" s="84" t="s">
        <v>3209</v>
      </c>
      <c r="E273" s="101" t="s">
        <v>3286</v>
      </c>
      <c r="F273" s="85" t="s">
        <v>3095</v>
      </c>
      <c r="G273" s="86">
        <v>32</v>
      </c>
      <c r="H273" s="87">
        <v>0</v>
      </c>
      <c r="I273" s="396">
        <f t="shared" si="8"/>
        <v>0</v>
      </c>
      <c r="J273" s="59"/>
      <c r="K273" s="35"/>
      <c r="L273" s="61"/>
      <c r="M273" s="63"/>
    </row>
    <row r="274" spans="1:13" ht="22.5">
      <c r="A274" s="82"/>
      <c r="B274" s="83"/>
      <c r="C274" s="82" t="s">
        <v>3315</v>
      </c>
      <c r="D274" s="84" t="s">
        <v>3210</v>
      </c>
      <c r="E274" s="101" t="s">
        <v>3287</v>
      </c>
      <c r="F274" s="85" t="s">
        <v>3095</v>
      </c>
      <c r="G274" s="86">
        <v>47</v>
      </c>
      <c r="H274" s="87">
        <v>0</v>
      </c>
      <c r="I274" s="396">
        <f t="shared" si="8"/>
        <v>0</v>
      </c>
      <c r="J274" s="59"/>
      <c r="K274" s="35"/>
      <c r="L274" s="61"/>
      <c r="M274" s="63"/>
    </row>
    <row r="275" spans="1:13" ht="22.5">
      <c r="A275" s="94"/>
      <c r="B275" s="95"/>
      <c r="C275" s="94"/>
      <c r="D275" s="96"/>
      <c r="E275" s="100" t="s">
        <v>3288</v>
      </c>
      <c r="F275" s="97"/>
      <c r="G275" s="98"/>
      <c r="H275" s="398"/>
      <c r="I275" s="398" t="str">
        <f t="shared" si="8"/>
        <v/>
      </c>
      <c r="J275" s="59"/>
      <c r="K275" s="35"/>
      <c r="L275" s="61"/>
      <c r="M275" s="63"/>
    </row>
    <row r="276" spans="1:13">
      <c r="A276" s="466">
        <v>5</v>
      </c>
      <c r="B276" s="466"/>
      <c r="C276" s="466"/>
      <c r="D276" s="467"/>
      <c r="E276" s="468" t="s">
        <v>3329</v>
      </c>
      <c r="F276" s="468"/>
      <c r="G276" s="468"/>
      <c r="H276" s="469"/>
      <c r="I276" s="470"/>
      <c r="J276" s="59"/>
      <c r="K276" s="35"/>
      <c r="L276" s="61"/>
      <c r="M276" s="63"/>
    </row>
    <row r="277" spans="1:13">
      <c r="A277" s="30"/>
      <c r="B277" s="72"/>
      <c r="C277" s="30" t="s">
        <v>3316</v>
      </c>
      <c r="D277" s="31" t="s">
        <v>3209</v>
      </c>
      <c r="E277" s="78" t="s">
        <v>3289</v>
      </c>
      <c r="F277" s="32" t="s">
        <v>3095</v>
      </c>
      <c r="G277" s="34">
        <v>2</v>
      </c>
      <c r="H277" s="56">
        <v>0</v>
      </c>
      <c r="I277" s="395">
        <f t="shared" si="8"/>
        <v>0</v>
      </c>
      <c r="J277" s="59"/>
      <c r="K277" s="35"/>
      <c r="L277" s="61"/>
      <c r="M277" s="63"/>
    </row>
    <row r="278" spans="1:13" ht="22.5">
      <c r="A278" s="30"/>
      <c r="B278" s="72"/>
      <c r="C278" s="30" t="s">
        <v>3317</v>
      </c>
      <c r="D278" s="31" t="s">
        <v>3210</v>
      </c>
      <c r="E278" s="78" t="s">
        <v>3290</v>
      </c>
      <c r="F278" s="32" t="s">
        <v>3095</v>
      </c>
      <c r="G278" s="34">
        <v>4</v>
      </c>
      <c r="H278" s="56">
        <v>0</v>
      </c>
      <c r="I278" s="395">
        <f t="shared" si="8"/>
        <v>0</v>
      </c>
      <c r="J278" s="59"/>
      <c r="K278" s="35"/>
      <c r="L278" s="61"/>
      <c r="M278" s="63"/>
    </row>
    <row r="279" spans="1:13">
      <c r="A279" s="30"/>
      <c r="B279" s="72"/>
      <c r="C279" s="30" t="s">
        <v>3318</v>
      </c>
      <c r="D279" s="31" t="s">
        <v>3211</v>
      </c>
      <c r="E279" s="78" t="s">
        <v>3291</v>
      </c>
      <c r="F279" s="32" t="s">
        <v>3095</v>
      </c>
      <c r="G279" s="34">
        <v>8</v>
      </c>
      <c r="H279" s="56">
        <v>0</v>
      </c>
      <c r="I279" s="395">
        <f t="shared" si="8"/>
        <v>0</v>
      </c>
      <c r="J279" s="59"/>
      <c r="K279" s="35"/>
      <c r="L279" s="61"/>
      <c r="M279" s="63"/>
    </row>
    <row r="280" spans="1:13" ht="22.5">
      <c r="A280" s="30"/>
      <c r="B280" s="72"/>
      <c r="C280" s="30" t="s">
        <v>3319</v>
      </c>
      <c r="D280" s="31" t="s">
        <v>3212</v>
      </c>
      <c r="E280" s="78" t="s">
        <v>3292</v>
      </c>
      <c r="F280" s="32" t="s">
        <v>3124</v>
      </c>
      <c r="G280" s="34">
        <v>222</v>
      </c>
      <c r="H280" s="56">
        <v>0</v>
      </c>
      <c r="I280" s="395">
        <f t="shared" si="8"/>
        <v>0</v>
      </c>
      <c r="J280" s="59"/>
      <c r="K280" s="35"/>
      <c r="L280" s="61"/>
      <c r="M280" s="63"/>
    </row>
    <row r="281" spans="1:13" ht="22.5">
      <c r="A281" s="30"/>
      <c r="B281" s="72"/>
      <c r="C281" s="30" t="s">
        <v>3320</v>
      </c>
      <c r="D281" s="31" t="s">
        <v>3213</v>
      </c>
      <c r="E281" s="78" t="s">
        <v>3293</v>
      </c>
      <c r="F281" s="32" t="s">
        <v>3124</v>
      </c>
      <c r="G281" s="34">
        <v>232</v>
      </c>
      <c r="H281" s="56">
        <v>0</v>
      </c>
      <c r="I281" s="395">
        <f t="shared" si="8"/>
        <v>0</v>
      </c>
      <c r="J281" s="59"/>
      <c r="K281" s="35"/>
      <c r="L281" s="61"/>
      <c r="M281" s="63"/>
    </row>
    <row r="282" spans="1:13" ht="22.5">
      <c r="A282" s="30"/>
      <c r="B282" s="72"/>
      <c r="C282" s="30" t="s">
        <v>3321</v>
      </c>
      <c r="D282" s="31" t="s">
        <v>3214</v>
      </c>
      <c r="E282" s="78" t="s">
        <v>3294</v>
      </c>
      <c r="F282" s="32" t="s">
        <v>3124</v>
      </c>
      <c r="G282" s="34">
        <v>98</v>
      </c>
      <c r="H282" s="56">
        <v>0</v>
      </c>
      <c r="I282" s="395">
        <f t="shared" si="8"/>
        <v>0</v>
      </c>
      <c r="J282" s="59"/>
      <c r="K282" s="35"/>
      <c r="L282" s="61"/>
      <c r="M282" s="63"/>
    </row>
    <row r="283" spans="1:13" ht="22.5">
      <c r="A283" s="30"/>
      <c r="B283" s="72"/>
      <c r="C283" s="30" t="s">
        <v>3322</v>
      </c>
      <c r="D283" s="31" t="s">
        <v>3215</v>
      </c>
      <c r="E283" s="78" t="s">
        <v>3295</v>
      </c>
      <c r="F283" s="32" t="s">
        <v>3124</v>
      </c>
      <c r="G283" s="34">
        <v>332</v>
      </c>
      <c r="H283" s="56">
        <v>0</v>
      </c>
      <c r="I283" s="395">
        <f t="shared" si="8"/>
        <v>0</v>
      </c>
      <c r="J283" s="59"/>
      <c r="K283" s="35"/>
      <c r="L283" s="61"/>
      <c r="M283" s="63"/>
    </row>
    <row r="284" spans="1:13">
      <c r="A284" s="30"/>
      <c r="B284" s="72"/>
      <c r="C284" s="30" t="s">
        <v>3323</v>
      </c>
      <c r="D284" s="31" t="s">
        <v>3216</v>
      </c>
      <c r="E284" s="78" t="s">
        <v>3296</v>
      </c>
      <c r="F284" s="32" t="s">
        <v>3095</v>
      </c>
      <c r="G284" s="34">
        <v>65</v>
      </c>
      <c r="H284" s="56">
        <v>0</v>
      </c>
      <c r="I284" s="395">
        <f t="shared" si="8"/>
        <v>0</v>
      </c>
      <c r="J284" s="59"/>
      <c r="K284" s="35"/>
      <c r="L284" s="61"/>
      <c r="M284" s="63"/>
    </row>
    <row r="285" spans="1:13">
      <c r="A285" s="30"/>
      <c r="B285" s="72"/>
      <c r="C285" s="30" t="s">
        <v>3324</v>
      </c>
      <c r="D285" s="31" t="s">
        <v>3217</v>
      </c>
      <c r="E285" s="78" t="s">
        <v>3297</v>
      </c>
      <c r="F285" s="32" t="s">
        <v>3095</v>
      </c>
      <c r="G285" s="34">
        <v>260</v>
      </c>
      <c r="H285" s="56">
        <v>0</v>
      </c>
      <c r="I285" s="395">
        <f t="shared" si="8"/>
        <v>0</v>
      </c>
      <c r="J285" s="59"/>
      <c r="K285" s="35"/>
      <c r="L285" s="61"/>
      <c r="M285" s="63"/>
    </row>
    <row r="286" spans="1:13">
      <c r="A286" s="30"/>
      <c r="B286" s="72"/>
      <c r="C286" s="30" t="s">
        <v>3325</v>
      </c>
      <c r="D286" s="31" t="s">
        <v>3218</v>
      </c>
      <c r="E286" s="78" t="s">
        <v>3298</v>
      </c>
      <c r="F286" s="32" t="s">
        <v>3095</v>
      </c>
      <c r="G286" s="34">
        <v>2</v>
      </c>
      <c r="H286" s="56">
        <v>0</v>
      </c>
      <c r="I286" s="395">
        <f t="shared" si="8"/>
        <v>0</v>
      </c>
      <c r="J286" s="59"/>
      <c r="K286" s="35"/>
      <c r="L286" s="61"/>
      <c r="M286" s="63"/>
    </row>
    <row r="287" spans="1:13">
      <c r="A287" s="22">
        <v>2</v>
      </c>
      <c r="B287" s="70" t="str">
        <f>IF(TRIM(H287)&lt;&gt;"",COUNTA($H$8:H287),"")</f>
        <v/>
      </c>
      <c r="C287" s="22"/>
      <c r="D287" s="23"/>
      <c r="E287" s="24" t="s">
        <v>3330</v>
      </c>
      <c r="F287" s="25"/>
      <c r="G287" s="51"/>
      <c r="H287" s="394"/>
      <c r="I287" s="26">
        <f>I288+I373</f>
        <v>0</v>
      </c>
      <c r="J287" s="59"/>
      <c r="K287" s="35"/>
      <c r="L287" s="61"/>
      <c r="M287" s="63"/>
    </row>
    <row r="288" spans="1:13">
      <c r="A288" s="74">
        <v>3</v>
      </c>
      <c r="B288" s="73"/>
      <c r="C288" s="74"/>
      <c r="D288" s="44"/>
      <c r="E288" s="75" t="s">
        <v>3331</v>
      </c>
      <c r="F288" s="76"/>
      <c r="G288" s="77"/>
      <c r="H288" s="52"/>
      <c r="I288" s="52">
        <f>I289+I301+I320+I332+I371</f>
        <v>0</v>
      </c>
      <c r="J288" s="59"/>
      <c r="K288" s="35"/>
      <c r="L288" s="61"/>
      <c r="M288" s="63"/>
    </row>
    <row r="289" spans="1:13">
      <c r="A289" s="402">
        <v>4</v>
      </c>
      <c r="B289" s="402"/>
      <c r="C289" s="402"/>
      <c r="D289" s="403"/>
      <c r="E289" s="404" t="s">
        <v>501</v>
      </c>
      <c r="F289" s="107" t="s">
        <v>3109</v>
      </c>
      <c r="G289" s="108">
        <v>1</v>
      </c>
      <c r="H289" s="390">
        <v>0</v>
      </c>
      <c r="I289" s="409">
        <f t="shared" ref="I289:I320" si="9">IF(ISNUMBER(G289),ROUND(G289*H289,2),"")</f>
        <v>0</v>
      </c>
      <c r="J289" s="59"/>
      <c r="K289" s="35"/>
      <c r="L289" s="61"/>
      <c r="M289" s="63"/>
    </row>
    <row r="290" spans="1:13">
      <c r="A290" s="454">
        <v>5</v>
      </c>
      <c r="B290" s="454"/>
      <c r="C290" s="454"/>
      <c r="D290" s="455"/>
      <c r="E290" s="456" t="s">
        <v>606</v>
      </c>
      <c r="F290" s="456"/>
      <c r="G290" s="456"/>
      <c r="H290" s="457"/>
      <c r="I290" s="458"/>
      <c r="J290" s="59"/>
      <c r="K290" s="35"/>
      <c r="L290" s="61"/>
      <c r="M290" s="63"/>
    </row>
    <row r="291" spans="1:13" ht="22.5">
      <c r="A291" s="82"/>
      <c r="B291" s="83"/>
      <c r="C291" s="82" t="s">
        <v>3383</v>
      </c>
      <c r="D291" s="84" t="s">
        <v>3209</v>
      </c>
      <c r="E291" s="101" t="s">
        <v>3336</v>
      </c>
      <c r="F291" s="85" t="s">
        <v>3112</v>
      </c>
      <c r="G291" s="86">
        <v>0.2</v>
      </c>
      <c r="H291" s="396"/>
      <c r="I291" s="396"/>
      <c r="J291" s="59"/>
      <c r="K291" s="35"/>
      <c r="L291" s="61"/>
      <c r="M291" s="63"/>
    </row>
    <row r="292" spans="1:13" ht="22.5">
      <c r="A292" s="94"/>
      <c r="B292" s="95"/>
      <c r="C292" s="94"/>
      <c r="D292" s="96"/>
      <c r="E292" s="100" t="s">
        <v>3337</v>
      </c>
      <c r="F292" s="97"/>
      <c r="G292" s="98"/>
      <c r="H292" s="398"/>
      <c r="I292" s="398"/>
      <c r="J292" s="59"/>
      <c r="K292" s="35"/>
      <c r="L292" s="61"/>
      <c r="M292" s="63"/>
    </row>
    <row r="293" spans="1:13" ht="22.5">
      <c r="A293" s="94"/>
      <c r="B293" s="95"/>
      <c r="C293" s="94" t="s">
        <v>3384</v>
      </c>
      <c r="D293" s="96" t="s">
        <v>3210</v>
      </c>
      <c r="E293" s="100" t="s">
        <v>416</v>
      </c>
      <c r="F293" s="97" t="s">
        <v>3095</v>
      </c>
      <c r="G293" s="98">
        <v>57</v>
      </c>
      <c r="H293" s="398"/>
      <c r="I293" s="397"/>
      <c r="J293" s="59"/>
      <c r="K293" s="35"/>
      <c r="L293" s="61"/>
      <c r="M293" s="63"/>
    </row>
    <row r="294" spans="1:13" ht="22.5">
      <c r="A294" s="30"/>
      <c r="B294" s="72"/>
      <c r="C294" s="30" t="s">
        <v>3385</v>
      </c>
      <c r="D294" s="31" t="s">
        <v>3211</v>
      </c>
      <c r="E294" s="78" t="s">
        <v>3338</v>
      </c>
      <c r="F294" s="32" t="s">
        <v>3095</v>
      </c>
      <c r="G294" s="34">
        <v>1</v>
      </c>
      <c r="H294" s="395"/>
      <c r="I294" s="396"/>
      <c r="J294" s="59"/>
      <c r="K294" s="35"/>
      <c r="L294" s="61"/>
      <c r="M294" s="63"/>
    </row>
    <row r="295" spans="1:13">
      <c r="A295" s="416">
        <v>5</v>
      </c>
      <c r="B295" s="416"/>
      <c r="C295" s="416"/>
      <c r="D295" s="417"/>
      <c r="E295" s="418" t="s">
        <v>607</v>
      </c>
      <c r="F295" s="418"/>
      <c r="G295" s="418"/>
      <c r="H295" s="419"/>
      <c r="I295" s="420"/>
      <c r="J295" s="59"/>
      <c r="K295" s="35"/>
      <c r="L295" s="61"/>
      <c r="M295" s="63"/>
    </row>
    <row r="296" spans="1:13" ht="22.5">
      <c r="A296" s="30"/>
      <c r="B296" s="72"/>
      <c r="C296" s="30" t="s">
        <v>3168</v>
      </c>
      <c r="D296" s="31" t="s">
        <v>3209</v>
      </c>
      <c r="E296" s="78" t="s">
        <v>3115</v>
      </c>
      <c r="F296" s="32" t="s">
        <v>3096</v>
      </c>
      <c r="G296" s="34">
        <v>2100</v>
      </c>
      <c r="H296" s="395"/>
      <c r="I296" s="396"/>
      <c r="J296" s="59"/>
      <c r="K296" s="35"/>
      <c r="L296" s="61"/>
      <c r="M296" s="63"/>
    </row>
    <row r="297" spans="1:13">
      <c r="A297" s="30"/>
      <c r="B297" s="72"/>
      <c r="C297" s="30" t="s">
        <v>3386</v>
      </c>
      <c r="D297" s="31" t="s">
        <v>3210</v>
      </c>
      <c r="E297" s="78" t="s">
        <v>694</v>
      </c>
      <c r="F297" s="32" t="s">
        <v>3097</v>
      </c>
      <c r="G297" s="34">
        <v>80</v>
      </c>
      <c r="H297" s="395"/>
      <c r="I297" s="396"/>
      <c r="J297" s="59"/>
      <c r="K297" s="35"/>
      <c r="L297" s="61"/>
      <c r="M297" s="63"/>
    </row>
    <row r="298" spans="1:13">
      <c r="A298" s="30"/>
      <c r="B298" s="72"/>
      <c r="C298" s="30" t="s">
        <v>3178</v>
      </c>
      <c r="D298" s="31" t="s">
        <v>3211</v>
      </c>
      <c r="E298" s="78" t="s">
        <v>3127</v>
      </c>
      <c r="F298" s="32" t="s">
        <v>3096</v>
      </c>
      <c r="G298" s="34">
        <v>880</v>
      </c>
      <c r="H298" s="395"/>
      <c r="I298" s="396"/>
      <c r="J298" s="59"/>
      <c r="K298" s="35"/>
      <c r="L298" s="61"/>
      <c r="M298" s="63"/>
    </row>
    <row r="299" spans="1:13">
      <c r="A299" s="30"/>
      <c r="B299" s="72"/>
      <c r="C299" s="30" t="s">
        <v>3247</v>
      </c>
      <c r="D299" s="31" t="s">
        <v>3212</v>
      </c>
      <c r="E299" s="78" t="s">
        <v>533</v>
      </c>
      <c r="F299" s="32" t="s">
        <v>3126</v>
      </c>
      <c r="G299" s="34">
        <v>30</v>
      </c>
      <c r="H299" s="395"/>
      <c r="I299" s="396"/>
      <c r="J299" s="59"/>
      <c r="K299" s="35"/>
      <c r="L299" s="61"/>
      <c r="M299" s="63"/>
    </row>
    <row r="300" spans="1:13" ht="22.5">
      <c r="A300" s="30"/>
      <c r="B300" s="72"/>
      <c r="C300" s="30" t="s">
        <v>3387</v>
      </c>
      <c r="D300" s="31" t="s">
        <v>3213</v>
      </c>
      <c r="E300" s="78" t="s">
        <v>2034</v>
      </c>
      <c r="F300" s="32" t="s">
        <v>3126</v>
      </c>
      <c r="G300" s="34">
        <v>25</v>
      </c>
      <c r="H300" s="395"/>
      <c r="I300" s="396"/>
      <c r="J300" s="59"/>
      <c r="K300" s="35"/>
      <c r="L300" s="61"/>
      <c r="M300" s="63"/>
    </row>
    <row r="301" spans="1:13">
      <c r="A301" s="402">
        <v>4</v>
      </c>
      <c r="B301" s="402"/>
      <c r="C301" s="402"/>
      <c r="D301" s="403"/>
      <c r="E301" s="404" t="s">
        <v>232</v>
      </c>
      <c r="F301" s="107" t="s">
        <v>3109</v>
      </c>
      <c r="G301" s="108">
        <v>1</v>
      </c>
      <c r="H301" s="390">
        <v>0</v>
      </c>
      <c r="I301" s="409">
        <f t="shared" si="9"/>
        <v>0</v>
      </c>
      <c r="J301" s="59"/>
      <c r="K301" s="35"/>
      <c r="L301" s="61"/>
      <c r="M301" s="63"/>
    </row>
    <row r="302" spans="1:13">
      <c r="A302" s="416">
        <v>5</v>
      </c>
      <c r="B302" s="416"/>
      <c r="C302" s="416"/>
      <c r="D302" s="417"/>
      <c r="E302" s="418" t="s">
        <v>610</v>
      </c>
      <c r="F302" s="418"/>
      <c r="G302" s="418"/>
      <c r="H302" s="419"/>
      <c r="I302" s="420"/>
      <c r="J302" s="59"/>
      <c r="K302" s="35"/>
      <c r="L302" s="61"/>
      <c r="M302" s="63"/>
    </row>
    <row r="303" spans="1:13">
      <c r="A303" s="30"/>
      <c r="B303" s="72"/>
      <c r="C303" s="30" t="s">
        <v>3183</v>
      </c>
      <c r="D303" s="31" t="s">
        <v>3209</v>
      </c>
      <c r="E303" s="78" t="s">
        <v>3132</v>
      </c>
      <c r="F303" s="32" t="s">
        <v>3126</v>
      </c>
      <c r="G303" s="34">
        <v>640</v>
      </c>
      <c r="H303" s="395"/>
      <c r="I303" s="396"/>
      <c r="J303" s="59"/>
      <c r="K303" s="35"/>
      <c r="L303" s="61"/>
      <c r="M303" s="63"/>
    </row>
    <row r="304" spans="1:13">
      <c r="A304" s="30"/>
      <c r="B304" s="72"/>
      <c r="C304" s="30" t="s">
        <v>3185</v>
      </c>
      <c r="D304" s="31" t="s">
        <v>3210</v>
      </c>
      <c r="E304" s="78" t="s">
        <v>3134</v>
      </c>
      <c r="F304" s="32" t="s">
        <v>3126</v>
      </c>
      <c r="G304" s="34">
        <v>15540</v>
      </c>
      <c r="H304" s="395"/>
      <c r="I304" s="396"/>
      <c r="J304" s="59"/>
      <c r="K304" s="35"/>
      <c r="L304" s="61"/>
      <c r="M304" s="63"/>
    </row>
    <row r="305" spans="1:13">
      <c r="A305" s="416">
        <v>5</v>
      </c>
      <c r="B305" s="416"/>
      <c r="C305" s="416"/>
      <c r="D305" s="417"/>
      <c r="E305" s="418" t="s">
        <v>725</v>
      </c>
      <c r="F305" s="418"/>
      <c r="G305" s="418"/>
      <c r="H305" s="419"/>
      <c r="I305" s="420"/>
      <c r="J305" s="59"/>
      <c r="K305" s="35"/>
      <c r="L305" s="61"/>
      <c r="M305" s="63"/>
    </row>
    <row r="306" spans="1:13">
      <c r="A306" s="30"/>
      <c r="B306" s="72"/>
      <c r="C306" s="30" t="s">
        <v>3388</v>
      </c>
      <c r="D306" s="31" t="s">
        <v>3209</v>
      </c>
      <c r="E306" s="78" t="s">
        <v>3339</v>
      </c>
      <c r="F306" s="32" t="s">
        <v>3096</v>
      </c>
      <c r="G306" s="34">
        <v>2750</v>
      </c>
      <c r="H306" s="395"/>
      <c r="I306" s="396"/>
      <c r="J306" s="59"/>
      <c r="K306" s="35"/>
      <c r="L306" s="61"/>
      <c r="M306" s="63"/>
    </row>
    <row r="307" spans="1:13">
      <c r="A307" s="454">
        <v>5</v>
      </c>
      <c r="B307" s="454"/>
      <c r="C307" s="454"/>
      <c r="D307" s="455"/>
      <c r="E307" s="456" t="s">
        <v>611</v>
      </c>
      <c r="F307" s="456"/>
      <c r="G307" s="456"/>
      <c r="H307" s="457"/>
      <c r="I307" s="458"/>
      <c r="J307" s="59"/>
      <c r="K307" s="35"/>
      <c r="L307" s="61"/>
      <c r="M307" s="63"/>
    </row>
    <row r="308" spans="1:13">
      <c r="A308" s="82"/>
      <c r="B308" s="83"/>
      <c r="C308" s="82" t="s">
        <v>3389</v>
      </c>
      <c r="D308" s="84" t="s">
        <v>3209</v>
      </c>
      <c r="E308" s="101" t="s">
        <v>3340</v>
      </c>
      <c r="F308" s="85" t="s">
        <v>3126</v>
      </c>
      <c r="G308" s="86">
        <v>6100</v>
      </c>
      <c r="H308" s="396"/>
      <c r="I308" s="396"/>
      <c r="J308" s="59"/>
      <c r="K308" s="35"/>
      <c r="L308" s="61"/>
      <c r="M308" s="63"/>
    </row>
    <row r="309" spans="1:13" ht="33.75">
      <c r="A309" s="88"/>
      <c r="B309" s="89"/>
      <c r="C309" s="88"/>
      <c r="D309" s="90"/>
      <c r="E309" s="102" t="s">
        <v>3341</v>
      </c>
      <c r="F309" s="91"/>
      <c r="G309" s="92"/>
      <c r="H309" s="397"/>
      <c r="I309" s="397"/>
      <c r="J309" s="59"/>
      <c r="K309" s="35"/>
      <c r="L309" s="61"/>
      <c r="M309" s="63"/>
    </row>
    <row r="310" spans="1:13">
      <c r="A310" s="82"/>
      <c r="B310" s="83"/>
      <c r="C310" s="82" t="s">
        <v>3390</v>
      </c>
      <c r="D310" s="84" t="s">
        <v>3210</v>
      </c>
      <c r="E310" s="101" t="s">
        <v>3342</v>
      </c>
      <c r="F310" s="85" t="s">
        <v>3126</v>
      </c>
      <c r="G310" s="86">
        <v>510</v>
      </c>
      <c r="H310" s="396"/>
      <c r="I310" s="396"/>
      <c r="J310" s="59"/>
      <c r="K310" s="35"/>
      <c r="L310" s="61"/>
      <c r="M310" s="63"/>
    </row>
    <row r="311" spans="1:13" ht="22.5">
      <c r="A311" s="94"/>
      <c r="B311" s="95"/>
      <c r="C311" s="94"/>
      <c r="D311" s="96"/>
      <c r="E311" s="100" t="s">
        <v>3343</v>
      </c>
      <c r="F311" s="97"/>
      <c r="G311" s="98"/>
      <c r="H311" s="398"/>
      <c r="I311" s="398"/>
      <c r="J311" s="59"/>
      <c r="K311" s="35"/>
      <c r="L311" s="61"/>
      <c r="M311" s="63"/>
    </row>
    <row r="312" spans="1:13">
      <c r="A312" s="466">
        <v>5</v>
      </c>
      <c r="B312" s="466"/>
      <c r="C312" s="466"/>
      <c r="D312" s="467"/>
      <c r="E312" s="468" t="s">
        <v>613</v>
      </c>
      <c r="F312" s="468"/>
      <c r="G312" s="468"/>
      <c r="H312" s="469"/>
      <c r="I312" s="470"/>
      <c r="J312" s="59"/>
      <c r="K312" s="35"/>
      <c r="L312" s="61"/>
      <c r="M312" s="63"/>
    </row>
    <row r="313" spans="1:13">
      <c r="A313" s="30"/>
      <c r="B313" s="72"/>
      <c r="C313" s="30" t="s">
        <v>3391</v>
      </c>
      <c r="D313" s="31" t="s">
        <v>3209</v>
      </c>
      <c r="E313" s="78" t="s">
        <v>3344</v>
      </c>
      <c r="F313" s="32" t="s">
        <v>3096</v>
      </c>
      <c r="G313" s="34">
        <v>860</v>
      </c>
      <c r="H313" s="395"/>
      <c r="I313" s="396"/>
      <c r="J313" s="59"/>
      <c r="K313" s="35"/>
      <c r="L313" s="61"/>
      <c r="M313" s="63"/>
    </row>
    <row r="314" spans="1:13">
      <c r="A314" s="82"/>
      <c r="B314" s="83"/>
      <c r="C314" s="82" t="s">
        <v>3194</v>
      </c>
      <c r="D314" s="84" t="s">
        <v>3210</v>
      </c>
      <c r="E314" s="101" t="s">
        <v>559</v>
      </c>
      <c r="F314" s="85" t="s">
        <v>3096</v>
      </c>
      <c r="G314" s="86">
        <v>860</v>
      </c>
      <c r="H314" s="396"/>
      <c r="I314" s="396"/>
      <c r="J314" s="59"/>
      <c r="K314" s="35"/>
      <c r="L314" s="61"/>
      <c r="M314" s="63"/>
    </row>
    <row r="315" spans="1:13">
      <c r="A315" s="82"/>
      <c r="B315" s="83"/>
      <c r="C315" s="82" t="s">
        <v>3392</v>
      </c>
      <c r="D315" s="84" t="s">
        <v>3211</v>
      </c>
      <c r="E315" s="101" t="s">
        <v>3345</v>
      </c>
      <c r="F315" s="85" t="s">
        <v>3126</v>
      </c>
      <c r="G315" s="86">
        <v>100</v>
      </c>
      <c r="H315" s="396"/>
      <c r="I315" s="396"/>
      <c r="J315" s="59"/>
      <c r="K315" s="35"/>
      <c r="L315" s="61"/>
      <c r="M315" s="63"/>
    </row>
    <row r="316" spans="1:13" ht="45">
      <c r="A316" s="94"/>
      <c r="B316" s="95"/>
      <c r="C316" s="94"/>
      <c r="D316" s="96"/>
      <c r="E316" s="100" t="s">
        <v>3346</v>
      </c>
      <c r="F316" s="97"/>
      <c r="G316" s="98"/>
      <c r="H316" s="398"/>
      <c r="I316" s="398"/>
      <c r="J316" s="59"/>
      <c r="K316" s="35"/>
      <c r="L316" s="61"/>
      <c r="M316" s="63"/>
    </row>
    <row r="317" spans="1:13">
      <c r="A317" s="416">
        <v>5</v>
      </c>
      <c r="B317" s="416"/>
      <c r="C317" s="416"/>
      <c r="D317" s="417"/>
      <c r="E317" s="418" t="s">
        <v>726</v>
      </c>
      <c r="F317" s="418"/>
      <c r="G317" s="418"/>
      <c r="H317" s="419"/>
      <c r="I317" s="420"/>
      <c r="J317" s="59"/>
      <c r="K317" s="35"/>
      <c r="L317" s="61"/>
      <c r="M317" s="63"/>
    </row>
    <row r="318" spans="1:13">
      <c r="A318" s="30"/>
      <c r="B318" s="72"/>
      <c r="C318" s="30" t="s">
        <v>3393</v>
      </c>
      <c r="D318" s="31" t="s">
        <v>3209</v>
      </c>
      <c r="E318" s="78" t="s">
        <v>3347</v>
      </c>
      <c r="F318" s="32" t="s">
        <v>3096</v>
      </c>
      <c r="G318" s="34">
        <v>3100</v>
      </c>
      <c r="H318" s="395"/>
      <c r="I318" s="396"/>
      <c r="J318" s="59"/>
      <c r="K318" s="35"/>
      <c r="L318" s="61"/>
      <c r="M318" s="63"/>
    </row>
    <row r="319" spans="1:13" ht="22.5">
      <c r="A319" s="30"/>
      <c r="B319" s="72"/>
      <c r="C319" s="30" t="s">
        <v>3394</v>
      </c>
      <c r="D319" s="31" t="s">
        <v>3210</v>
      </c>
      <c r="E319" s="78" t="s">
        <v>3348</v>
      </c>
      <c r="F319" s="32" t="s">
        <v>3096</v>
      </c>
      <c r="G319" s="34">
        <v>3100</v>
      </c>
      <c r="H319" s="395"/>
      <c r="I319" s="396"/>
      <c r="J319" s="59"/>
      <c r="K319" s="35"/>
      <c r="L319" s="61"/>
      <c r="M319" s="63"/>
    </row>
    <row r="320" spans="1:13">
      <c r="A320" s="413">
        <v>4</v>
      </c>
      <c r="B320" s="413"/>
      <c r="C320" s="413"/>
      <c r="D320" s="414"/>
      <c r="E320" s="415" t="s">
        <v>234</v>
      </c>
      <c r="F320" s="107" t="s">
        <v>3109</v>
      </c>
      <c r="G320" s="108">
        <v>1</v>
      </c>
      <c r="H320" s="390">
        <v>0</v>
      </c>
      <c r="I320" s="409">
        <f t="shared" si="9"/>
        <v>0</v>
      </c>
      <c r="J320" s="59"/>
      <c r="K320" s="35"/>
      <c r="L320" s="61"/>
      <c r="M320" s="63"/>
    </row>
    <row r="321" spans="1:13">
      <c r="A321" s="454">
        <v>5</v>
      </c>
      <c r="B321" s="454"/>
      <c r="C321" s="454"/>
      <c r="D321" s="455"/>
      <c r="E321" s="456" t="s">
        <v>614</v>
      </c>
      <c r="F321" s="456"/>
      <c r="G321" s="456"/>
      <c r="H321" s="457"/>
      <c r="I321" s="458"/>
      <c r="J321" s="59"/>
      <c r="K321" s="35"/>
      <c r="L321" s="61"/>
      <c r="M321" s="63"/>
    </row>
    <row r="322" spans="1:13" ht="22.5">
      <c r="A322" s="82"/>
      <c r="B322" s="83"/>
      <c r="C322" s="82" t="s">
        <v>3395</v>
      </c>
      <c r="D322" s="84" t="s">
        <v>3209</v>
      </c>
      <c r="E322" s="101" t="s">
        <v>3349</v>
      </c>
      <c r="F322" s="85" t="s">
        <v>3096</v>
      </c>
      <c r="G322" s="86">
        <v>5</v>
      </c>
      <c r="H322" s="396"/>
      <c r="I322" s="396"/>
      <c r="J322" s="59"/>
      <c r="K322" s="35"/>
      <c r="L322" s="61"/>
      <c r="M322" s="63"/>
    </row>
    <row r="323" spans="1:13" ht="22.5">
      <c r="A323" s="94"/>
      <c r="B323" s="95"/>
      <c r="C323" s="94"/>
      <c r="D323" s="96"/>
      <c r="E323" s="100" t="s">
        <v>3350</v>
      </c>
      <c r="F323" s="97"/>
      <c r="G323" s="98"/>
      <c r="H323" s="398"/>
      <c r="I323" s="398"/>
      <c r="J323" s="59"/>
      <c r="K323" s="35"/>
      <c r="L323" s="61"/>
      <c r="M323" s="63"/>
    </row>
    <row r="324" spans="1:13" ht="33.75">
      <c r="A324" s="94"/>
      <c r="B324" s="95"/>
      <c r="C324" s="94" t="s">
        <v>3396</v>
      </c>
      <c r="D324" s="96" t="s">
        <v>3210</v>
      </c>
      <c r="E324" s="100" t="s">
        <v>3351</v>
      </c>
      <c r="F324" s="97" t="s">
        <v>3124</v>
      </c>
      <c r="G324" s="98">
        <v>252</v>
      </c>
      <c r="H324" s="398"/>
      <c r="I324" s="397"/>
      <c r="J324" s="59"/>
      <c r="K324" s="35"/>
      <c r="L324" s="61"/>
      <c r="M324" s="63"/>
    </row>
    <row r="325" spans="1:13">
      <c r="A325" s="454">
        <v>5</v>
      </c>
      <c r="B325" s="454"/>
      <c r="C325" s="454"/>
      <c r="D325" s="455"/>
      <c r="E325" s="456" t="s">
        <v>615</v>
      </c>
      <c r="F325" s="456"/>
      <c r="G325" s="456"/>
      <c r="H325" s="457"/>
      <c r="I325" s="458"/>
      <c r="J325" s="59"/>
      <c r="K325" s="35"/>
      <c r="L325" s="61"/>
      <c r="M325" s="63"/>
    </row>
    <row r="326" spans="1:13" ht="22.5">
      <c r="A326" s="82"/>
      <c r="B326" s="83"/>
      <c r="C326" s="82" t="s">
        <v>3397</v>
      </c>
      <c r="D326" s="84" t="s">
        <v>3209</v>
      </c>
      <c r="E326" s="101" t="s">
        <v>3352</v>
      </c>
      <c r="F326" s="85" t="s">
        <v>3124</v>
      </c>
      <c r="G326" s="86">
        <v>186</v>
      </c>
      <c r="H326" s="396"/>
      <c r="I326" s="396"/>
      <c r="J326" s="59"/>
      <c r="K326" s="35"/>
      <c r="L326" s="61"/>
      <c r="M326" s="63"/>
    </row>
    <row r="327" spans="1:13" ht="22.5">
      <c r="A327" s="94"/>
      <c r="B327" s="95"/>
      <c r="C327" s="94"/>
      <c r="D327" s="96"/>
      <c r="E327" s="100" t="s">
        <v>3353</v>
      </c>
      <c r="F327" s="97"/>
      <c r="G327" s="98"/>
      <c r="H327" s="398"/>
      <c r="I327" s="398"/>
      <c r="J327" s="59"/>
      <c r="K327" s="35"/>
      <c r="L327" s="61"/>
      <c r="M327" s="63"/>
    </row>
    <row r="328" spans="1:13" ht="22.5">
      <c r="A328" s="94"/>
      <c r="B328" s="95"/>
      <c r="C328" s="94" t="s">
        <v>3398</v>
      </c>
      <c r="D328" s="96" t="s">
        <v>3210</v>
      </c>
      <c r="E328" s="100" t="s">
        <v>3354</v>
      </c>
      <c r="F328" s="97" t="s">
        <v>3124</v>
      </c>
      <c r="G328" s="98">
        <v>186</v>
      </c>
      <c r="H328" s="398"/>
      <c r="I328" s="397"/>
      <c r="J328" s="59"/>
      <c r="K328" s="35"/>
      <c r="L328" s="61"/>
      <c r="M328" s="63"/>
    </row>
    <row r="329" spans="1:13">
      <c r="A329" s="459">
        <v>5</v>
      </c>
      <c r="B329" s="459"/>
      <c r="C329" s="459"/>
      <c r="D329" s="460"/>
      <c r="E329" s="461" t="s">
        <v>616</v>
      </c>
      <c r="F329" s="461"/>
      <c r="G329" s="461"/>
      <c r="H329" s="462"/>
      <c r="I329" s="420"/>
      <c r="J329" s="59"/>
      <c r="K329" s="35"/>
      <c r="L329" s="61"/>
      <c r="M329" s="63"/>
    </row>
    <row r="330" spans="1:13" ht="22.5">
      <c r="A330" s="82"/>
      <c r="B330" s="83"/>
      <c r="C330" s="82" t="s">
        <v>3400</v>
      </c>
      <c r="D330" s="84" t="s">
        <v>3209</v>
      </c>
      <c r="E330" s="101" t="s">
        <v>3355</v>
      </c>
      <c r="F330" s="85" t="s">
        <v>3095</v>
      </c>
      <c r="G330" s="86">
        <v>4</v>
      </c>
      <c r="H330" s="396"/>
      <c r="I330" s="396"/>
      <c r="J330" s="59"/>
      <c r="K330" s="35"/>
      <c r="L330" s="61"/>
      <c r="M330" s="63"/>
    </row>
    <row r="331" spans="1:13" ht="22.5">
      <c r="A331" s="94"/>
      <c r="B331" s="95"/>
      <c r="C331" s="94"/>
      <c r="D331" s="96"/>
      <c r="E331" s="100" t="s">
        <v>3356</v>
      </c>
      <c r="F331" s="97"/>
      <c r="G331" s="98"/>
      <c r="H331" s="398"/>
      <c r="I331" s="398"/>
      <c r="J331" s="59"/>
      <c r="K331" s="35"/>
      <c r="L331" s="61"/>
      <c r="M331" s="63"/>
    </row>
    <row r="332" spans="1:13">
      <c r="A332" s="413">
        <v>4</v>
      </c>
      <c r="B332" s="413"/>
      <c r="C332" s="413"/>
      <c r="D332" s="414"/>
      <c r="E332" s="415" t="s">
        <v>236</v>
      </c>
      <c r="F332" s="107" t="s">
        <v>3109</v>
      </c>
      <c r="G332" s="108">
        <v>1</v>
      </c>
      <c r="H332" s="390">
        <v>0</v>
      </c>
      <c r="I332" s="409">
        <f t="shared" ref="I332" si="10">IF(ISNUMBER(G332),ROUND(G332*H332,2),"")</f>
        <v>0</v>
      </c>
      <c r="J332" s="59"/>
      <c r="K332" s="35"/>
      <c r="L332" s="61"/>
      <c r="M332" s="63"/>
    </row>
    <row r="333" spans="1:13">
      <c r="A333" s="416">
        <v>5</v>
      </c>
      <c r="B333" s="416"/>
      <c r="C333" s="416"/>
      <c r="D333" s="417"/>
      <c r="E333" s="418" t="s">
        <v>506</v>
      </c>
      <c r="F333" s="418"/>
      <c r="G333" s="418"/>
      <c r="H333" s="419"/>
      <c r="I333" s="420"/>
      <c r="J333" s="59"/>
      <c r="K333" s="35"/>
      <c r="L333" s="61"/>
      <c r="M333" s="63"/>
    </row>
    <row r="334" spans="1:13">
      <c r="A334" s="30"/>
      <c r="B334" s="72"/>
      <c r="C334" s="30" t="s">
        <v>3401</v>
      </c>
      <c r="D334" s="31" t="s">
        <v>3209</v>
      </c>
      <c r="E334" s="78" t="s">
        <v>434</v>
      </c>
      <c r="F334" s="32" t="s">
        <v>3096</v>
      </c>
      <c r="G334" s="34">
        <v>466.5</v>
      </c>
      <c r="H334" s="395"/>
      <c r="I334" s="396"/>
      <c r="J334" s="59"/>
      <c r="K334" s="35"/>
      <c r="L334" s="61"/>
      <c r="M334" s="63"/>
    </row>
    <row r="335" spans="1:13">
      <c r="A335" s="82"/>
      <c r="B335" s="83"/>
      <c r="C335" s="82" t="s">
        <v>3402</v>
      </c>
      <c r="D335" s="84" t="s">
        <v>3210</v>
      </c>
      <c r="E335" s="101" t="s">
        <v>437</v>
      </c>
      <c r="F335" s="85" t="s">
        <v>3096</v>
      </c>
      <c r="G335" s="86">
        <v>3350</v>
      </c>
      <c r="H335" s="396"/>
      <c r="I335" s="396"/>
      <c r="J335" s="59"/>
      <c r="K335" s="35"/>
      <c r="L335" s="61"/>
      <c r="M335" s="63"/>
    </row>
    <row r="336" spans="1:13">
      <c r="A336" s="82"/>
      <c r="B336" s="83"/>
      <c r="C336" s="82" t="s">
        <v>3403</v>
      </c>
      <c r="D336" s="84" t="s">
        <v>3211</v>
      </c>
      <c r="E336" s="101" t="s">
        <v>445</v>
      </c>
      <c r="F336" s="85" t="s">
        <v>3096</v>
      </c>
      <c r="G336" s="86">
        <v>15.4</v>
      </c>
      <c r="H336" s="396"/>
      <c r="I336" s="396"/>
      <c r="J336" s="59"/>
      <c r="K336" s="35"/>
      <c r="L336" s="61"/>
      <c r="M336" s="63"/>
    </row>
    <row r="337" spans="1:13" ht="22.5">
      <c r="A337" s="94"/>
      <c r="B337" s="95"/>
      <c r="C337" s="94"/>
      <c r="D337" s="96"/>
      <c r="E337" s="100" t="s">
        <v>3357</v>
      </c>
      <c r="F337" s="97"/>
      <c r="G337" s="98"/>
      <c r="H337" s="398"/>
      <c r="I337" s="398"/>
      <c r="J337" s="59"/>
      <c r="K337" s="35"/>
      <c r="L337" s="61"/>
      <c r="M337" s="63"/>
    </row>
    <row r="338" spans="1:13">
      <c r="A338" s="82"/>
      <c r="B338" s="83"/>
      <c r="C338" s="82" t="s">
        <v>3404</v>
      </c>
      <c r="D338" s="84" t="s">
        <v>3212</v>
      </c>
      <c r="E338" s="101" t="s">
        <v>3358</v>
      </c>
      <c r="F338" s="85" t="s">
        <v>3096</v>
      </c>
      <c r="G338" s="86">
        <v>18.5</v>
      </c>
      <c r="H338" s="396"/>
      <c r="I338" s="396"/>
      <c r="J338" s="59"/>
      <c r="K338" s="35"/>
      <c r="L338" s="61"/>
      <c r="M338" s="63"/>
    </row>
    <row r="339" spans="1:13" ht="22.5">
      <c r="A339" s="94"/>
      <c r="B339" s="95"/>
      <c r="C339" s="94"/>
      <c r="D339" s="96"/>
      <c r="E339" s="100" t="s">
        <v>3359</v>
      </c>
      <c r="F339" s="97"/>
      <c r="G339" s="98"/>
      <c r="H339" s="398"/>
      <c r="I339" s="398"/>
      <c r="J339" s="59"/>
      <c r="K339" s="35"/>
      <c r="L339" s="61"/>
      <c r="M339" s="63"/>
    </row>
    <row r="340" spans="1:13">
      <c r="A340" s="459">
        <v>5</v>
      </c>
      <c r="B340" s="459"/>
      <c r="C340" s="459"/>
      <c r="D340" s="460"/>
      <c r="E340" s="461" t="s">
        <v>507</v>
      </c>
      <c r="F340" s="461"/>
      <c r="G340" s="461"/>
      <c r="H340" s="462"/>
      <c r="I340" s="463"/>
      <c r="J340" s="59"/>
      <c r="K340" s="35"/>
      <c r="L340" s="61"/>
      <c r="M340" s="63"/>
    </row>
    <row r="341" spans="1:13" ht="22.5">
      <c r="A341" s="82"/>
      <c r="B341" s="83"/>
      <c r="C341" s="82" t="s">
        <v>3405</v>
      </c>
      <c r="D341" s="84" t="s">
        <v>3209</v>
      </c>
      <c r="E341" s="101" t="s">
        <v>453</v>
      </c>
      <c r="F341" s="85" t="s">
        <v>3360</v>
      </c>
      <c r="G341" s="86">
        <v>109800</v>
      </c>
      <c r="H341" s="396"/>
      <c r="I341" s="396"/>
      <c r="J341" s="59"/>
      <c r="K341" s="35"/>
      <c r="L341" s="61"/>
      <c r="M341" s="63"/>
    </row>
    <row r="342" spans="1:13" ht="22.5">
      <c r="A342" s="94"/>
      <c r="B342" s="95"/>
      <c r="C342" s="94"/>
      <c r="D342" s="96"/>
      <c r="E342" s="100" t="s">
        <v>3361</v>
      </c>
      <c r="F342" s="97"/>
      <c r="G342" s="98"/>
      <c r="H342" s="398"/>
      <c r="I342" s="398"/>
      <c r="J342" s="59"/>
      <c r="K342" s="35"/>
      <c r="L342" s="61"/>
      <c r="M342" s="63"/>
    </row>
    <row r="343" spans="1:13" ht="22.5">
      <c r="A343" s="82"/>
      <c r="B343" s="83"/>
      <c r="C343" s="82" t="s">
        <v>3406</v>
      </c>
      <c r="D343" s="84" t="s">
        <v>3210</v>
      </c>
      <c r="E343" s="101" t="s">
        <v>3362</v>
      </c>
      <c r="F343" s="85" t="s">
        <v>3360</v>
      </c>
      <c r="G343" s="86">
        <v>439000</v>
      </c>
      <c r="H343" s="396"/>
      <c r="I343" s="396"/>
      <c r="J343" s="59"/>
      <c r="K343" s="35"/>
      <c r="L343" s="61"/>
      <c r="M343" s="63"/>
    </row>
    <row r="344" spans="1:13" ht="22.5">
      <c r="A344" s="94"/>
      <c r="B344" s="95"/>
      <c r="C344" s="94"/>
      <c r="D344" s="96"/>
      <c r="E344" s="100" t="s">
        <v>3361</v>
      </c>
      <c r="F344" s="97"/>
      <c r="G344" s="98"/>
      <c r="H344" s="398"/>
      <c r="I344" s="398"/>
      <c r="J344" s="59"/>
      <c r="K344" s="35"/>
      <c r="L344" s="61"/>
      <c r="M344" s="63"/>
    </row>
    <row r="345" spans="1:13">
      <c r="A345" s="459">
        <v>5</v>
      </c>
      <c r="B345" s="459"/>
      <c r="C345" s="459"/>
      <c r="D345" s="460"/>
      <c r="E345" s="461" t="s">
        <v>508</v>
      </c>
      <c r="F345" s="461"/>
      <c r="G345" s="461"/>
      <c r="H345" s="462"/>
      <c r="I345" s="463"/>
      <c r="J345" s="59"/>
      <c r="K345" s="35"/>
      <c r="L345" s="61"/>
      <c r="M345" s="63"/>
    </row>
    <row r="346" spans="1:13" ht="22.5">
      <c r="A346" s="82"/>
      <c r="B346" s="83"/>
      <c r="C346" s="82" t="s">
        <v>3407</v>
      </c>
      <c r="D346" s="84" t="s">
        <v>3209</v>
      </c>
      <c r="E346" s="101" t="s">
        <v>3363</v>
      </c>
      <c r="F346" s="85" t="s">
        <v>3126</v>
      </c>
      <c r="G346" s="86">
        <v>234.5</v>
      </c>
      <c r="H346" s="396"/>
      <c r="I346" s="396"/>
      <c r="J346" s="59"/>
      <c r="K346" s="35"/>
      <c r="L346" s="61"/>
      <c r="M346" s="63"/>
    </row>
    <row r="347" spans="1:13" ht="22.5">
      <c r="A347" s="94"/>
      <c r="B347" s="95"/>
      <c r="C347" s="94"/>
      <c r="D347" s="96"/>
      <c r="E347" s="100" t="s">
        <v>3364</v>
      </c>
      <c r="F347" s="97"/>
      <c r="G347" s="98"/>
      <c r="H347" s="398"/>
      <c r="I347" s="398"/>
      <c r="J347" s="59"/>
      <c r="K347" s="35"/>
      <c r="L347" s="61"/>
      <c r="M347" s="63"/>
    </row>
    <row r="348" spans="1:13">
      <c r="A348" s="82"/>
      <c r="B348" s="83"/>
      <c r="C348" s="82" t="s">
        <v>3408</v>
      </c>
      <c r="D348" s="84" t="s">
        <v>3210</v>
      </c>
      <c r="E348" s="101" t="s">
        <v>463</v>
      </c>
      <c r="F348" s="85" t="s">
        <v>3126</v>
      </c>
      <c r="G348" s="86">
        <v>2850</v>
      </c>
      <c r="H348" s="396"/>
      <c r="I348" s="396"/>
      <c r="J348" s="59"/>
      <c r="K348" s="35"/>
      <c r="L348" s="61"/>
      <c r="M348" s="63"/>
    </row>
    <row r="349" spans="1:13" ht="22.5">
      <c r="A349" s="94"/>
      <c r="B349" s="95"/>
      <c r="C349" s="94"/>
      <c r="D349" s="96"/>
      <c r="E349" s="100" t="s">
        <v>3365</v>
      </c>
      <c r="F349" s="97"/>
      <c r="G349" s="98"/>
      <c r="H349" s="398"/>
      <c r="I349" s="398"/>
      <c r="J349" s="59"/>
      <c r="K349" s="35"/>
      <c r="L349" s="61"/>
      <c r="M349" s="63"/>
    </row>
    <row r="350" spans="1:13" ht="22.5">
      <c r="A350" s="82"/>
      <c r="B350" s="83"/>
      <c r="C350" s="82" t="s">
        <v>3409</v>
      </c>
      <c r="D350" s="84" t="s">
        <v>3211</v>
      </c>
      <c r="E350" s="101" t="s">
        <v>3366</v>
      </c>
      <c r="F350" s="85" t="s">
        <v>3126</v>
      </c>
      <c r="G350" s="86">
        <v>1520</v>
      </c>
      <c r="H350" s="396"/>
      <c r="I350" s="396"/>
      <c r="J350" s="59"/>
      <c r="K350" s="35"/>
      <c r="L350" s="61"/>
      <c r="M350" s="63"/>
    </row>
    <row r="351" spans="1:13" ht="22.5">
      <c r="A351" s="94"/>
      <c r="B351" s="95"/>
      <c r="C351" s="94"/>
      <c r="D351" s="96"/>
      <c r="E351" s="100" t="s">
        <v>3367</v>
      </c>
      <c r="F351" s="97"/>
      <c r="G351" s="98"/>
      <c r="H351" s="398"/>
      <c r="I351" s="398"/>
      <c r="J351" s="59"/>
      <c r="K351" s="35"/>
      <c r="L351" s="61"/>
      <c r="M351" s="63"/>
    </row>
    <row r="352" spans="1:13" ht="22.5">
      <c r="A352" s="88"/>
      <c r="B352" s="89"/>
      <c r="C352" s="88" t="s">
        <v>3410</v>
      </c>
      <c r="D352" s="90" t="s">
        <v>3212</v>
      </c>
      <c r="E352" s="102" t="s">
        <v>3368</v>
      </c>
      <c r="F352" s="91" t="s">
        <v>3096</v>
      </c>
      <c r="G352" s="92">
        <v>42</v>
      </c>
      <c r="H352" s="397"/>
      <c r="I352" s="397"/>
      <c r="J352" s="59"/>
      <c r="K352" s="35"/>
      <c r="L352" s="61"/>
      <c r="M352" s="63"/>
    </row>
    <row r="353" spans="1:13" ht="22.5">
      <c r="A353" s="82"/>
      <c r="B353" s="83"/>
      <c r="C353" s="82" t="s">
        <v>3411</v>
      </c>
      <c r="D353" s="84" t="s">
        <v>3213</v>
      </c>
      <c r="E353" s="101" t="s">
        <v>3369</v>
      </c>
      <c r="F353" s="85" t="s">
        <v>3126</v>
      </c>
      <c r="G353" s="86">
        <v>3.5</v>
      </c>
      <c r="H353" s="396"/>
      <c r="I353" s="396"/>
      <c r="J353" s="59"/>
      <c r="K353" s="35"/>
      <c r="L353" s="61"/>
      <c r="M353" s="63"/>
    </row>
    <row r="354" spans="1:13" ht="22.5">
      <c r="A354" s="94"/>
      <c r="B354" s="95"/>
      <c r="C354" s="94"/>
      <c r="D354" s="96"/>
      <c r="E354" s="100" t="s">
        <v>3370</v>
      </c>
      <c r="F354" s="97"/>
      <c r="G354" s="98"/>
      <c r="H354" s="398"/>
      <c r="I354" s="398"/>
      <c r="J354" s="59"/>
      <c r="K354" s="35"/>
      <c r="L354" s="61"/>
      <c r="M354" s="63"/>
    </row>
    <row r="355" spans="1:13">
      <c r="A355" s="459">
        <v>5</v>
      </c>
      <c r="B355" s="459"/>
      <c r="C355" s="459"/>
      <c r="D355" s="460"/>
      <c r="E355" s="461" t="s">
        <v>619</v>
      </c>
      <c r="F355" s="461"/>
      <c r="G355" s="461"/>
      <c r="H355" s="462"/>
      <c r="I355" s="463"/>
      <c r="J355" s="59"/>
      <c r="K355" s="35"/>
      <c r="L355" s="61"/>
      <c r="M355" s="63"/>
    </row>
    <row r="356" spans="1:13" ht="22.5">
      <c r="A356" s="82"/>
      <c r="B356" s="83"/>
      <c r="C356" s="82" t="s">
        <v>3412</v>
      </c>
      <c r="D356" s="84" t="s">
        <v>3209</v>
      </c>
      <c r="E356" s="101" t="s">
        <v>3371</v>
      </c>
      <c r="F356" s="85" t="s">
        <v>3124</v>
      </c>
      <c r="G356" s="86">
        <v>195</v>
      </c>
      <c r="H356" s="396"/>
      <c r="I356" s="396"/>
      <c r="J356" s="59"/>
      <c r="K356" s="35"/>
      <c r="L356" s="61"/>
      <c r="M356" s="63"/>
    </row>
    <row r="357" spans="1:13" ht="22.5">
      <c r="A357" s="94"/>
      <c r="B357" s="95"/>
      <c r="C357" s="94"/>
      <c r="D357" s="96"/>
      <c r="E357" s="100" t="s">
        <v>3372</v>
      </c>
      <c r="F357" s="97"/>
      <c r="G357" s="98"/>
      <c r="H357" s="398"/>
      <c r="I357" s="398"/>
      <c r="J357" s="59"/>
      <c r="K357" s="35"/>
      <c r="L357" s="61"/>
      <c r="M357" s="63"/>
    </row>
    <row r="358" spans="1:13" ht="22.5">
      <c r="A358" s="94"/>
      <c r="B358" s="95"/>
      <c r="C358" s="94" t="s">
        <v>3413</v>
      </c>
      <c r="D358" s="96" t="s">
        <v>3210</v>
      </c>
      <c r="E358" s="100" t="s">
        <v>477</v>
      </c>
      <c r="F358" s="97" t="s">
        <v>3095</v>
      </c>
      <c r="G358" s="98">
        <v>34</v>
      </c>
      <c r="H358" s="398"/>
      <c r="I358" s="397"/>
      <c r="J358" s="59"/>
      <c r="K358" s="35"/>
      <c r="L358" s="61"/>
      <c r="M358" s="63"/>
    </row>
    <row r="359" spans="1:13" ht="22.5">
      <c r="A359" s="30"/>
      <c r="B359" s="72"/>
      <c r="C359" s="30" t="s">
        <v>3414</v>
      </c>
      <c r="D359" s="31" t="s">
        <v>3211</v>
      </c>
      <c r="E359" s="78" t="s">
        <v>478</v>
      </c>
      <c r="F359" s="32" t="s">
        <v>3095</v>
      </c>
      <c r="G359" s="34">
        <v>2</v>
      </c>
      <c r="H359" s="395"/>
      <c r="I359" s="396"/>
      <c r="J359" s="59"/>
      <c r="K359" s="35"/>
      <c r="L359" s="61"/>
      <c r="M359" s="63"/>
    </row>
    <row r="360" spans="1:13" ht="22.5">
      <c r="A360" s="82"/>
      <c r="B360" s="83"/>
      <c r="C360" s="82" t="s">
        <v>3415</v>
      </c>
      <c r="D360" s="84" t="s">
        <v>3212</v>
      </c>
      <c r="E360" s="101" t="s">
        <v>3373</v>
      </c>
      <c r="F360" s="85" t="s">
        <v>3095</v>
      </c>
      <c r="G360" s="86">
        <v>8</v>
      </c>
      <c r="H360" s="396"/>
      <c r="I360" s="396"/>
      <c r="J360" s="59"/>
      <c r="K360" s="35"/>
      <c r="L360" s="61"/>
      <c r="M360" s="63"/>
    </row>
    <row r="361" spans="1:13" ht="22.5">
      <c r="A361" s="82"/>
      <c r="B361" s="83"/>
      <c r="C361" s="82" t="s">
        <v>3416</v>
      </c>
      <c r="D361" s="84" t="s">
        <v>3213</v>
      </c>
      <c r="E361" s="101" t="s">
        <v>3374</v>
      </c>
      <c r="F361" s="85" t="s">
        <v>3124</v>
      </c>
      <c r="G361" s="86">
        <v>177</v>
      </c>
      <c r="H361" s="396"/>
      <c r="I361" s="396"/>
      <c r="J361" s="59"/>
      <c r="K361" s="35"/>
      <c r="L361" s="61"/>
      <c r="M361" s="63"/>
    </row>
    <row r="362" spans="1:13" ht="22.5">
      <c r="A362" s="94"/>
      <c r="B362" s="95"/>
      <c r="C362" s="94"/>
      <c r="D362" s="96"/>
      <c r="E362" s="100" t="s">
        <v>3375</v>
      </c>
      <c r="F362" s="97"/>
      <c r="G362" s="98"/>
      <c r="H362" s="398"/>
      <c r="I362" s="398"/>
      <c r="J362" s="59"/>
      <c r="K362" s="35"/>
      <c r="L362" s="61"/>
      <c r="M362" s="63"/>
    </row>
    <row r="363" spans="1:13">
      <c r="A363" s="459">
        <v>5</v>
      </c>
      <c r="B363" s="459"/>
      <c r="C363" s="459"/>
      <c r="D363" s="460"/>
      <c r="E363" s="461" t="s">
        <v>3425</v>
      </c>
      <c r="F363" s="461"/>
      <c r="G363" s="461"/>
      <c r="H363" s="462"/>
      <c r="I363" s="463"/>
      <c r="J363" s="59"/>
      <c r="K363" s="35"/>
      <c r="L363" s="61"/>
      <c r="M363" s="63"/>
    </row>
    <row r="364" spans="1:13" ht="22.5">
      <c r="A364" s="82"/>
      <c r="B364" s="83"/>
      <c r="C364" s="82" t="s">
        <v>3417</v>
      </c>
      <c r="D364" s="84" t="s">
        <v>3209</v>
      </c>
      <c r="E364" s="101" t="s">
        <v>3376</v>
      </c>
      <c r="F364" s="85" t="s">
        <v>3124</v>
      </c>
      <c r="G364" s="86">
        <v>54</v>
      </c>
      <c r="H364" s="396"/>
      <c r="I364" s="396"/>
      <c r="J364" s="59"/>
      <c r="K364" s="35"/>
      <c r="L364" s="61"/>
      <c r="M364" s="63"/>
    </row>
    <row r="365" spans="1:13" ht="22.5">
      <c r="A365" s="94"/>
      <c r="B365" s="95"/>
      <c r="C365" s="94"/>
      <c r="D365" s="96"/>
      <c r="E365" s="100" t="s">
        <v>3377</v>
      </c>
      <c r="F365" s="97"/>
      <c r="G365" s="98"/>
      <c r="H365" s="398"/>
      <c r="I365" s="398"/>
      <c r="J365" s="59"/>
      <c r="K365" s="35"/>
      <c r="L365" s="61"/>
      <c r="M365" s="63"/>
    </row>
    <row r="366" spans="1:13">
      <c r="A366" s="94"/>
      <c r="B366" s="95"/>
      <c r="C366" s="94" t="s">
        <v>3418</v>
      </c>
      <c r="D366" s="96" t="s">
        <v>3210</v>
      </c>
      <c r="E366" s="100" t="s">
        <v>490</v>
      </c>
      <c r="F366" s="97" t="s">
        <v>3124</v>
      </c>
      <c r="G366" s="98">
        <v>54</v>
      </c>
      <c r="H366" s="398"/>
      <c r="I366" s="397"/>
      <c r="J366" s="59"/>
      <c r="K366" s="35"/>
      <c r="L366" s="61"/>
      <c r="M366" s="63"/>
    </row>
    <row r="367" spans="1:13">
      <c r="A367" s="30"/>
      <c r="B367" s="72"/>
      <c r="C367" s="30" t="s">
        <v>3419</v>
      </c>
      <c r="D367" s="31" t="s">
        <v>3211</v>
      </c>
      <c r="E367" s="78" t="s">
        <v>3378</v>
      </c>
      <c r="F367" s="32" t="s">
        <v>3124</v>
      </c>
      <c r="G367" s="34">
        <v>54</v>
      </c>
      <c r="H367" s="395"/>
      <c r="I367" s="396"/>
      <c r="J367" s="59"/>
      <c r="K367" s="35"/>
      <c r="L367" s="61"/>
      <c r="M367" s="63"/>
    </row>
    <row r="368" spans="1:13">
      <c r="A368" s="30"/>
      <c r="B368" s="72"/>
      <c r="C368" s="30" t="s">
        <v>3420</v>
      </c>
      <c r="D368" s="31" t="s">
        <v>3212</v>
      </c>
      <c r="E368" s="78" t="s">
        <v>3379</v>
      </c>
      <c r="F368" s="32" t="s">
        <v>3124</v>
      </c>
      <c r="G368" s="34">
        <v>54</v>
      </c>
      <c r="H368" s="395"/>
      <c r="I368" s="396"/>
      <c r="J368" s="59"/>
      <c r="K368" s="35"/>
      <c r="L368" s="61"/>
      <c r="M368" s="63"/>
    </row>
    <row r="369" spans="1:13" ht="22.5">
      <c r="A369" s="30"/>
      <c r="B369" s="72"/>
      <c r="C369" s="30" t="s">
        <v>3421</v>
      </c>
      <c r="D369" s="31" t="s">
        <v>3213</v>
      </c>
      <c r="E369" s="78" t="s">
        <v>3380</v>
      </c>
      <c r="F369" s="32" t="s">
        <v>3096</v>
      </c>
      <c r="G369" s="34">
        <v>3900</v>
      </c>
      <c r="H369" s="395"/>
      <c r="I369" s="396"/>
      <c r="J369" s="59"/>
      <c r="K369" s="35"/>
      <c r="L369" s="61"/>
      <c r="M369" s="63"/>
    </row>
    <row r="370" spans="1:13" ht="22.5">
      <c r="A370" s="30"/>
      <c r="B370" s="72"/>
      <c r="C370" s="30" t="s">
        <v>3422</v>
      </c>
      <c r="D370" s="31" t="s">
        <v>3214</v>
      </c>
      <c r="E370" s="78" t="s">
        <v>3381</v>
      </c>
      <c r="F370" s="32" t="s">
        <v>3124</v>
      </c>
      <c r="G370" s="34">
        <v>626</v>
      </c>
      <c r="H370" s="395"/>
      <c r="I370" s="396"/>
      <c r="J370" s="59"/>
      <c r="K370" s="35"/>
      <c r="L370" s="61"/>
      <c r="M370" s="63"/>
    </row>
    <row r="371" spans="1:13">
      <c r="A371" s="402">
        <v>4</v>
      </c>
      <c r="B371" s="402"/>
      <c r="C371" s="402"/>
      <c r="D371" s="403"/>
      <c r="E371" s="404" t="s">
        <v>622</v>
      </c>
      <c r="F371" s="107" t="s">
        <v>3109</v>
      </c>
      <c r="G371" s="108">
        <v>1</v>
      </c>
      <c r="H371" s="390">
        <v>0</v>
      </c>
      <c r="I371" s="409">
        <f t="shared" ref="I371" si="11">IF(ISNUMBER(G371),ROUND(G371*H371,2),"")</f>
        <v>0</v>
      </c>
      <c r="J371" s="59"/>
      <c r="K371" s="35"/>
      <c r="L371" s="61"/>
      <c r="M371" s="63"/>
    </row>
    <row r="372" spans="1:13">
      <c r="A372" s="30"/>
      <c r="B372" s="72"/>
      <c r="C372" s="30" t="s">
        <v>3423</v>
      </c>
      <c r="D372" s="31" t="s">
        <v>3209</v>
      </c>
      <c r="E372" s="78" t="s">
        <v>3382</v>
      </c>
      <c r="F372" s="32" t="s">
        <v>3124</v>
      </c>
      <c r="G372" s="34">
        <v>420</v>
      </c>
      <c r="H372" s="395"/>
      <c r="I372" s="396"/>
      <c r="J372" s="59"/>
      <c r="K372" s="35"/>
      <c r="L372" s="61"/>
      <c r="M372" s="63"/>
    </row>
    <row r="373" spans="1:13">
      <c r="A373" s="74">
        <v>3</v>
      </c>
      <c r="B373" s="73"/>
      <c r="C373" s="74"/>
      <c r="D373" s="44"/>
      <c r="E373" s="75" t="s">
        <v>3332</v>
      </c>
      <c r="F373" s="76"/>
      <c r="G373" s="77"/>
      <c r="H373" s="52"/>
      <c r="I373" s="52">
        <f>I374+I382+I411+I418+I481</f>
        <v>0</v>
      </c>
      <c r="J373" s="59"/>
      <c r="K373" s="35"/>
      <c r="L373" s="61"/>
      <c r="M373" s="63"/>
    </row>
    <row r="374" spans="1:13">
      <c r="A374" s="402">
        <v>4</v>
      </c>
      <c r="B374" s="402"/>
      <c r="C374" s="402"/>
      <c r="D374" s="403"/>
      <c r="E374" s="404" t="s">
        <v>501</v>
      </c>
      <c r="F374" s="107" t="s">
        <v>3109</v>
      </c>
      <c r="G374" s="108">
        <v>1</v>
      </c>
      <c r="H374" s="390">
        <v>0</v>
      </c>
      <c r="I374" s="409">
        <f t="shared" ref="I374" si="12">IF(ISNUMBER(G374),ROUND(G374*H374,2),"")</f>
        <v>0</v>
      </c>
      <c r="J374" s="59"/>
      <c r="K374" s="35"/>
      <c r="L374" s="61"/>
      <c r="M374" s="63"/>
    </row>
    <row r="375" spans="1:13">
      <c r="A375" s="454">
        <v>5</v>
      </c>
      <c r="B375" s="454"/>
      <c r="C375" s="454"/>
      <c r="D375" s="455"/>
      <c r="E375" s="456" t="s">
        <v>606</v>
      </c>
      <c r="F375" s="456"/>
      <c r="G375" s="456"/>
      <c r="H375" s="457"/>
      <c r="I375" s="458"/>
      <c r="J375" s="59"/>
      <c r="K375" s="35"/>
      <c r="L375" s="61"/>
      <c r="M375" s="63"/>
    </row>
    <row r="376" spans="1:13" ht="22.5">
      <c r="A376" s="82"/>
      <c r="B376" s="83"/>
      <c r="C376" s="82" t="s">
        <v>3383</v>
      </c>
      <c r="D376" s="84" t="s">
        <v>3209</v>
      </c>
      <c r="E376" s="101" t="s">
        <v>3336</v>
      </c>
      <c r="F376" s="85" t="s">
        <v>3112</v>
      </c>
      <c r="G376" s="86">
        <v>6.0000000000000005E-2</v>
      </c>
      <c r="H376" s="396"/>
      <c r="I376" s="396"/>
      <c r="J376" s="59"/>
      <c r="K376" s="35"/>
      <c r="L376" s="61"/>
      <c r="M376" s="63"/>
    </row>
    <row r="377" spans="1:13" ht="22.5">
      <c r="A377" s="94"/>
      <c r="B377" s="95"/>
      <c r="C377" s="94"/>
      <c r="D377" s="96"/>
      <c r="E377" s="100" t="s">
        <v>3426</v>
      </c>
      <c r="F377" s="97"/>
      <c r="G377" s="98"/>
      <c r="H377" s="398"/>
      <c r="I377" s="398"/>
      <c r="J377" s="59"/>
      <c r="K377" s="35"/>
      <c r="L377" s="61"/>
      <c r="M377" s="63"/>
    </row>
    <row r="378" spans="1:13" ht="22.5">
      <c r="A378" s="94"/>
      <c r="B378" s="95"/>
      <c r="C378" s="94" t="s">
        <v>3384</v>
      </c>
      <c r="D378" s="96" t="s">
        <v>3210</v>
      </c>
      <c r="E378" s="100" t="s">
        <v>416</v>
      </c>
      <c r="F378" s="97" t="s">
        <v>3095</v>
      </c>
      <c r="G378" s="98">
        <v>6</v>
      </c>
      <c r="H378" s="398"/>
      <c r="I378" s="397"/>
      <c r="J378" s="59"/>
      <c r="K378" s="35"/>
      <c r="L378" s="61"/>
      <c r="M378" s="63"/>
    </row>
    <row r="379" spans="1:13" ht="22.5">
      <c r="A379" s="30"/>
      <c r="B379" s="72"/>
      <c r="C379" s="30" t="s">
        <v>3385</v>
      </c>
      <c r="D379" s="31" t="s">
        <v>3211</v>
      </c>
      <c r="E379" s="78" t="s">
        <v>3338</v>
      </c>
      <c r="F379" s="32" t="s">
        <v>3095</v>
      </c>
      <c r="G379" s="34">
        <v>1</v>
      </c>
      <c r="H379" s="395"/>
      <c r="I379" s="396"/>
      <c r="J379" s="59"/>
      <c r="K379" s="35"/>
      <c r="L379" s="61"/>
      <c r="M379" s="63"/>
    </row>
    <row r="380" spans="1:13">
      <c r="A380" s="416">
        <v>5</v>
      </c>
      <c r="B380" s="416"/>
      <c r="C380" s="416"/>
      <c r="D380" s="417"/>
      <c r="E380" s="418" t="s">
        <v>607</v>
      </c>
      <c r="F380" s="418"/>
      <c r="G380" s="418"/>
      <c r="H380" s="419"/>
      <c r="I380" s="420"/>
      <c r="J380" s="59"/>
      <c r="K380" s="35"/>
      <c r="L380" s="61"/>
      <c r="M380" s="63"/>
    </row>
    <row r="381" spans="1:13" ht="22.5">
      <c r="A381" s="30"/>
      <c r="B381" s="72"/>
      <c r="C381" s="30" t="s">
        <v>3492</v>
      </c>
      <c r="D381" s="31" t="s">
        <v>3209</v>
      </c>
      <c r="E381" s="78" t="s">
        <v>3427</v>
      </c>
      <c r="F381" s="32" t="s">
        <v>3096</v>
      </c>
      <c r="G381" s="34">
        <v>1408.3</v>
      </c>
      <c r="H381" s="395"/>
      <c r="I381" s="396"/>
      <c r="J381" s="59"/>
      <c r="K381" s="35"/>
      <c r="L381" s="61"/>
      <c r="M381" s="63"/>
    </row>
    <row r="382" spans="1:13">
      <c r="A382" s="402">
        <v>4</v>
      </c>
      <c r="B382" s="402"/>
      <c r="C382" s="402"/>
      <c r="D382" s="403"/>
      <c r="E382" s="404" t="s">
        <v>232</v>
      </c>
      <c r="F382" s="107" t="s">
        <v>3109</v>
      </c>
      <c r="G382" s="108">
        <v>1</v>
      </c>
      <c r="H382" s="390">
        <v>0</v>
      </c>
      <c r="I382" s="409">
        <f t="shared" ref="I382" si="13">IF(ISNUMBER(G382),ROUND(G382*H382,2),"")</f>
        <v>0</v>
      </c>
      <c r="J382" s="59"/>
      <c r="K382" s="35"/>
      <c r="L382" s="61"/>
      <c r="M382" s="63"/>
    </row>
    <row r="383" spans="1:13">
      <c r="A383" s="416">
        <v>5</v>
      </c>
      <c r="B383" s="416"/>
      <c r="C383" s="416"/>
      <c r="D383" s="417"/>
      <c r="E383" s="418" t="s">
        <v>610</v>
      </c>
      <c r="F383" s="418"/>
      <c r="G383" s="418"/>
      <c r="H383" s="419"/>
      <c r="I383" s="420"/>
      <c r="J383" s="59"/>
      <c r="K383" s="35"/>
      <c r="L383" s="61"/>
      <c r="M383" s="63"/>
    </row>
    <row r="384" spans="1:13">
      <c r="A384" s="30"/>
      <c r="B384" s="72"/>
      <c r="C384" s="30" t="s">
        <v>3493</v>
      </c>
      <c r="D384" s="31" t="s">
        <v>3209</v>
      </c>
      <c r="E384" s="78" t="s">
        <v>3428</v>
      </c>
      <c r="F384" s="32" t="s">
        <v>3126</v>
      </c>
      <c r="G384" s="34">
        <v>140.80000000000001</v>
      </c>
      <c r="H384" s="395"/>
      <c r="I384" s="396"/>
      <c r="J384" s="59"/>
      <c r="K384" s="35"/>
      <c r="L384" s="61"/>
      <c r="M384" s="63"/>
    </row>
    <row r="385" spans="1:13">
      <c r="A385" s="30"/>
      <c r="B385" s="72"/>
      <c r="C385" s="30" t="s">
        <v>3185</v>
      </c>
      <c r="D385" s="31" t="s">
        <v>3210</v>
      </c>
      <c r="E385" s="78" t="s">
        <v>3134</v>
      </c>
      <c r="F385" s="32" t="s">
        <v>3126</v>
      </c>
      <c r="G385" s="34">
        <v>761.2</v>
      </c>
      <c r="H385" s="395"/>
      <c r="I385" s="396"/>
      <c r="J385" s="59"/>
      <c r="K385" s="35"/>
      <c r="L385" s="61"/>
      <c r="M385" s="63"/>
    </row>
    <row r="386" spans="1:13">
      <c r="A386" s="416">
        <v>5</v>
      </c>
      <c r="B386" s="416"/>
      <c r="C386" s="416"/>
      <c r="D386" s="417"/>
      <c r="E386" s="418" t="s">
        <v>725</v>
      </c>
      <c r="F386" s="418"/>
      <c r="G386" s="418"/>
      <c r="H386" s="419"/>
      <c r="I386" s="420"/>
      <c r="J386" s="59"/>
      <c r="K386" s="35"/>
      <c r="L386" s="61"/>
      <c r="M386" s="63"/>
    </row>
    <row r="387" spans="1:13">
      <c r="A387" s="30"/>
      <c r="B387" s="72"/>
      <c r="C387" s="30" t="s">
        <v>3187</v>
      </c>
      <c r="D387" s="31" t="s">
        <v>3209</v>
      </c>
      <c r="E387" s="78" t="s">
        <v>3136</v>
      </c>
      <c r="F387" s="32" t="s">
        <v>3096</v>
      </c>
      <c r="G387" s="34">
        <v>133</v>
      </c>
      <c r="H387" s="395"/>
      <c r="I387" s="396"/>
      <c r="J387" s="59"/>
      <c r="K387" s="35"/>
      <c r="L387" s="61"/>
      <c r="M387" s="63"/>
    </row>
    <row r="388" spans="1:13">
      <c r="A388" s="454">
        <v>5</v>
      </c>
      <c r="B388" s="454"/>
      <c r="C388" s="454"/>
      <c r="D388" s="455"/>
      <c r="E388" s="456" t="s">
        <v>612</v>
      </c>
      <c r="F388" s="456"/>
      <c r="G388" s="456"/>
      <c r="H388" s="457"/>
      <c r="I388" s="458"/>
      <c r="J388" s="59"/>
      <c r="K388" s="35"/>
      <c r="L388" s="61"/>
      <c r="M388" s="63"/>
    </row>
    <row r="389" spans="1:13">
      <c r="A389" s="82"/>
      <c r="B389" s="83"/>
      <c r="C389" s="82" t="s">
        <v>3494</v>
      </c>
      <c r="D389" s="84" t="s">
        <v>3209</v>
      </c>
      <c r="E389" s="101" t="s">
        <v>3429</v>
      </c>
      <c r="F389" s="85" t="s">
        <v>3126</v>
      </c>
      <c r="G389" s="86">
        <v>145</v>
      </c>
      <c r="H389" s="396"/>
      <c r="I389" s="396"/>
      <c r="J389" s="59"/>
      <c r="K389" s="35"/>
      <c r="L389" s="61"/>
      <c r="M389" s="63"/>
    </row>
    <row r="390" spans="1:13" ht="22.5">
      <c r="A390" s="94"/>
      <c r="B390" s="95"/>
      <c r="C390" s="94"/>
      <c r="D390" s="96"/>
      <c r="E390" s="100" t="s">
        <v>3430</v>
      </c>
      <c r="F390" s="97"/>
      <c r="G390" s="98"/>
      <c r="H390" s="398"/>
      <c r="I390" s="398"/>
      <c r="J390" s="59"/>
      <c r="K390" s="35"/>
      <c r="L390" s="61"/>
      <c r="M390" s="63"/>
    </row>
    <row r="391" spans="1:13">
      <c r="A391" s="82"/>
      <c r="B391" s="83"/>
      <c r="C391" s="82" t="s">
        <v>3389</v>
      </c>
      <c r="D391" s="84" t="s">
        <v>3210</v>
      </c>
      <c r="E391" s="101" t="s">
        <v>3340</v>
      </c>
      <c r="F391" s="85" t="s">
        <v>3126</v>
      </c>
      <c r="G391" s="86">
        <v>218</v>
      </c>
      <c r="H391" s="396"/>
      <c r="I391" s="396"/>
      <c r="J391" s="59"/>
      <c r="K391" s="35"/>
      <c r="L391" s="61"/>
      <c r="M391" s="63"/>
    </row>
    <row r="392" spans="1:13" ht="33.75">
      <c r="A392" s="94"/>
      <c r="B392" s="95"/>
      <c r="C392" s="94"/>
      <c r="D392" s="96"/>
      <c r="E392" s="100" t="s">
        <v>3431</v>
      </c>
      <c r="F392" s="97"/>
      <c r="G392" s="98"/>
      <c r="H392" s="398"/>
      <c r="I392" s="398"/>
      <c r="J392" s="59"/>
      <c r="K392" s="35"/>
      <c r="L392" s="61"/>
      <c r="M392" s="63"/>
    </row>
    <row r="393" spans="1:13">
      <c r="A393" s="466">
        <v>5</v>
      </c>
      <c r="B393" s="466"/>
      <c r="C393" s="466"/>
      <c r="D393" s="467"/>
      <c r="E393" s="468" t="s">
        <v>613</v>
      </c>
      <c r="F393" s="468"/>
      <c r="G393" s="468"/>
      <c r="H393" s="469"/>
      <c r="I393" s="470"/>
      <c r="J393" s="59"/>
      <c r="K393" s="35"/>
      <c r="L393" s="61"/>
      <c r="M393" s="63"/>
    </row>
    <row r="394" spans="1:13">
      <c r="A394" s="30"/>
      <c r="B394" s="72"/>
      <c r="C394" s="30" t="s">
        <v>3192</v>
      </c>
      <c r="D394" s="31" t="s">
        <v>3209</v>
      </c>
      <c r="E394" s="78" t="s">
        <v>3143</v>
      </c>
      <c r="F394" s="32" t="s">
        <v>3096</v>
      </c>
      <c r="G394" s="34">
        <v>115</v>
      </c>
      <c r="H394" s="395"/>
      <c r="I394" s="396"/>
      <c r="J394" s="59"/>
      <c r="K394" s="35"/>
      <c r="L394" s="61"/>
      <c r="M394" s="63"/>
    </row>
    <row r="395" spans="1:13">
      <c r="A395" s="30"/>
      <c r="B395" s="72"/>
      <c r="C395" s="30" t="s">
        <v>3194</v>
      </c>
      <c r="D395" s="31" t="s">
        <v>3210</v>
      </c>
      <c r="E395" s="78" t="s">
        <v>559</v>
      </c>
      <c r="F395" s="32" t="s">
        <v>3096</v>
      </c>
      <c r="G395" s="34">
        <v>115</v>
      </c>
      <c r="H395" s="395"/>
      <c r="I395" s="396"/>
      <c r="J395" s="59"/>
      <c r="K395" s="35"/>
      <c r="L395" s="61"/>
      <c r="M395" s="63"/>
    </row>
    <row r="396" spans="1:13">
      <c r="A396" s="416">
        <v>5</v>
      </c>
      <c r="B396" s="416"/>
      <c r="C396" s="416"/>
      <c r="D396" s="417"/>
      <c r="E396" s="418" t="s">
        <v>3535</v>
      </c>
      <c r="F396" s="418"/>
      <c r="G396" s="418"/>
      <c r="H396" s="419"/>
      <c r="I396" s="420"/>
      <c r="J396" s="59"/>
      <c r="K396" s="35"/>
      <c r="L396" s="61"/>
      <c r="M396" s="63"/>
    </row>
    <row r="397" spans="1:13">
      <c r="A397" s="82"/>
      <c r="B397" s="83"/>
      <c r="C397" s="82" t="s">
        <v>3495</v>
      </c>
      <c r="D397" s="84" t="s">
        <v>3209</v>
      </c>
      <c r="E397" s="101" t="s">
        <v>3432</v>
      </c>
      <c r="F397" s="85" t="s">
        <v>3095</v>
      </c>
      <c r="G397" s="86">
        <v>14</v>
      </c>
      <c r="H397" s="396"/>
      <c r="I397" s="396"/>
      <c r="J397" s="59"/>
      <c r="K397" s="35"/>
      <c r="L397" s="61"/>
      <c r="M397" s="63"/>
    </row>
    <row r="398" spans="1:13" ht="33.75">
      <c r="A398" s="82"/>
      <c r="B398" s="83"/>
      <c r="C398" s="82" t="s">
        <v>3496</v>
      </c>
      <c r="D398" s="84" t="s">
        <v>3210</v>
      </c>
      <c r="E398" s="101" t="s">
        <v>3433</v>
      </c>
      <c r="F398" s="85" t="s">
        <v>3124</v>
      </c>
      <c r="G398" s="86">
        <v>123</v>
      </c>
      <c r="H398" s="396"/>
      <c r="I398" s="396"/>
      <c r="J398" s="59"/>
      <c r="K398" s="35"/>
      <c r="L398" s="61"/>
      <c r="M398" s="63"/>
    </row>
    <row r="399" spans="1:13" ht="56.25">
      <c r="A399" s="94"/>
      <c r="B399" s="95"/>
      <c r="C399" s="94"/>
      <c r="D399" s="96"/>
      <c r="E399" s="100" t="s">
        <v>3434</v>
      </c>
      <c r="F399" s="97"/>
      <c r="G399" s="98"/>
      <c r="H399" s="398"/>
      <c r="I399" s="398"/>
      <c r="J399" s="59"/>
      <c r="K399" s="35"/>
      <c r="L399" s="61"/>
      <c r="M399" s="63"/>
    </row>
    <row r="400" spans="1:13" ht="22.5">
      <c r="A400" s="82"/>
      <c r="B400" s="83"/>
      <c r="C400" s="82" t="s">
        <v>3497</v>
      </c>
      <c r="D400" s="84" t="s">
        <v>3211</v>
      </c>
      <c r="E400" s="101" t="s">
        <v>3435</v>
      </c>
      <c r="F400" s="85" t="s">
        <v>3124</v>
      </c>
      <c r="G400" s="86">
        <v>34</v>
      </c>
      <c r="H400" s="396"/>
      <c r="I400" s="396"/>
      <c r="J400" s="59"/>
      <c r="K400" s="35"/>
      <c r="L400" s="61"/>
      <c r="M400" s="63"/>
    </row>
    <row r="401" spans="1:13" ht="45">
      <c r="A401" s="94"/>
      <c r="B401" s="95"/>
      <c r="C401" s="94"/>
      <c r="D401" s="96"/>
      <c r="E401" s="100" t="s">
        <v>3436</v>
      </c>
      <c r="F401" s="97"/>
      <c r="G401" s="98"/>
      <c r="H401" s="398"/>
      <c r="I401" s="398"/>
      <c r="J401" s="59"/>
      <c r="K401" s="35"/>
      <c r="L401" s="61"/>
      <c r="M401" s="63"/>
    </row>
    <row r="402" spans="1:13">
      <c r="A402" s="94"/>
      <c r="B402" s="95"/>
      <c r="C402" s="94" t="s">
        <v>3498</v>
      </c>
      <c r="D402" s="96" t="s">
        <v>3212</v>
      </c>
      <c r="E402" s="100" t="s">
        <v>3437</v>
      </c>
      <c r="F402" s="97" t="s">
        <v>3095</v>
      </c>
      <c r="G402" s="98">
        <v>10</v>
      </c>
      <c r="H402" s="398"/>
      <c r="I402" s="397"/>
      <c r="J402" s="59"/>
      <c r="K402" s="35"/>
      <c r="L402" s="61"/>
      <c r="M402" s="63"/>
    </row>
    <row r="403" spans="1:13">
      <c r="A403" s="30"/>
      <c r="B403" s="72"/>
      <c r="C403" s="30" t="s">
        <v>3499</v>
      </c>
      <c r="D403" s="31" t="s">
        <v>3213</v>
      </c>
      <c r="E403" s="78" t="s">
        <v>3438</v>
      </c>
      <c r="F403" s="32" t="s">
        <v>3095</v>
      </c>
      <c r="G403" s="34">
        <v>4</v>
      </c>
      <c r="H403" s="395"/>
      <c r="I403" s="396"/>
      <c r="J403" s="59"/>
      <c r="K403" s="35"/>
      <c r="L403" s="61"/>
      <c r="M403" s="63"/>
    </row>
    <row r="404" spans="1:13">
      <c r="A404" s="454">
        <v>5</v>
      </c>
      <c r="B404" s="454"/>
      <c r="C404" s="454"/>
      <c r="D404" s="455"/>
      <c r="E404" s="456" t="s">
        <v>726</v>
      </c>
      <c r="F404" s="456"/>
      <c r="G404" s="456"/>
      <c r="H404" s="457"/>
      <c r="I404" s="458"/>
      <c r="J404" s="59"/>
      <c r="K404" s="35"/>
      <c r="L404" s="61"/>
      <c r="M404" s="63"/>
    </row>
    <row r="405" spans="1:13">
      <c r="A405" s="82"/>
      <c r="B405" s="83"/>
      <c r="C405" s="82" t="s">
        <v>3500</v>
      </c>
      <c r="D405" s="84" t="s">
        <v>3209</v>
      </c>
      <c r="E405" s="101" t="s">
        <v>3439</v>
      </c>
      <c r="F405" s="85" t="s">
        <v>3096</v>
      </c>
      <c r="G405" s="86">
        <v>1657.4</v>
      </c>
      <c r="H405" s="396"/>
      <c r="I405" s="396"/>
      <c r="J405" s="59"/>
      <c r="K405" s="35"/>
      <c r="L405" s="61"/>
      <c r="M405" s="63"/>
    </row>
    <row r="406" spans="1:13" ht="22.5">
      <c r="A406" s="94"/>
      <c r="B406" s="95"/>
      <c r="C406" s="94"/>
      <c r="D406" s="96"/>
      <c r="E406" s="100" t="s">
        <v>3440</v>
      </c>
      <c r="F406" s="97"/>
      <c r="G406" s="98"/>
      <c r="H406" s="398"/>
      <c r="I406" s="398"/>
      <c r="J406" s="59"/>
      <c r="K406" s="35"/>
      <c r="L406" s="61"/>
      <c r="M406" s="63"/>
    </row>
    <row r="407" spans="1:13" ht="22.5">
      <c r="A407" s="82"/>
      <c r="B407" s="83"/>
      <c r="C407" s="82" t="s">
        <v>3501</v>
      </c>
      <c r="D407" s="84" t="s">
        <v>3210</v>
      </c>
      <c r="E407" s="101" t="s">
        <v>3441</v>
      </c>
      <c r="F407" s="85" t="s">
        <v>3096</v>
      </c>
      <c r="G407" s="86">
        <v>189.60000000000002</v>
      </c>
      <c r="H407" s="396"/>
      <c r="I407" s="396"/>
      <c r="J407" s="59"/>
      <c r="K407" s="35"/>
      <c r="L407" s="61"/>
      <c r="M407" s="63"/>
    </row>
    <row r="408" spans="1:13" ht="22.5">
      <c r="A408" s="94"/>
      <c r="B408" s="95"/>
      <c r="C408" s="94"/>
      <c r="D408" s="96"/>
      <c r="E408" s="100" t="s">
        <v>3442</v>
      </c>
      <c r="F408" s="97"/>
      <c r="G408" s="98"/>
      <c r="H408" s="398"/>
      <c r="I408" s="398"/>
      <c r="J408" s="59"/>
      <c r="K408" s="35"/>
      <c r="L408" s="61"/>
      <c r="M408" s="63"/>
    </row>
    <row r="409" spans="1:13">
      <c r="A409" s="82"/>
      <c r="B409" s="83"/>
      <c r="C409" s="82" t="s">
        <v>3502</v>
      </c>
      <c r="D409" s="84" t="s">
        <v>3211</v>
      </c>
      <c r="E409" s="101" t="s">
        <v>3443</v>
      </c>
      <c r="F409" s="85" t="s">
        <v>3124</v>
      </c>
      <c r="G409" s="86">
        <v>64.400000000000006</v>
      </c>
      <c r="H409" s="396"/>
      <c r="I409" s="396"/>
      <c r="J409" s="59"/>
      <c r="K409" s="35"/>
      <c r="L409" s="61"/>
      <c r="M409" s="63"/>
    </row>
    <row r="410" spans="1:13" ht="45">
      <c r="A410" s="94"/>
      <c r="B410" s="95"/>
      <c r="C410" s="94"/>
      <c r="D410" s="96"/>
      <c r="E410" s="100" t="s">
        <v>3444</v>
      </c>
      <c r="F410" s="97"/>
      <c r="G410" s="98"/>
      <c r="H410" s="398"/>
      <c r="I410" s="398"/>
      <c r="J410" s="59"/>
      <c r="K410" s="35"/>
      <c r="L410" s="61"/>
      <c r="M410" s="63"/>
    </row>
    <row r="411" spans="1:13">
      <c r="A411" s="402">
        <v>4</v>
      </c>
      <c r="B411" s="402"/>
      <c r="C411" s="402"/>
      <c r="D411" s="403"/>
      <c r="E411" s="404" t="s">
        <v>234</v>
      </c>
      <c r="F411" s="107" t="s">
        <v>3109</v>
      </c>
      <c r="G411" s="108">
        <v>1</v>
      </c>
      <c r="H411" s="390">
        <v>0</v>
      </c>
      <c r="I411" s="409">
        <f t="shared" ref="I411" si="14">IF(ISNUMBER(G411),ROUND(G411*H411,2),"")</f>
        <v>0</v>
      </c>
      <c r="J411" s="59"/>
      <c r="K411" s="35"/>
      <c r="L411" s="61"/>
      <c r="M411" s="63"/>
    </row>
    <row r="412" spans="1:13">
      <c r="A412" s="416">
        <v>5</v>
      </c>
      <c r="B412" s="416"/>
      <c r="C412" s="416"/>
      <c r="D412" s="417"/>
      <c r="E412" s="418" t="s">
        <v>614</v>
      </c>
      <c r="F412" s="418"/>
      <c r="G412" s="418"/>
      <c r="H412" s="419"/>
      <c r="I412" s="420"/>
      <c r="J412" s="59"/>
      <c r="K412" s="35"/>
      <c r="L412" s="61"/>
      <c r="M412" s="63"/>
    </row>
    <row r="413" spans="1:13" ht="33.75">
      <c r="A413" s="30"/>
      <c r="B413" s="72"/>
      <c r="C413" s="30" t="s">
        <v>3503</v>
      </c>
      <c r="D413" s="31" t="s">
        <v>3209</v>
      </c>
      <c r="E413" s="78" t="s">
        <v>3445</v>
      </c>
      <c r="F413" s="32" t="s">
        <v>3124</v>
      </c>
      <c r="G413" s="34">
        <v>8</v>
      </c>
      <c r="H413" s="395"/>
      <c r="I413" s="396"/>
      <c r="J413" s="59"/>
      <c r="K413" s="35"/>
      <c r="L413" s="61"/>
      <c r="M413" s="63"/>
    </row>
    <row r="414" spans="1:13">
      <c r="A414" s="454">
        <v>5</v>
      </c>
      <c r="B414" s="454"/>
      <c r="C414" s="454"/>
      <c r="D414" s="455"/>
      <c r="E414" s="456" t="s">
        <v>3424</v>
      </c>
      <c r="F414" s="456"/>
      <c r="G414" s="456"/>
      <c r="H414" s="457"/>
      <c r="I414" s="458"/>
      <c r="J414" s="59"/>
      <c r="K414" s="35"/>
      <c r="L414" s="61"/>
      <c r="M414" s="63"/>
    </row>
    <row r="415" spans="1:13" ht="33.75">
      <c r="A415" s="82"/>
      <c r="B415" s="83"/>
      <c r="C415" s="82" t="s">
        <v>3504</v>
      </c>
      <c r="D415" s="84" t="s">
        <v>3209</v>
      </c>
      <c r="E415" s="101" t="s">
        <v>3446</v>
      </c>
      <c r="F415" s="85" t="s">
        <v>3124</v>
      </c>
      <c r="G415" s="86">
        <v>82.06</v>
      </c>
      <c r="H415" s="396"/>
      <c r="I415" s="396"/>
      <c r="J415" s="59"/>
      <c r="K415" s="35"/>
      <c r="L415" s="61"/>
      <c r="M415" s="63"/>
    </row>
    <row r="416" spans="1:13" ht="22.5">
      <c r="A416" s="94"/>
      <c r="B416" s="95"/>
      <c r="C416" s="94"/>
      <c r="D416" s="96"/>
      <c r="E416" s="100" t="s">
        <v>3447</v>
      </c>
      <c r="F416" s="97"/>
      <c r="G416" s="98"/>
      <c r="H416" s="398"/>
      <c r="I416" s="398"/>
      <c r="J416" s="59"/>
      <c r="K416" s="35"/>
      <c r="L416" s="61"/>
      <c r="M416" s="63"/>
    </row>
    <row r="417" spans="1:13" ht="22.5">
      <c r="A417" s="94"/>
      <c r="B417" s="95"/>
      <c r="C417" s="94" t="s">
        <v>3505</v>
      </c>
      <c r="D417" s="96" t="s">
        <v>3210</v>
      </c>
      <c r="E417" s="100" t="s">
        <v>3448</v>
      </c>
      <c r="F417" s="97" t="s">
        <v>3095</v>
      </c>
      <c r="G417" s="98">
        <v>8</v>
      </c>
      <c r="H417" s="398"/>
      <c r="I417" s="397"/>
      <c r="J417" s="59"/>
      <c r="K417" s="35"/>
      <c r="L417" s="61"/>
      <c r="M417" s="63"/>
    </row>
    <row r="418" spans="1:13">
      <c r="A418" s="402">
        <v>4</v>
      </c>
      <c r="B418" s="402"/>
      <c r="C418" s="402"/>
      <c r="D418" s="403"/>
      <c r="E418" s="404" t="s">
        <v>236</v>
      </c>
      <c r="F418" s="107" t="s">
        <v>3109</v>
      </c>
      <c r="G418" s="108">
        <v>1</v>
      </c>
      <c r="H418" s="390">
        <v>0</v>
      </c>
      <c r="I418" s="409">
        <f t="shared" ref="I418" si="15">IF(ISNUMBER(G418),ROUND(G418*H418,2),"")</f>
        <v>0</v>
      </c>
      <c r="J418" s="59"/>
      <c r="K418" s="35"/>
      <c r="L418" s="61"/>
      <c r="M418" s="63"/>
    </row>
    <row r="419" spans="1:13">
      <c r="A419" s="416">
        <v>5</v>
      </c>
      <c r="B419" s="416"/>
      <c r="C419" s="416"/>
      <c r="D419" s="417"/>
      <c r="E419" s="418" t="s">
        <v>506</v>
      </c>
      <c r="F419" s="418"/>
      <c r="G419" s="418"/>
      <c r="H419" s="419"/>
      <c r="I419" s="420"/>
      <c r="J419" s="59"/>
      <c r="K419" s="35"/>
      <c r="L419" s="61"/>
      <c r="M419" s="63"/>
    </row>
    <row r="420" spans="1:13" ht="22.5">
      <c r="A420" s="30"/>
      <c r="B420" s="72"/>
      <c r="C420" s="30" t="s">
        <v>3506</v>
      </c>
      <c r="D420" s="31" t="s">
        <v>3209</v>
      </c>
      <c r="E420" s="78" t="s">
        <v>3449</v>
      </c>
      <c r="F420" s="32" t="s">
        <v>3096</v>
      </c>
      <c r="G420" s="34">
        <v>508</v>
      </c>
      <c r="H420" s="395"/>
      <c r="I420" s="396"/>
      <c r="J420" s="59"/>
      <c r="K420" s="35"/>
      <c r="L420" s="61"/>
      <c r="M420" s="63"/>
    </row>
    <row r="421" spans="1:13">
      <c r="A421" s="82"/>
      <c r="B421" s="83"/>
      <c r="C421" s="82" t="s">
        <v>3507</v>
      </c>
      <c r="D421" s="84" t="s">
        <v>3210</v>
      </c>
      <c r="E421" s="101" t="s">
        <v>3450</v>
      </c>
      <c r="F421" s="85" t="s">
        <v>3096</v>
      </c>
      <c r="G421" s="86">
        <v>96</v>
      </c>
      <c r="H421" s="396"/>
      <c r="I421" s="396"/>
      <c r="J421" s="59"/>
      <c r="K421" s="35"/>
      <c r="L421" s="61"/>
      <c r="M421" s="63"/>
    </row>
    <row r="422" spans="1:13">
      <c r="A422" s="82"/>
      <c r="B422" s="83"/>
      <c r="C422" s="82" t="s">
        <v>3402</v>
      </c>
      <c r="D422" s="84" t="s">
        <v>3211</v>
      </c>
      <c r="E422" s="101" t="s">
        <v>437</v>
      </c>
      <c r="F422" s="85" t="s">
        <v>3096</v>
      </c>
      <c r="G422" s="86">
        <v>465</v>
      </c>
      <c r="H422" s="396"/>
      <c r="I422" s="396"/>
      <c r="J422" s="59"/>
      <c r="K422" s="35"/>
      <c r="L422" s="61"/>
      <c r="M422" s="63"/>
    </row>
    <row r="423" spans="1:13" ht="33.75">
      <c r="A423" s="94"/>
      <c r="B423" s="95"/>
      <c r="C423" s="94"/>
      <c r="D423" s="96"/>
      <c r="E423" s="100" t="s">
        <v>3451</v>
      </c>
      <c r="F423" s="97"/>
      <c r="G423" s="98"/>
      <c r="H423" s="398"/>
      <c r="I423" s="398"/>
      <c r="J423" s="59"/>
      <c r="K423" s="35"/>
      <c r="L423" s="61"/>
      <c r="M423" s="63"/>
    </row>
    <row r="424" spans="1:13">
      <c r="A424" s="88"/>
      <c r="B424" s="89"/>
      <c r="C424" s="88" t="s">
        <v>3508</v>
      </c>
      <c r="D424" s="90" t="s">
        <v>3212</v>
      </c>
      <c r="E424" s="102" t="s">
        <v>3452</v>
      </c>
      <c r="F424" s="91" t="s">
        <v>3096</v>
      </c>
      <c r="G424" s="92">
        <v>63.1</v>
      </c>
      <c r="H424" s="397"/>
      <c r="I424" s="397"/>
      <c r="J424" s="59"/>
      <c r="K424" s="35"/>
      <c r="L424" s="61"/>
      <c r="M424" s="63"/>
    </row>
    <row r="425" spans="1:13">
      <c r="A425" s="82"/>
      <c r="B425" s="83"/>
      <c r="C425" s="82" t="s">
        <v>3509</v>
      </c>
      <c r="D425" s="84" t="s">
        <v>3213</v>
      </c>
      <c r="E425" s="101" t="s">
        <v>443</v>
      </c>
      <c r="F425" s="85" t="s">
        <v>3096</v>
      </c>
      <c r="G425" s="86">
        <v>430.20000000000005</v>
      </c>
      <c r="H425" s="396"/>
      <c r="I425" s="396"/>
      <c r="J425" s="59"/>
      <c r="K425" s="35"/>
      <c r="L425" s="61"/>
      <c r="M425" s="63"/>
    </row>
    <row r="426" spans="1:13" ht="22.5">
      <c r="A426" s="94"/>
      <c r="B426" s="95"/>
      <c r="C426" s="94"/>
      <c r="D426" s="96"/>
      <c r="E426" s="100" t="s">
        <v>3453</v>
      </c>
      <c r="F426" s="97"/>
      <c r="G426" s="98"/>
      <c r="H426" s="398"/>
      <c r="I426" s="398"/>
      <c r="J426" s="59"/>
      <c r="K426" s="35"/>
      <c r="L426" s="61"/>
      <c r="M426" s="63"/>
    </row>
    <row r="427" spans="1:13">
      <c r="A427" s="82"/>
      <c r="B427" s="83"/>
      <c r="C427" s="82" t="s">
        <v>3403</v>
      </c>
      <c r="D427" s="84" t="s">
        <v>3214</v>
      </c>
      <c r="E427" s="101" t="s">
        <v>445</v>
      </c>
      <c r="F427" s="85" t="s">
        <v>3096</v>
      </c>
      <c r="G427" s="86">
        <v>272.90000000000003</v>
      </c>
      <c r="H427" s="396"/>
      <c r="I427" s="396"/>
      <c r="J427" s="59"/>
      <c r="K427" s="35"/>
      <c r="L427" s="61"/>
      <c r="M427" s="63"/>
    </row>
    <row r="428" spans="1:13" ht="33.75">
      <c r="A428" s="94"/>
      <c r="B428" s="95"/>
      <c r="C428" s="94"/>
      <c r="D428" s="96"/>
      <c r="E428" s="100" t="s">
        <v>3454</v>
      </c>
      <c r="F428" s="97"/>
      <c r="G428" s="98"/>
      <c r="H428" s="398"/>
      <c r="I428" s="398"/>
      <c r="J428" s="59"/>
      <c r="K428" s="35"/>
      <c r="L428" s="61"/>
      <c r="M428" s="63"/>
    </row>
    <row r="429" spans="1:13">
      <c r="A429" s="82"/>
      <c r="B429" s="83"/>
      <c r="C429" s="82" t="s">
        <v>3510</v>
      </c>
      <c r="D429" s="84" t="s">
        <v>3215</v>
      </c>
      <c r="E429" s="101" t="s">
        <v>3455</v>
      </c>
      <c r="F429" s="85" t="s">
        <v>3096</v>
      </c>
      <c r="G429" s="86">
        <v>6.8000000000000007</v>
      </c>
      <c r="H429" s="396"/>
      <c r="I429" s="396"/>
      <c r="J429" s="59"/>
      <c r="K429" s="35"/>
      <c r="L429" s="61"/>
      <c r="M429" s="63"/>
    </row>
    <row r="430" spans="1:13" ht="22.5">
      <c r="A430" s="94"/>
      <c r="B430" s="95"/>
      <c r="C430" s="94"/>
      <c r="D430" s="96"/>
      <c r="E430" s="100" t="s">
        <v>3456</v>
      </c>
      <c r="F430" s="97"/>
      <c r="G430" s="98"/>
      <c r="H430" s="398"/>
      <c r="I430" s="398"/>
      <c r="J430" s="59"/>
      <c r="K430" s="35"/>
      <c r="L430" s="61"/>
      <c r="M430" s="63"/>
    </row>
    <row r="431" spans="1:13" ht="22.5">
      <c r="A431" s="94"/>
      <c r="B431" s="95"/>
      <c r="C431" s="94" t="s">
        <v>3511</v>
      </c>
      <c r="D431" s="96" t="s">
        <v>3216</v>
      </c>
      <c r="E431" s="100" t="s">
        <v>3457</v>
      </c>
      <c r="F431" s="97" t="s">
        <v>3096</v>
      </c>
      <c r="G431" s="98">
        <v>175.01000000000002</v>
      </c>
      <c r="H431" s="398"/>
      <c r="I431" s="397"/>
      <c r="J431" s="59"/>
      <c r="K431" s="35"/>
      <c r="L431" s="61"/>
      <c r="M431" s="63"/>
    </row>
    <row r="432" spans="1:13">
      <c r="A432" s="454">
        <v>5</v>
      </c>
      <c r="B432" s="454"/>
      <c r="C432" s="454"/>
      <c r="D432" s="455"/>
      <c r="E432" s="456" t="s">
        <v>507</v>
      </c>
      <c r="F432" s="456"/>
      <c r="G432" s="456"/>
      <c r="H432" s="457"/>
      <c r="I432" s="458"/>
      <c r="J432" s="59"/>
      <c r="K432" s="35"/>
      <c r="L432" s="61"/>
      <c r="M432" s="63"/>
    </row>
    <row r="433" spans="1:13" ht="22.5">
      <c r="A433" s="82"/>
      <c r="B433" s="83"/>
      <c r="C433" s="82" t="s">
        <v>3405</v>
      </c>
      <c r="D433" s="84" t="s">
        <v>3209</v>
      </c>
      <c r="E433" s="101" t="s">
        <v>453</v>
      </c>
      <c r="F433" s="85" t="s">
        <v>3360</v>
      </c>
      <c r="G433" s="86">
        <v>19201.95</v>
      </c>
      <c r="H433" s="396"/>
      <c r="I433" s="396"/>
      <c r="J433" s="59"/>
      <c r="K433" s="35"/>
      <c r="L433" s="61"/>
      <c r="M433" s="63"/>
    </row>
    <row r="434" spans="1:13" ht="22.5">
      <c r="A434" s="94"/>
      <c r="B434" s="95"/>
      <c r="C434" s="94"/>
      <c r="D434" s="96"/>
      <c r="E434" s="100" t="s">
        <v>3458</v>
      </c>
      <c r="F434" s="97"/>
      <c r="G434" s="98"/>
      <c r="H434" s="398"/>
      <c r="I434" s="398"/>
      <c r="J434" s="59"/>
      <c r="K434" s="35"/>
      <c r="L434" s="61"/>
      <c r="M434" s="63"/>
    </row>
    <row r="435" spans="1:13" ht="22.5">
      <c r="A435" s="82"/>
      <c r="B435" s="83"/>
      <c r="C435" s="82" t="s">
        <v>3406</v>
      </c>
      <c r="D435" s="84" t="s">
        <v>3210</v>
      </c>
      <c r="E435" s="101" t="s">
        <v>3362</v>
      </c>
      <c r="F435" s="85" t="s">
        <v>3360</v>
      </c>
      <c r="G435" s="86">
        <v>57605.9</v>
      </c>
      <c r="H435" s="396"/>
      <c r="I435" s="396"/>
      <c r="J435" s="59"/>
      <c r="K435" s="35"/>
      <c r="L435" s="61"/>
      <c r="M435" s="63"/>
    </row>
    <row r="436" spans="1:13" ht="22.5">
      <c r="A436" s="88"/>
      <c r="B436" s="89"/>
      <c r="C436" s="88"/>
      <c r="D436" s="90"/>
      <c r="E436" s="102" t="s">
        <v>3458</v>
      </c>
      <c r="F436" s="91"/>
      <c r="G436" s="92"/>
      <c r="H436" s="397"/>
      <c r="I436" s="397"/>
      <c r="J436" s="59"/>
      <c r="K436" s="35"/>
      <c r="L436" s="61"/>
      <c r="M436" s="63"/>
    </row>
    <row r="437" spans="1:13" ht="33.75">
      <c r="A437" s="82"/>
      <c r="B437" s="83"/>
      <c r="C437" s="82" t="s">
        <v>3512</v>
      </c>
      <c r="D437" s="84" t="s">
        <v>3211</v>
      </c>
      <c r="E437" s="101" t="s">
        <v>3459</v>
      </c>
      <c r="F437" s="85" t="s">
        <v>3360</v>
      </c>
      <c r="G437" s="86">
        <v>19500</v>
      </c>
      <c r="H437" s="396"/>
      <c r="I437" s="396"/>
      <c r="J437" s="59"/>
      <c r="K437" s="35"/>
      <c r="L437" s="61"/>
      <c r="M437" s="63"/>
    </row>
    <row r="438" spans="1:13" ht="45">
      <c r="A438" s="94"/>
      <c r="B438" s="95"/>
      <c r="C438" s="94"/>
      <c r="D438" s="96"/>
      <c r="E438" s="100" t="s">
        <v>3460</v>
      </c>
      <c r="F438" s="97"/>
      <c r="G438" s="98"/>
      <c r="H438" s="398"/>
      <c r="I438" s="398"/>
      <c r="J438" s="59"/>
      <c r="K438" s="35"/>
      <c r="L438" s="61"/>
      <c r="M438" s="63"/>
    </row>
    <row r="439" spans="1:13">
      <c r="A439" s="82"/>
      <c r="B439" s="83"/>
      <c r="C439" s="82" t="s">
        <v>3513</v>
      </c>
      <c r="D439" s="84" t="s">
        <v>3212</v>
      </c>
      <c r="E439" s="101" t="s">
        <v>3461</v>
      </c>
      <c r="F439" s="85" t="s">
        <v>3095</v>
      </c>
      <c r="G439" s="86">
        <v>36</v>
      </c>
      <c r="H439" s="396"/>
      <c r="I439" s="396"/>
      <c r="J439" s="59"/>
      <c r="K439" s="35"/>
      <c r="L439" s="61"/>
      <c r="M439" s="63"/>
    </row>
    <row r="440" spans="1:13" ht="22.5">
      <c r="A440" s="94"/>
      <c r="B440" s="95"/>
      <c r="C440" s="94"/>
      <c r="D440" s="96"/>
      <c r="E440" s="100" t="s">
        <v>3462</v>
      </c>
      <c r="F440" s="97"/>
      <c r="G440" s="98"/>
      <c r="H440" s="398"/>
      <c r="I440" s="398"/>
      <c r="J440" s="59"/>
      <c r="K440" s="35"/>
      <c r="L440" s="61"/>
      <c r="M440" s="63"/>
    </row>
    <row r="441" spans="1:13">
      <c r="A441" s="459">
        <v>5</v>
      </c>
      <c r="B441" s="459"/>
      <c r="C441" s="459"/>
      <c r="D441" s="460"/>
      <c r="E441" s="461" t="s">
        <v>508</v>
      </c>
      <c r="F441" s="461"/>
      <c r="G441" s="461"/>
      <c r="H441" s="462"/>
      <c r="I441" s="463"/>
      <c r="J441" s="59"/>
      <c r="K441" s="35"/>
      <c r="L441" s="61"/>
      <c r="M441" s="63"/>
    </row>
    <row r="442" spans="1:13" ht="22.5">
      <c r="A442" s="82"/>
      <c r="B442" s="83"/>
      <c r="C442" s="82" t="s">
        <v>3514</v>
      </c>
      <c r="D442" s="84" t="s">
        <v>3209</v>
      </c>
      <c r="E442" s="101" t="s">
        <v>457</v>
      </c>
      <c r="F442" s="85" t="s">
        <v>3126</v>
      </c>
      <c r="G442" s="86">
        <v>9.8000000000000007</v>
      </c>
      <c r="H442" s="396"/>
      <c r="I442" s="396"/>
      <c r="J442" s="59"/>
      <c r="K442" s="35"/>
      <c r="L442" s="61"/>
      <c r="M442" s="63"/>
    </row>
    <row r="443" spans="1:13" ht="22.5">
      <c r="A443" s="88"/>
      <c r="B443" s="89"/>
      <c r="C443" s="88"/>
      <c r="D443" s="90"/>
      <c r="E443" s="102" t="s">
        <v>3463</v>
      </c>
      <c r="F443" s="91"/>
      <c r="G443" s="92"/>
      <c r="H443" s="397"/>
      <c r="I443" s="397"/>
      <c r="J443" s="59"/>
      <c r="K443" s="35"/>
      <c r="L443" s="61"/>
      <c r="M443" s="63"/>
    </row>
    <row r="444" spans="1:13" ht="22.5">
      <c r="A444" s="82"/>
      <c r="B444" s="83"/>
      <c r="C444" s="82" t="s">
        <v>3409</v>
      </c>
      <c r="D444" s="84" t="s">
        <v>3210</v>
      </c>
      <c r="E444" s="101" t="s">
        <v>3366</v>
      </c>
      <c r="F444" s="85" t="s">
        <v>3126</v>
      </c>
      <c r="G444" s="86">
        <v>193.60000000000002</v>
      </c>
      <c r="H444" s="396"/>
      <c r="I444" s="396"/>
      <c r="J444" s="59"/>
      <c r="K444" s="35"/>
      <c r="L444" s="61"/>
      <c r="M444" s="63"/>
    </row>
    <row r="445" spans="1:13" ht="22.5">
      <c r="A445" s="94"/>
      <c r="B445" s="95"/>
      <c r="C445" s="94"/>
      <c r="D445" s="96"/>
      <c r="E445" s="100" t="s">
        <v>3536</v>
      </c>
      <c r="F445" s="97"/>
      <c r="G445" s="98"/>
      <c r="H445" s="398"/>
      <c r="I445" s="398"/>
      <c r="J445" s="59"/>
      <c r="K445" s="35"/>
      <c r="L445" s="61"/>
      <c r="M445" s="63"/>
    </row>
    <row r="446" spans="1:13" ht="22.5">
      <c r="A446" s="82"/>
      <c r="B446" s="83"/>
      <c r="C446" s="82" t="s">
        <v>3515</v>
      </c>
      <c r="D446" s="84" t="s">
        <v>3211</v>
      </c>
      <c r="E446" s="101" t="s">
        <v>3464</v>
      </c>
      <c r="F446" s="85" t="s">
        <v>3126</v>
      </c>
      <c r="G446" s="86">
        <v>436.3</v>
      </c>
      <c r="H446" s="396"/>
      <c r="I446" s="396"/>
      <c r="J446" s="59"/>
      <c r="K446" s="35"/>
      <c r="L446" s="61"/>
      <c r="M446" s="63"/>
    </row>
    <row r="447" spans="1:13" ht="22.5">
      <c r="A447" s="94"/>
      <c r="B447" s="95"/>
      <c r="C447" s="94"/>
      <c r="D447" s="96"/>
      <c r="E447" s="100" t="s">
        <v>3465</v>
      </c>
      <c r="F447" s="97"/>
      <c r="G447" s="98"/>
      <c r="H447" s="398"/>
      <c r="I447" s="398"/>
      <c r="J447" s="59"/>
      <c r="K447" s="35"/>
      <c r="L447" s="61"/>
      <c r="M447" s="63"/>
    </row>
    <row r="448" spans="1:13" ht="22.5">
      <c r="A448" s="82"/>
      <c r="B448" s="83"/>
      <c r="C448" s="82" t="s">
        <v>3516</v>
      </c>
      <c r="D448" s="84" t="s">
        <v>3212</v>
      </c>
      <c r="E448" s="101" t="s">
        <v>3466</v>
      </c>
      <c r="F448" s="85" t="s">
        <v>3126</v>
      </c>
      <c r="G448" s="86">
        <v>38.1</v>
      </c>
      <c r="H448" s="396"/>
      <c r="I448" s="396"/>
      <c r="J448" s="59"/>
      <c r="K448" s="35"/>
      <c r="L448" s="61"/>
      <c r="M448" s="63"/>
    </row>
    <row r="449" spans="1:13" ht="22.5">
      <c r="A449" s="94"/>
      <c r="B449" s="95"/>
      <c r="C449" s="94"/>
      <c r="D449" s="96"/>
      <c r="E449" s="100" t="s">
        <v>3467</v>
      </c>
      <c r="F449" s="97"/>
      <c r="G449" s="98"/>
      <c r="H449" s="398"/>
      <c r="I449" s="398"/>
      <c r="J449" s="59"/>
      <c r="K449" s="35"/>
      <c r="L449" s="61"/>
      <c r="M449" s="63"/>
    </row>
    <row r="450" spans="1:13" ht="33.75">
      <c r="A450" s="94"/>
      <c r="B450" s="95"/>
      <c r="C450" s="94" t="s">
        <v>3517</v>
      </c>
      <c r="D450" s="96" t="s">
        <v>3213</v>
      </c>
      <c r="E450" s="100" t="s">
        <v>3468</v>
      </c>
      <c r="F450" s="97" t="s">
        <v>3124</v>
      </c>
      <c r="G450" s="98">
        <v>110.80000000000001</v>
      </c>
      <c r="H450" s="398"/>
      <c r="I450" s="397"/>
      <c r="J450" s="59"/>
      <c r="K450" s="35"/>
      <c r="L450" s="61"/>
      <c r="M450" s="63"/>
    </row>
    <row r="451" spans="1:13" ht="33.75">
      <c r="A451" s="30"/>
      <c r="B451" s="72"/>
      <c r="C451" s="30" t="s">
        <v>3518</v>
      </c>
      <c r="D451" s="31" t="s">
        <v>3214</v>
      </c>
      <c r="E451" s="78" t="s">
        <v>3469</v>
      </c>
      <c r="F451" s="32" t="s">
        <v>3095</v>
      </c>
      <c r="G451" s="34">
        <v>4</v>
      </c>
      <c r="H451" s="395"/>
      <c r="I451" s="396"/>
      <c r="J451" s="59"/>
      <c r="K451" s="35"/>
      <c r="L451" s="61"/>
      <c r="M451" s="63"/>
    </row>
    <row r="452" spans="1:13">
      <c r="A452" s="454">
        <v>5</v>
      </c>
      <c r="B452" s="454"/>
      <c r="C452" s="454"/>
      <c r="D452" s="455"/>
      <c r="E452" s="456" t="s">
        <v>617</v>
      </c>
      <c r="F452" s="456"/>
      <c r="G452" s="456"/>
      <c r="H452" s="457"/>
      <c r="I452" s="458"/>
      <c r="J452" s="59"/>
      <c r="K452" s="35"/>
      <c r="L452" s="61"/>
      <c r="M452" s="63"/>
    </row>
    <row r="453" spans="1:13" ht="22.5">
      <c r="A453" s="82"/>
      <c r="B453" s="83"/>
      <c r="C453" s="82" t="s">
        <v>3519</v>
      </c>
      <c r="D453" s="84" t="s">
        <v>3209</v>
      </c>
      <c r="E453" s="101" t="s">
        <v>3470</v>
      </c>
      <c r="F453" s="85" t="s">
        <v>3096</v>
      </c>
      <c r="G453" s="86">
        <v>93.2</v>
      </c>
      <c r="H453" s="396"/>
      <c r="I453" s="396"/>
      <c r="J453" s="59"/>
      <c r="K453" s="35"/>
      <c r="L453" s="61"/>
      <c r="M453" s="63"/>
    </row>
    <row r="454" spans="1:13" ht="22.5">
      <c r="A454" s="94"/>
      <c r="B454" s="95"/>
      <c r="C454" s="94"/>
      <c r="D454" s="96"/>
      <c r="E454" s="100" t="s">
        <v>3471</v>
      </c>
      <c r="F454" s="97"/>
      <c r="G454" s="98"/>
      <c r="H454" s="398"/>
      <c r="I454" s="398"/>
      <c r="J454" s="59"/>
      <c r="K454" s="35"/>
      <c r="L454" s="61"/>
      <c r="M454" s="63"/>
    </row>
    <row r="455" spans="1:13">
      <c r="A455" s="459">
        <v>5</v>
      </c>
      <c r="B455" s="459"/>
      <c r="C455" s="459"/>
      <c r="D455" s="460"/>
      <c r="E455" s="461" t="s">
        <v>727</v>
      </c>
      <c r="F455" s="461"/>
      <c r="G455" s="461"/>
      <c r="H455" s="462"/>
      <c r="I455" s="463"/>
      <c r="J455" s="59"/>
      <c r="K455" s="35"/>
      <c r="L455" s="61"/>
      <c r="M455" s="63"/>
    </row>
    <row r="456" spans="1:13" ht="22.5">
      <c r="A456" s="82"/>
      <c r="B456" s="83"/>
      <c r="C456" s="82" t="s">
        <v>3520</v>
      </c>
      <c r="D456" s="84" t="s">
        <v>3209</v>
      </c>
      <c r="E456" s="101" t="s">
        <v>3472</v>
      </c>
      <c r="F456" s="85" t="s">
        <v>3095</v>
      </c>
      <c r="G456" s="86">
        <v>61</v>
      </c>
      <c r="H456" s="396"/>
      <c r="I456" s="396"/>
      <c r="J456" s="59"/>
      <c r="K456" s="35"/>
      <c r="L456" s="61"/>
      <c r="M456" s="63"/>
    </row>
    <row r="457" spans="1:13" ht="22.5">
      <c r="A457" s="94"/>
      <c r="B457" s="95"/>
      <c r="C457" s="94"/>
      <c r="D457" s="96"/>
      <c r="E457" s="100" t="s">
        <v>3473</v>
      </c>
      <c r="F457" s="97"/>
      <c r="G457" s="98"/>
      <c r="H457" s="398"/>
      <c r="I457" s="398"/>
      <c r="J457" s="59"/>
      <c r="K457" s="35"/>
      <c r="L457" s="61"/>
      <c r="M457" s="63"/>
    </row>
    <row r="458" spans="1:13">
      <c r="A458" s="466">
        <v>5</v>
      </c>
      <c r="B458" s="466"/>
      <c r="C458" s="466"/>
      <c r="D458" s="467"/>
      <c r="E458" s="468" t="s">
        <v>619</v>
      </c>
      <c r="F458" s="468"/>
      <c r="G458" s="468"/>
      <c r="H458" s="469"/>
      <c r="I458" s="470"/>
      <c r="J458" s="59"/>
      <c r="K458" s="35"/>
      <c r="L458" s="61"/>
      <c r="M458" s="63"/>
    </row>
    <row r="459" spans="1:13" ht="33.75">
      <c r="A459" s="30"/>
      <c r="B459" s="72"/>
      <c r="C459" s="30" t="s">
        <v>3521</v>
      </c>
      <c r="D459" s="31" t="s">
        <v>3209</v>
      </c>
      <c r="E459" s="78" t="s">
        <v>3474</v>
      </c>
      <c r="F459" s="32" t="s">
        <v>3095</v>
      </c>
      <c r="G459" s="34">
        <v>1</v>
      </c>
      <c r="H459" s="395"/>
      <c r="I459" s="396"/>
      <c r="J459" s="59"/>
      <c r="K459" s="35"/>
      <c r="L459" s="61"/>
      <c r="M459" s="63"/>
    </row>
    <row r="460" spans="1:13" ht="33.75">
      <c r="A460" s="30"/>
      <c r="B460" s="72"/>
      <c r="C460" s="30" t="s">
        <v>3522</v>
      </c>
      <c r="D460" s="31" t="s">
        <v>3210</v>
      </c>
      <c r="E460" s="78" t="s">
        <v>3475</v>
      </c>
      <c r="F460" s="32" t="s">
        <v>3095</v>
      </c>
      <c r="G460" s="34">
        <v>1</v>
      </c>
      <c r="H460" s="395"/>
      <c r="I460" s="396"/>
      <c r="J460" s="59"/>
      <c r="K460" s="35"/>
      <c r="L460" s="61"/>
      <c r="M460" s="63"/>
    </row>
    <row r="461" spans="1:13" ht="22.5">
      <c r="A461" s="30"/>
      <c r="B461" s="72"/>
      <c r="C461" s="30" t="s">
        <v>3523</v>
      </c>
      <c r="D461" s="31" t="s">
        <v>3211</v>
      </c>
      <c r="E461" s="78" t="s">
        <v>3476</v>
      </c>
      <c r="F461" s="32" t="s">
        <v>3124</v>
      </c>
      <c r="G461" s="34">
        <v>110.80000000000001</v>
      </c>
      <c r="H461" s="395"/>
      <c r="I461" s="396"/>
      <c r="J461" s="59"/>
      <c r="K461" s="35"/>
      <c r="L461" s="61"/>
      <c r="M461" s="63"/>
    </row>
    <row r="462" spans="1:13" ht="33.75">
      <c r="A462" s="30"/>
      <c r="B462" s="72"/>
      <c r="C462" s="30" t="s">
        <v>3524</v>
      </c>
      <c r="D462" s="31" t="s">
        <v>3212</v>
      </c>
      <c r="E462" s="78" t="s">
        <v>3477</v>
      </c>
      <c r="F462" s="32" t="s">
        <v>3124</v>
      </c>
      <c r="G462" s="34">
        <v>52.5</v>
      </c>
      <c r="H462" s="395"/>
      <c r="I462" s="396"/>
      <c r="J462" s="59"/>
      <c r="K462" s="35"/>
      <c r="L462" s="61"/>
      <c r="M462" s="63"/>
    </row>
    <row r="463" spans="1:13" ht="22.5">
      <c r="A463" s="30"/>
      <c r="B463" s="72"/>
      <c r="C463" s="30" t="s">
        <v>3413</v>
      </c>
      <c r="D463" s="31" t="s">
        <v>3213</v>
      </c>
      <c r="E463" s="78" t="s">
        <v>477</v>
      </c>
      <c r="F463" s="32" t="s">
        <v>3095</v>
      </c>
      <c r="G463" s="34">
        <v>14</v>
      </c>
      <c r="H463" s="395"/>
      <c r="I463" s="396"/>
      <c r="J463" s="59"/>
      <c r="K463" s="35"/>
      <c r="L463" s="61"/>
      <c r="M463" s="63"/>
    </row>
    <row r="464" spans="1:13" ht="22.5">
      <c r="A464" s="30"/>
      <c r="B464" s="72"/>
      <c r="C464" s="30" t="s">
        <v>3525</v>
      </c>
      <c r="D464" s="31" t="s">
        <v>3214</v>
      </c>
      <c r="E464" s="78" t="s">
        <v>3478</v>
      </c>
      <c r="F464" s="32" t="s">
        <v>3095</v>
      </c>
      <c r="G464" s="34">
        <v>4</v>
      </c>
      <c r="H464" s="395"/>
      <c r="I464" s="396"/>
      <c r="J464" s="59"/>
      <c r="K464" s="35"/>
      <c r="L464" s="61"/>
      <c r="M464" s="63"/>
    </row>
    <row r="465" spans="1:13" ht="22.5">
      <c r="A465" s="30"/>
      <c r="B465" s="72"/>
      <c r="C465" s="30" t="s">
        <v>3526</v>
      </c>
      <c r="D465" s="31" t="s">
        <v>3215</v>
      </c>
      <c r="E465" s="78" t="s">
        <v>3479</v>
      </c>
      <c r="F465" s="32" t="s">
        <v>3095</v>
      </c>
      <c r="G465" s="34">
        <v>4</v>
      </c>
      <c r="H465" s="395"/>
      <c r="I465" s="396"/>
      <c r="J465" s="59"/>
      <c r="K465" s="35"/>
      <c r="L465" s="61"/>
      <c r="M465" s="63"/>
    </row>
    <row r="466" spans="1:13" ht="22.5">
      <c r="A466" s="30"/>
      <c r="B466" s="72"/>
      <c r="C466" s="30" t="s">
        <v>3414</v>
      </c>
      <c r="D466" s="31" t="s">
        <v>3216</v>
      </c>
      <c r="E466" s="78" t="s">
        <v>478</v>
      </c>
      <c r="F466" s="32" t="s">
        <v>3095</v>
      </c>
      <c r="G466" s="34">
        <v>1</v>
      </c>
      <c r="H466" s="395"/>
      <c r="I466" s="396"/>
      <c r="J466" s="59"/>
      <c r="K466" s="35"/>
      <c r="L466" s="61"/>
      <c r="M466" s="63"/>
    </row>
    <row r="467" spans="1:13">
      <c r="A467" s="416">
        <v>5</v>
      </c>
      <c r="B467" s="416"/>
      <c r="C467" s="416"/>
      <c r="D467" s="417"/>
      <c r="E467" s="418" t="s">
        <v>3425</v>
      </c>
      <c r="F467" s="418"/>
      <c r="G467" s="418"/>
      <c r="H467" s="419"/>
      <c r="I467" s="420"/>
      <c r="J467" s="59"/>
      <c r="K467" s="35"/>
      <c r="L467" s="61"/>
      <c r="M467" s="63"/>
    </row>
    <row r="468" spans="1:13" ht="33.75">
      <c r="A468" s="30"/>
      <c r="B468" s="72"/>
      <c r="C468" s="30" t="s">
        <v>3527</v>
      </c>
      <c r="D468" s="31" t="s">
        <v>3209</v>
      </c>
      <c r="E468" s="78" t="s">
        <v>3480</v>
      </c>
      <c r="F468" s="32" t="s">
        <v>3096</v>
      </c>
      <c r="G468" s="34">
        <v>478.87</v>
      </c>
      <c r="H468" s="395"/>
      <c r="I468" s="396"/>
      <c r="J468" s="59"/>
      <c r="K468" s="35"/>
      <c r="L468" s="61"/>
      <c r="M468" s="63"/>
    </row>
    <row r="469" spans="1:13">
      <c r="A469" s="454">
        <v>5</v>
      </c>
      <c r="B469" s="454"/>
      <c r="C469" s="454"/>
      <c r="D469" s="455"/>
      <c r="E469" s="456" t="s">
        <v>621</v>
      </c>
      <c r="F469" s="456"/>
      <c r="G469" s="456"/>
      <c r="H469" s="457"/>
      <c r="I469" s="458"/>
      <c r="J469" s="59"/>
      <c r="K469" s="35"/>
      <c r="L469" s="61"/>
      <c r="M469" s="63"/>
    </row>
    <row r="470" spans="1:13">
      <c r="A470" s="82"/>
      <c r="B470" s="83"/>
      <c r="C470" s="82" t="s">
        <v>3528</v>
      </c>
      <c r="D470" s="84" t="s">
        <v>3209</v>
      </c>
      <c r="E470" s="101" t="s">
        <v>3481</v>
      </c>
      <c r="F470" s="85" t="s">
        <v>3096</v>
      </c>
      <c r="G470" s="86">
        <v>470.40000000000003</v>
      </c>
      <c r="H470" s="396"/>
      <c r="I470" s="396"/>
      <c r="J470" s="59"/>
      <c r="K470" s="35"/>
      <c r="L470" s="61"/>
      <c r="M470" s="63"/>
    </row>
    <row r="471" spans="1:13" ht="22.5">
      <c r="A471" s="94"/>
      <c r="B471" s="95"/>
      <c r="C471" s="94"/>
      <c r="D471" s="96"/>
      <c r="E471" s="100" t="s">
        <v>3482</v>
      </c>
      <c r="F471" s="97"/>
      <c r="G471" s="98"/>
      <c r="H471" s="398"/>
      <c r="I471" s="398"/>
      <c r="J471" s="59"/>
      <c r="K471" s="35"/>
      <c r="L471" s="61"/>
      <c r="M471" s="63"/>
    </row>
    <row r="472" spans="1:13">
      <c r="A472" s="82"/>
      <c r="B472" s="83"/>
      <c r="C472" s="82" t="s">
        <v>3529</v>
      </c>
      <c r="D472" s="84" t="s">
        <v>3210</v>
      </c>
      <c r="E472" s="101" t="s">
        <v>2011</v>
      </c>
      <c r="F472" s="85" t="s">
        <v>3096</v>
      </c>
      <c r="G472" s="86">
        <v>391.65000000000003</v>
      </c>
      <c r="H472" s="396"/>
      <c r="I472" s="396"/>
      <c r="J472" s="59"/>
      <c r="K472" s="35"/>
      <c r="L472" s="61"/>
      <c r="M472" s="63"/>
    </row>
    <row r="473" spans="1:13" ht="22.5">
      <c r="A473" s="94"/>
      <c r="B473" s="95"/>
      <c r="C473" s="94"/>
      <c r="D473" s="96"/>
      <c r="E473" s="100" t="s">
        <v>3483</v>
      </c>
      <c r="F473" s="97"/>
      <c r="G473" s="98"/>
      <c r="H473" s="398"/>
      <c r="I473" s="398"/>
      <c r="J473" s="59"/>
      <c r="K473" s="35"/>
      <c r="L473" s="61"/>
      <c r="M473" s="63"/>
    </row>
    <row r="474" spans="1:13">
      <c r="A474" s="82"/>
      <c r="B474" s="83"/>
      <c r="C474" s="82" t="s">
        <v>3530</v>
      </c>
      <c r="D474" s="84" t="s">
        <v>3211</v>
      </c>
      <c r="E474" s="101" t="s">
        <v>3484</v>
      </c>
      <c r="F474" s="85" t="s">
        <v>3124</v>
      </c>
      <c r="G474" s="86">
        <v>25</v>
      </c>
      <c r="H474" s="396"/>
      <c r="I474" s="396"/>
      <c r="J474" s="59"/>
      <c r="K474" s="35"/>
      <c r="L474" s="61"/>
      <c r="M474" s="63"/>
    </row>
    <row r="475" spans="1:13" ht="22.5">
      <c r="A475" s="94"/>
      <c r="B475" s="95"/>
      <c r="C475" s="94"/>
      <c r="D475" s="96"/>
      <c r="E475" s="100" t="s">
        <v>3485</v>
      </c>
      <c r="F475" s="97"/>
      <c r="G475" s="98"/>
      <c r="H475" s="398"/>
      <c r="I475" s="398"/>
      <c r="J475" s="59"/>
      <c r="K475" s="35"/>
      <c r="L475" s="61"/>
      <c r="M475" s="63"/>
    </row>
    <row r="476" spans="1:13" ht="33.75">
      <c r="A476" s="88"/>
      <c r="B476" s="89"/>
      <c r="C476" s="88" t="s">
        <v>3531</v>
      </c>
      <c r="D476" s="90" t="s">
        <v>3212</v>
      </c>
      <c r="E476" s="102" t="s">
        <v>3486</v>
      </c>
      <c r="F476" s="91" t="s">
        <v>3096</v>
      </c>
      <c r="G476" s="92">
        <v>4704</v>
      </c>
      <c r="H476" s="397"/>
      <c r="I476" s="397"/>
      <c r="J476" s="59"/>
      <c r="K476" s="35"/>
      <c r="L476" s="61"/>
      <c r="M476" s="63"/>
    </row>
    <row r="477" spans="1:13">
      <c r="A477" s="82"/>
      <c r="B477" s="83"/>
      <c r="C477" s="82" t="s">
        <v>3532</v>
      </c>
      <c r="D477" s="84" t="s">
        <v>3213</v>
      </c>
      <c r="E477" s="101" t="s">
        <v>3487</v>
      </c>
      <c r="F477" s="85" t="s">
        <v>3124</v>
      </c>
      <c r="G477" s="86">
        <v>35</v>
      </c>
      <c r="H477" s="396"/>
      <c r="I477" s="396"/>
      <c r="J477" s="59"/>
      <c r="K477" s="35"/>
      <c r="L477" s="61"/>
      <c r="M477" s="63"/>
    </row>
    <row r="478" spans="1:13" ht="22.5">
      <c r="A478" s="94"/>
      <c r="B478" s="95"/>
      <c r="C478" s="94"/>
      <c r="D478" s="96"/>
      <c r="E478" s="100" t="s">
        <v>3488</v>
      </c>
      <c r="F478" s="97"/>
      <c r="G478" s="98"/>
      <c r="H478" s="398"/>
      <c r="I478" s="398"/>
      <c r="J478" s="59"/>
      <c r="K478" s="35"/>
      <c r="L478" s="61"/>
      <c r="M478" s="63"/>
    </row>
    <row r="479" spans="1:13">
      <c r="A479" s="82"/>
      <c r="B479" s="83"/>
      <c r="C479" s="82" t="s">
        <v>3533</v>
      </c>
      <c r="D479" s="84" t="s">
        <v>3214</v>
      </c>
      <c r="E479" s="101" t="s">
        <v>3489</v>
      </c>
      <c r="F479" s="85" t="s">
        <v>3096</v>
      </c>
      <c r="G479" s="86">
        <v>25</v>
      </c>
      <c r="H479" s="396"/>
      <c r="I479" s="396"/>
      <c r="J479" s="59"/>
      <c r="K479" s="35"/>
      <c r="L479" s="61"/>
      <c r="M479" s="63"/>
    </row>
    <row r="480" spans="1:13" ht="22.5">
      <c r="A480" s="94"/>
      <c r="B480" s="95"/>
      <c r="C480" s="94"/>
      <c r="D480" s="96"/>
      <c r="E480" s="100" t="s">
        <v>3490</v>
      </c>
      <c r="F480" s="97"/>
      <c r="G480" s="98"/>
      <c r="H480" s="398"/>
      <c r="I480" s="398"/>
      <c r="J480" s="59"/>
      <c r="K480" s="35"/>
      <c r="L480" s="61"/>
      <c r="M480" s="63"/>
    </row>
    <row r="481" spans="1:13">
      <c r="A481" s="413">
        <v>4</v>
      </c>
      <c r="B481" s="413"/>
      <c r="C481" s="413"/>
      <c r="D481" s="414"/>
      <c r="E481" s="415" t="s">
        <v>622</v>
      </c>
      <c r="F481" s="107" t="s">
        <v>3109</v>
      </c>
      <c r="G481" s="108">
        <v>1</v>
      </c>
      <c r="H481" s="390">
        <v>0</v>
      </c>
      <c r="I481" s="409">
        <f t="shared" ref="I481" si="16">IF(ISNUMBER(G481),ROUND(G481*H481,2),"")</f>
        <v>0</v>
      </c>
      <c r="J481" s="59"/>
      <c r="K481" s="35"/>
      <c r="L481" s="61"/>
      <c r="M481" s="63"/>
    </row>
    <row r="482" spans="1:13">
      <c r="A482" s="416">
        <v>5</v>
      </c>
      <c r="B482" s="416"/>
      <c r="C482" s="416"/>
      <c r="D482" s="417"/>
      <c r="E482" s="418" t="s">
        <v>623</v>
      </c>
      <c r="F482" s="418"/>
      <c r="G482" s="418"/>
      <c r="H482" s="419"/>
      <c r="I482" s="420"/>
      <c r="J482" s="59"/>
      <c r="K482" s="35"/>
      <c r="L482" s="61"/>
      <c r="M482" s="63"/>
    </row>
    <row r="483" spans="1:13">
      <c r="A483" s="30"/>
      <c r="B483" s="72"/>
      <c r="C483" s="30" t="s">
        <v>3534</v>
      </c>
      <c r="D483" s="31" t="s">
        <v>3209</v>
      </c>
      <c r="E483" s="78" t="s">
        <v>3491</v>
      </c>
      <c r="F483" s="32" t="s">
        <v>3095</v>
      </c>
      <c r="G483" s="34">
        <v>1</v>
      </c>
      <c r="H483" s="395"/>
      <c r="I483" s="396"/>
      <c r="J483" s="59"/>
      <c r="K483" s="35"/>
      <c r="L483" s="61"/>
      <c r="M483" s="63"/>
    </row>
    <row r="484" spans="1:13">
      <c r="A484" s="22">
        <v>2</v>
      </c>
      <c r="B484" s="70" t="str">
        <f>IF(TRIM(H484)&lt;&gt;"",COUNTA($H$8:H484),"")</f>
        <v/>
      </c>
      <c r="C484" s="22"/>
      <c r="D484" s="23"/>
      <c r="E484" s="24" t="s">
        <v>3537</v>
      </c>
      <c r="F484" s="25"/>
      <c r="G484" s="51"/>
      <c r="H484" s="394"/>
      <c r="I484" s="26">
        <f>I485+I496+I518</f>
        <v>0</v>
      </c>
      <c r="J484" s="59"/>
      <c r="K484" s="35"/>
      <c r="L484" s="61"/>
      <c r="M484" s="63"/>
    </row>
    <row r="485" spans="1:13">
      <c r="A485" s="402">
        <v>4</v>
      </c>
      <c r="B485" s="402"/>
      <c r="C485" s="402"/>
      <c r="D485" s="403"/>
      <c r="E485" s="404" t="s">
        <v>501</v>
      </c>
      <c r="F485" s="107" t="s">
        <v>3109</v>
      </c>
      <c r="G485" s="108">
        <v>1</v>
      </c>
      <c r="H485" s="390">
        <v>0</v>
      </c>
      <c r="I485" s="409">
        <f t="shared" ref="I485" si="17">IF(ISNUMBER(G485),ROUND(G485*H485,2),"")</f>
        <v>0</v>
      </c>
      <c r="J485" s="59"/>
      <c r="K485" s="35"/>
      <c r="L485" s="61"/>
      <c r="M485" s="63"/>
    </row>
    <row r="486" spans="1:13">
      <c r="A486" s="454">
        <v>5</v>
      </c>
      <c r="B486" s="454"/>
      <c r="C486" s="454"/>
      <c r="D486" s="455"/>
      <c r="E486" s="456" t="s">
        <v>606</v>
      </c>
      <c r="F486" s="456"/>
      <c r="G486" s="456"/>
      <c r="H486" s="457"/>
      <c r="I486" s="396"/>
      <c r="J486" s="59"/>
      <c r="K486" s="35"/>
      <c r="L486" s="61"/>
      <c r="M486" s="63"/>
    </row>
    <row r="487" spans="1:13">
      <c r="A487" s="82"/>
      <c r="B487" s="83"/>
      <c r="C487" s="82" t="s">
        <v>3399</v>
      </c>
      <c r="D487" s="84" t="s">
        <v>3209</v>
      </c>
      <c r="E487" s="101" t="s">
        <v>3538</v>
      </c>
      <c r="F487" s="85" t="s">
        <v>3095</v>
      </c>
      <c r="G487" s="86">
        <v>8</v>
      </c>
      <c r="H487" s="396"/>
      <c r="I487" s="396"/>
      <c r="J487" s="59"/>
      <c r="K487" s="35"/>
      <c r="L487" s="61"/>
      <c r="M487" s="63"/>
    </row>
    <row r="488" spans="1:13" ht="22.5">
      <c r="A488" s="94"/>
      <c r="B488" s="95"/>
      <c r="C488" s="94"/>
      <c r="D488" s="96"/>
      <c r="E488" s="100" t="s">
        <v>3539</v>
      </c>
      <c r="F488" s="97"/>
      <c r="G488" s="98"/>
      <c r="H488" s="398"/>
      <c r="I488" s="398"/>
      <c r="J488" s="59"/>
      <c r="K488" s="35"/>
      <c r="L488" s="61"/>
      <c r="M488" s="63"/>
    </row>
    <row r="489" spans="1:13">
      <c r="A489" s="82"/>
      <c r="B489" s="83"/>
      <c r="C489" s="82" t="s">
        <v>3558</v>
      </c>
      <c r="D489" s="84" t="s">
        <v>3210</v>
      </c>
      <c r="E489" s="101" t="s">
        <v>3540</v>
      </c>
      <c r="F489" s="85" t="s">
        <v>3095</v>
      </c>
      <c r="G489" s="86">
        <v>4</v>
      </c>
      <c r="H489" s="396"/>
      <c r="I489" s="396"/>
      <c r="J489" s="59"/>
      <c r="K489" s="35"/>
      <c r="L489" s="61"/>
      <c r="M489" s="63"/>
    </row>
    <row r="490" spans="1:13" ht="22.5">
      <c r="A490" s="94"/>
      <c r="B490" s="95"/>
      <c r="C490" s="94"/>
      <c r="D490" s="96"/>
      <c r="E490" s="100" t="s">
        <v>3575</v>
      </c>
      <c r="F490" s="97"/>
      <c r="G490" s="98"/>
      <c r="H490" s="398"/>
      <c r="I490" s="398"/>
      <c r="J490" s="59"/>
      <c r="K490" s="35"/>
      <c r="L490" s="61"/>
      <c r="M490" s="63"/>
    </row>
    <row r="491" spans="1:13" ht="22.5">
      <c r="A491" s="82"/>
      <c r="B491" s="83"/>
      <c r="C491" s="82" t="s">
        <v>3384</v>
      </c>
      <c r="D491" s="84" t="s">
        <v>3211</v>
      </c>
      <c r="E491" s="101" t="s">
        <v>416</v>
      </c>
      <c r="F491" s="85" t="s">
        <v>3095</v>
      </c>
      <c r="G491" s="86">
        <v>4</v>
      </c>
      <c r="H491" s="396"/>
      <c r="I491" s="396"/>
      <c r="J491" s="59"/>
      <c r="K491" s="35"/>
      <c r="L491" s="61"/>
      <c r="M491" s="63"/>
    </row>
    <row r="492" spans="1:13" ht="22.5">
      <c r="A492" s="94"/>
      <c r="B492" s="95"/>
      <c r="C492" s="94"/>
      <c r="D492" s="96"/>
      <c r="E492" s="100" t="s">
        <v>3576</v>
      </c>
      <c r="F492" s="97"/>
      <c r="G492" s="98"/>
      <c r="H492" s="398"/>
      <c r="I492" s="398"/>
      <c r="J492" s="59"/>
      <c r="K492" s="35"/>
      <c r="L492" s="61"/>
      <c r="M492" s="63"/>
    </row>
    <row r="493" spans="1:13">
      <c r="A493" s="459">
        <v>5</v>
      </c>
      <c r="B493" s="459"/>
      <c r="C493" s="459"/>
      <c r="D493" s="460"/>
      <c r="E493" s="461" t="s">
        <v>608</v>
      </c>
      <c r="F493" s="461"/>
      <c r="G493" s="461"/>
      <c r="H493" s="462"/>
      <c r="I493" s="397"/>
      <c r="J493" s="59"/>
      <c r="K493" s="35"/>
      <c r="L493" s="61"/>
      <c r="M493" s="63"/>
    </row>
    <row r="494" spans="1:13">
      <c r="A494" s="82"/>
      <c r="B494" s="83"/>
      <c r="C494" s="82" t="s">
        <v>3559</v>
      </c>
      <c r="D494" s="84" t="s">
        <v>3209</v>
      </c>
      <c r="E494" s="101" t="s">
        <v>3541</v>
      </c>
      <c r="F494" s="85" t="s">
        <v>3096</v>
      </c>
      <c r="G494" s="86">
        <v>398</v>
      </c>
      <c r="H494" s="396"/>
      <c r="I494" s="396"/>
      <c r="J494" s="59"/>
      <c r="K494" s="35"/>
      <c r="L494" s="61"/>
      <c r="M494" s="63"/>
    </row>
    <row r="495" spans="1:13" ht="45">
      <c r="A495" s="94"/>
      <c r="B495" s="95"/>
      <c r="C495" s="94"/>
      <c r="D495" s="96"/>
      <c r="E495" s="100" t="s">
        <v>3542</v>
      </c>
      <c r="F495" s="97"/>
      <c r="G495" s="98"/>
      <c r="H495" s="398"/>
      <c r="I495" s="398"/>
      <c r="J495" s="59"/>
      <c r="K495" s="35"/>
      <c r="L495" s="61"/>
      <c r="M495" s="63"/>
    </row>
    <row r="496" spans="1:13">
      <c r="A496" s="402">
        <v>4</v>
      </c>
      <c r="B496" s="402"/>
      <c r="C496" s="402"/>
      <c r="D496" s="403"/>
      <c r="E496" s="404" t="s">
        <v>232</v>
      </c>
      <c r="F496" s="107" t="s">
        <v>3109</v>
      </c>
      <c r="G496" s="108">
        <v>1</v>
      </c>
      <c r="H496" s="390">
        <v>0</v>
      </c>
      <c r="I496" s="409">
        <f t="shared" ref="I496" si="18">IF(ISNUMBER(G496),ROUND(G496*H496,2),"")</f>
        <v>0</v>
      </c>
      <c r="J496" s="59"/>
      <c r="K496" s="35"/>
      <c r="L496" s="61"/>
      <c r="M496" s="63"/>
    </row>
    <row r="497" spans="1:13">
      <c r="A497" s="454">
        <v>5</v>
      </c>
      <c r="B497" s="454"/>
      <c r="C497" s="454"/>
      <c r="D497" s="455"/>
      <c r="E497" s="456" t="s">
        <v>610</v>
      </c>
      <c r="F497" s="456"/>
      <c r="G497" s="456"/>
      <c r="H497" s="457"/>
      <c r="I497" s="396"/>
      <c r="J497" s="59"/>
      <c r="K497" s="35"/>
      <c r="L497" s="61"/>
      <c r="M497" s="63"/>
    </row>
    <row r="498" spans="1:13">
      <c r="A498" s="82"/>
      <c r="B498" s="83"/>
      <c r="C498" s="82" t="s">
        <v>3560</v>
      </c>
      <c r="D498" s="84" t="s">
        <v>3209</v>
      </c>
      <c r="E498" s="101" t="s">
        <v>3543</v>
      </c>
      <c r="F498" s="85" t="s">
        <v>3126</v>
      </c>
      <c r="G498" s="86">
        <v>159</v>
      </c>
      <c r="H498" s="396"/>
      <c r="I498" s="396"/>
      <c r="J498" s="59"/>
      <c r="K498" s="35"/>
      <c r="L498" s="61"/>
      <c r="M498" s="63"/>
    </row>
    <row r="499" spans="1:13" ht="33.75">
      <c r="A499" s="94"/>
      <c r="B499" s="95"/>
      <c r="C499" s="94"/>
      <c r="D499" s="96"/>
      <c r="E499" s="100" t="s">
        <v>3577</v>
      </c>
      <c r="F499" s="97"/>
      <c r="G499" s="98"/>
      <c r="H499" s="398"/>
      <c r="I499" s="398"/>
      <c r="J499" s="59"/>
      <c r="K499" s="35"/>
      <c r="L499" s="61"/>
      <c r="M499" s="63"/>
    </row>
    <row r="500" spans="1:13" ht="22.5">
      <c r="A500" s="82"/>
      <c r="B500" s="83"/>
      <c r="C500" s="82" t="s">
        <v>3561</v>
      </c>
      <c r="D500" s="84" t="s">
        <v>3210</v>
      </c>
      <c r="E500" s="101" t="s">
        <v>3544</v>
      </c>
      <c r="F500" s="85" t="s">
        <v>3126</v>
      </c>
      <c r="G500" s="86">
        <v>990</v>
      </c>
      <c r="H500" s="396"/>
      <c r="I500" s="396"/>
      <c r="J500" s="59"/>
      <c r="K500" s="35"/>
      <c r="L500" s="61"/>
      <c r="M500" s="63"/>
    </row>
    <row r="501" spans="1:13" ht="33.75">
      <c r="A501" s="94"/>
      <c r="B501" s="95"/>
      <c r="C501" s="94"/>
      <c r="D501" s="96"/>
      <c r="E501" s="100" t="s">
        <v>3578</v>
      </c>
      <c r="F501" s="97"/>
      <c r="G501" s="98"/>
      <c r="H501" s="398"/>
      <c r="I501" s="398"/>
      <c r="J501" s="59"/>
      <c r="K501" s="35"/>
      <c r="L501" s="61"/>
      <c r="M501" s="63"/>
    </row>
    <row r="502" spans="1:13">
      <c r="A502" s="459">
        <v>5</v>
      </c>
      <c r="B502" s="459"/>
      <c r="C502" s="459"/>
      <c r="D502" s="460"/>
      <c r="E502" s="461" t="s">
        <v>725</v>
      </c>
      <c r="F502" s="461"/>
      <c r="G502" s="461"/>
      <c r="H502" s="462"/>
      <c r="I502" s="397"/>
      <c r="J502" s="59"/>
      <c r="K502" s="35"/>
      <c r="L502" s="61"/>
      <c r="M502" s="63"/>
    </row>
    <row r="503" spans="1:13">
      <c r="A503" s="82"/>
      <c r="B503" s="83"/>
      <c r="C503" s="82" t="s">
        <v>3388</v>
      </c>
      <c r="D503" s="84" t="s">
        <v>3209</v>
      </c>
      <c r="E503" s="101" t="s">
        <v>3339</v>
      </c>
      <c r="F503" s="85" t="s">
        <v>3096</v>
      </c>
      <c r="G503" s="86">
        <v>61</v>
      </c>
      <c r="H503" s="396"/>
      <c r="I503" s="396"/>
      <c r="J503" s="59"/>
      <c r="K503" s="35"/>
      <c r="L503" s="61"/>
      <c r="M503" s="63"/>
    </row>
    <row r="504" spans="1:13" ht="22.5">
      <c r="A504" s="94"/>
      <c r="B504" s="95"/>
      <c r="C504" s="94"/>
      <c r="D504" s="96"/>
      <c r="E504" s="100" t="s">
        <v>3579</v>
      </c>
      <c r="F504" s="97"/>
      <c r="G504" s="98"/>
      <c r="H504" s="398"/>
      <c r="I504" s="398"/>
      <c r="J504" s="59"/>
      <c r="K504" s="35"/>
      <c r="L504" s="61"/>
      <c r="M504" s="63"/>
    </row>
    <row r="505" spans="1:13">
      <c r="A505" s="459">
        <v>5</v>
      </c>
      <c r="B505" s="459"/>
      <c r="C505" s="459"/>
      <c r="D505" s="460"/>
      <c r="E505" s="461" t="s">
        <v>612</v>
      </c>
      <c r="F505" s="461"/>
      <c r="G505" s="461"/>
      <c r="H505" s="462"/>
      <c r="I505" s="397"/>
      <c r="J505" s="59"/>
      <c r="K505" s="35"/>
      <c r="L505" s="61"/>
      <c r="M505" s="63"/>
    </row>
    <row r="506" spans="1:13">
      <c r="A506" s="82"/>
      <c r="B506" s="83"/>
      <c r="C506" s="82" t="s">
        <v>3562</v>
      </c>
      <c r="D506" s="84" t="s">
        <v>3209</v>
      </c>
      <c r="E506" s="101" t="s">
        <v>3545</v>
      </c>
      <c r="F506" s="85" t="s">
        <v>3126</v>
      </c>
      <c r="G506" s="86">
        <v>78</v>
      </c>
      <c r="H506" s="396"/>
      <c r="I506" s="396"/>
      <c r="J506" s="59"/>
      <c r="K506" s="35"/>
      <c r="L506" s="61"/>
      <c r="M506" s="63"/>
    </row>
    <row r="507" spans="1:13" ht="33.75">
      <c r="A507" s="94"/>
      <c r="B507" s="95"/>
      <c r="C507" s="94"/>
      <c r="D507" s="96"/>
      <c r="E507" s="100" t="s">
        <v>3580</v>
      </c>
      <c r="F507" s="97"/>
      <c r="G507" s="98"/>
      <c r="H507" s="398"/>
      <c r="I507" s="398"/>
      <c r="J507" s="59"/>
      <c r="K507" s="35"/>
      <c r="L507" s="61"/>
      <c r="M507" s="63"/>
    </row>
    <row r="508" spans="1:13">
      <c r="A508" s="82"/>
      <c r="B508" s="83"/>
      <c r="C508" s="82" t="s">
        <v>3563</v>
      </c>
      <c r="D508" s="84" t="s">
        <v>3210</v>
      </c>
      <c r="E508" s="101" t="s">
        <v>3546</v>
      </c>
      <c r="F508" s="85" t="s">
        <v>3126</v>
      </c>
      <c r="G508" s="86">
        <v>18</v>
      </c>
      <c r="H508" s="396"/>
      <c r="I508" s="396"/>
      <c r="J508" s="59"/>
      <c r="K508" s="35"/>
      <c r="L508" s="61"/>
      <c r="M508" s="63"/>
    </row>
    <row r="509" spans="1:13" ht="22.5">
      <c r="A509" s="94"/>
      <c r="B509" s="95"/>
      <c r="C509" s="94"/>
      <c r="D509" s="96"/>
      <c r="E509" s="100" t="s">
        <v>3581</v>
      </c>
      <c r="F509" s="97"/>
      <c r="G509" s="98"/>
      <c r="H509" s="398"/>
      <c r="I509" s="398"/>
      <c r="J509" s="59"/>
      <c r="K509" s="35"/>
      <c r="L509" s="61"/>
      <c r="M509" s="63"/>
    </row>
    <row r="510" spans="1:13">
      <c r="A510" s="82"/>
      <c r="B510" s="83"/>
      <c r="C510" s="82" t="s">
        <v>3494</v>
      </c>
      <c r="D510" s="84" t="s">
        <v>3211</v>
      </c>
      <c r="E510" s="101" t="s">
        <v>3429</v>
      </c>
      <c r="F510" s="85" t="s">
        <v>3126</v>
      </c>
      <c r="G510" s="86">
        <v>836</v>
      </c>
      <c r="H510" s="396"/>
      <c r="I510" s="396"/>
      <c r="J510" s="59"/>
      <c r="K510" s="35"/>
      <c r="L510" s="61"/>
      <c r="M510" s="63"/>
    </row>
    <row r="511" spans="1:13" ht="33.75">
      <c r="A511" s="88"/>
      <c r="B511" s="89"/>
      <c r="C511" s="88"/>
      <c r="D511" s="90"/>
      <c r="E511" s="102" t="s">
        <v>3582</v>
      </c>
      <c r="F511" s="91"/>
      <c r="G511" s="92"/>
      <c r="H511" s="397"/>
      <c r="I511" s="397"/>
      <c r="J511" s="59"/>
      <c r="K511" s="35"/>
      <c r="L511" s="61"/>
      <c r="M511" s="63"/>
    </row>
    <row r="512" spans="1:13">
      <c r="A512" s="82"/>
      <c r="B512" s="83"/>
      <c r="C512" s="82" t="s">
        <v>3564</v>
      </c>
      <c r="D512" s="84" t="s">
        <v>3212</v>
      </c>
      <c r="E512" s="101" t="s">
        <v>3547</v>
      </c>
      <c r="F512" s="85" t="s">
        <v>3126</v>
      </c>
      <c r="G512" s="86">
        <v>30</v>
      </c>
      <c r="H512" s="396"/>
      <c r="I512" s="396"/>
      <c r="J512" s="59"/>
      <c r="K512" s="35"/>
      <c r="L512" s="61"/>
      <c r="M512" s="63"/>
    </row>
    <row r="513" spans="1:13" ht="22.5">
      <c r="A513" s="94"/>
      <c r="B513" s="95"/>
      <c r="C513" s="94"/>
      <c r="D513" s="96"/>
      <c r="E513" s="100" t="s">
        <v>3583</v>
      </c>
      <c r="F513" s="97"/>
      <c r="G513" s="98"/>
      <c r="H513" s="398"/>
      <c r="I513" s="398"/>
      <c r="J513" s="59"/>
      <c r="K513" s="35"/>
      <c r="L513" s="61"/>
      <c r="M513" s="63"/>
    </row>
    <row r="514" spans="1:13">
      <c r="A514" s="459">
        <v>5</v>
      </c>
      <c r="B514" s="459"/>
      <c r="C514" s="459"/>
      <c r="D514" s="460"/>
      <c r="E514" s="461" t="s">
        <v>613</v>
      </c>
      <c r="F514" s="461"/>
      <c r="G514" s="461"/>
      <c r="H514" s="462"/>
      <c r="I514" s="397"/>
      <c r="J514" s="59"/>
      <c r="K514" s="35"/>
      <c r="L514" s="61"/>
      <c r="M514" s="63"/>
    </row>
    <row r="515" spans="1:13">
      <c r="A515" s="82"/>
      <c r="B515" s="83"/>
      <c r="C515" s="82" t="s">
        <v>3565</v>
      </c>
      <c r="D515" s="84" t="s">
        <v>3209</v>
      </c>
      <c r="E515" s="101" t="s">
        <v>3548</v>
      </c>
      <c r="F515" s="85" t="s">
        <v>3096</v>
      </c>
      <c r="G515" s="86">
        <v>114</v>
      </c>
      <c r="H515" s="396"/>
      <c r="I515" s="396"/>
      <c r="J515" s="59"/>
      <c r="K515" s="35"/>
      <c r="L515" s="61"/>
      <c r="M515" s="63"/>
    </row>
    <row r="516" spans="1:13" ht="22.5">
      <c r="A516" s="94"/>
      <c r="B516" s="95"/>
      <c r="C516" s="94"/>
      <c r="D516" s="96"/>
      <c r="E516" s="100" t="s">
        <v>3584</v>
      </c>
      <c r="F516" s="97"/>
      <c r="G516" s="98"/>
      <c r="H516" s="398"/>
      <c r="I516" s="398"/>
      <c r="J516" s="59"/>
      <c r="K516" s="35"/>
      <c r="L516" s="61"/>
      <c r="M516" s="63"/>
    </row>
    <row r="517" spans="1:13">
      <c r="A517" s="94"/>
      <c r="B517" s="95"/>
      <c r="C517" s="94" t="s">
        <v>3194</v>
      </c>
      <c r="D517" s="96" t="s">
        <v>3210</v>
      </c>
      <c r="E517" s="100" t="s">
        <v>559</v>
      </c>
      <c r="F517" s="97" t="s">
        <v>3096</v>
      </c>
      <c r="G517" s="98">
        <v>114</v>
      </c>
      <c r="H517" s="398"/>
      <c r="I517" s="397"/>
      <c r="J517" s="59"/>
      <c r="K517" s="35"/>
      <c r="L517" s="61"/>
      <c r="M517" s="63"/>
    </row>
    <row r="518" spans="1:13">
      <c r="A518" s="402">
        <v>4</v>
      </c>
      <c r="B518" s="402"/>
      <c r="C518" s="402"/>
      <c r="D518" s="403"/>
      <c r="E518" s="404" t="s">
        <v>236</v>
      </c>
      <c r="F518" s="107" t="s">
        <v>3109</v>
      </c>
      <c r="G518" s="108">
        <v>1</v>
      </c>
      <c r="H518" s="390">
        <v>0</v>
      </c>
      <c r="I518" s="409">
        <f t="shared" ref="I518" si="19">IF(ISNUMBER(G518),ROUND(G518*H518,2),"")</f>
        <v>0</v>
      </c>
      <c r="J518" s="59"/>
      <c r="K518" s="35"/>
      <c r="L518" s="61"/>
      <c r="M518" s="63"/>
    </row>
    <row r="519" spans="1:13">
      <c r="A519" s="454">
        <v>5</v>
      </c>
      <c r="B519" s="454"/>
      <c r="C519" s="454"/>
      <c r="D519" s="455"/>
      <c r="E519" s="456" t="s">
        <v>506</v>
      </c>
      <c r="F519" s="456"/>
      <c r="G519" s="456"/>
      <c r="H519" s="457"/>
      <c r="I519" s="396"/>
      <c r="J519" s="59"/>
      <c r="K519" s="35"/>
      <c r="L519" s="61"/>
      <c r="M519" s="63"/>
    </row>
    <row r="520" spans="1:13">
      <c r="A520" s="82"/>
      <c r="B520" s="83"/>
      <c r="C520" s="82" t="s">
        <v>3401</v>
      </c>
      <c r="D520" s="84" t="s">
        <v>3209</v>
      </c>
      <c r="E520" s="101" t="s">
        <v>434</v>
      </c>
      <c r="F520" s="85" t="s">
        <v>3096</v>
      </c>
      <c r="G520" s="86">
        <v>23</v>
      </c>
      <c r="H520" s="396"/>
      <c r="I520" s="396"/>
      <c r="J520" s="59"/>
      <c r="K520" s="35"/>
      <c r="L520" s="61"/>
      <c r="M520" s="63"/>
    </row>
    <row r="521" spans="1:13" ht="22.5">
      <c r="A521" s="94"/>
      <c r="B521" s="95"/>
      <c r="C521" s="94"/>
      <c r="D521" s="96"/>
      <c r="E521" s="100" t="s">
        <v>3585</v>
      </c>
      <c r="F521" s="97"/>
      <c r="G521" s="98"/>
      <c r="H521" s="398"/>
      <c r="I521" s="398"/>
      <c r="J521" s="59"/>
      <c r="K521" s="35"/>
      <c r="L521" s="61"/>
      <c r="M521" s="63"/>
    </row>
    <row r="522" spans="1:13">
      <c r="A522" s="82"/>
      <c r="B522" s="83"/>
      <c r="C522" s="82" t="s">
        <v>3402</v>
      </c>
      <c r="D522" s="84" t="s">
        <v>3210</v>
      </c>
      <c r="E522" s="101" t="s">
        <v>437</v>
      </c>
      <c r="F522" s="85" t="s">
        <v>3096</v>
      </c>
      <c r="G522" s="86">
        <v>12</v>
      </c>
      <c r="H522" s="396"/>
      <c r="I522" s="396"/>
      <c r="J522" s="59"/>
      <c r="K522" s="35"/>
      <c r="L522" s="61"/>
      <c r="M522" s="63"/>
    </row>
    <row r="523" spans="1:13" ht="22.5">
      <c r="A523" s="94"/>
      <c r="B523" s="95"/>
      <c r="C523" s="94"/>
      <c r="D523" s="96"/>
      <c r="E523" s="100" t="s">
        <v>3586</v>
      </c>
      <c r="F523" s="97"/>
      <c r="G523" s="98"/>
      <c r="H523" s="398"/>
      <c r="I523" s="398"/>
      <c r="J523" s="59"/>
      <c r="K523" s="35"/>
      <c r="L523" s="61"/>
      <c r="M523" s="63"/>
    </row>
    <row r="524" spans="1:13">
      <c r="A524" s="82"/>
      <c r="B524" s="83"/>
      <c r="C524" s="82" t="s">
        <v>3566</v>
      </c>
      <c r="D524" s="84" t="s">
        <v>3211</v>
      </c>
      <c r="E524" s="101" t="s">
        <v>3549</v>
      </c>
      <c r="F524" s="85" t="s">
        <v>3096</v>
      </c>
      <c r="G524" s="86">
        <v>252</v>
      </c>
      <c r="H524" s="396"/>
      <c r="I524" s="396"/>
      <c r="J524" s="59"/>
      <c r="K524" s="35"/>
      <c r="L524" s="61"/>
      <c r="M524" s="63"/>
    </row>
    <row r="525" spans="1:13" ht="22.5">
      <c r="A525" s="94"/>
      <c r="B525" s="95"/>
      <c r="C525" s="94"/>
      <c r="D525" s="96"/>
      <c r="E525" s="100" t="s">
        <v>3587</v>
      </c>
      <c r="F525" s="97"/>
      <c r="G525" s="98"/>
      <c r="H525" s="398"/>
      <c r="I525" s="398"/>
      <c r="J525" s="59"/>
      <c r="K525" s="35"/>
      <c r="L525" s="61"/>
      <c r="M525" s="63"/>
    </row>
    <row r="526" spans="1:13">
      <c r="A526" s="82"/>
      <c r="B526" s="83"/>
      <c r="C526" s="82" t="s">
        <v>3567</v>
      </c>
      <c r="D526" s="84" t="s">
        <v>3212</v>
      </c>
      <c r="E526" s="101" t="s">
        <v>3550</v>
      </c>
      <c r="F526" s="85" t="s">
        <v>3096</v>
      </c>
      <c r="G526" s="86">
        <v>20</v>
      </c>
      <c r="H526" s="396"/>
      <c r="I526" s="396"/>
      <c r="J526" s="59"/>
      <c r="K526" s="35"/>
      <c r="L526" s="61"/>
      <c r="M526" s="63"/>
    </row>
    <row r="527" spans="1:13" ht="22.5">
      <c r="A527" s="94"/>
      <c r="B527" s="95"/>
      <c r="C527" s="94"/>
      <c r="D527" s="96"/>
      <c r="E527" s="100" t="s">
        <v>3588</v>
      </c>
      <c r="F527" s="97"/>
      <c r="G527" s="98"/>
      <c r="H527" s="398"/>
      <c r="I527" s="398"/>
      <c r="J527" s="59"/>
      <c r="K527" s="35"/>
      <c r="L527" s="61"/>
      <c r="M527" s="63"/>
    </row>
    <row r="528" spans="1:13">
      <c r="A528" s="94"/>
      <c r="B528" s="95"/>
      <c r="C528" s="94" t="s">
        <v>3403</v>
      </c>
      <c r="D528" s="96" t="s">
        <v>3213</v>
      </c>
      <c r="E528" s="100" t="s">
        <v>445</v>
      </c>
      <c r="F528" s="97" t="s">
        <v>3096</v>
      </c>
      <c r="G528" s="98">
        <v>16</v>
      </c>
      <c r="H528" s="398"/>
      <c r="I528" s="397"/>
      <c r="J528" s="59"/>
      <c r="K528" s="35"/>
      <c r="L528" s="61"/>
      <c r="M528" s="63"/>
    </row>
    <row r="529" spans="1:13">
      <c r="A529" s="454">
        <v>5</v>
      </c>
      <c r="B529" s="454"/>
      <c r="C529" s="454"/>
      <c r="D529" s="455"/>
      <c r="E529" s="456" t="s">
        <v>507</v>
      </c>
      <c r="F529" s="456"/>
      <c r="G529" s="456"/>
      <c r="H529" s="457"/>
      <c r="I529" s="396"/>
      <c r="J529" s="59"/>
      <c r="K529" s="35"/>
      <c r="L529" s="61"/>
      <c r="M529" s="63"/>
    </row>
    <row r="530" spans="1:13" ht="22.5">
      <c r="A530" s="82"/>
      <c r="B530" s="83"/>
      <c r="C530" s="82" t="s">
        <v>3405</v>
      </c>
      <c r="D530" s="84" t="s">
        <v>3209</v>
      </c>
      <c r="E530" s="101" t="s">
        <v>453</v>
      </c>
      <c r="F530" s="85" t="s">
        <v>3360</v>
      </c>
      <c r="G530" s="86">
        <v>1260</v>
      </c>
      <c r="H530" s="396"/>
      <c r="I530" s="396"/>
      <c r="J530" s="59"/>
      <c r="K530" s="35"/>
      <c r="L530" s="61"/>
      <c r="M530" s="63"/>
    </row>
    <row r="531" spans="1:13" ht="33.75">
      <c r="A531" s="94"/>
      <c r="B531" s="95"/>
      <c r="C531" s="94"/>
      <c r="D531" s="96"/>
      <c r="E531" s="100" t="s">
        <v>3589</v>
      </c>
      <c r="F531" s="97"/>
      <c r="G531" s="98"/>
      <c r="H531" s="398"/>
      <c r="I531" s="398"/>
      <c r="J531" s="59"/>
      <c r="K531" s="35"/>
      <c r="L531" s="61"/>
      <c r="M531" s="63"/>
    </row>
    <row r="532" spans="1:13" ht="33.75">
      <c r="A532" s="82"/>
      <c r="B532" s="83"/>
      <c r="C532" s="82" t="s">
        <v>3568</v>
      </c>
      <c r="D532" s="84" t="s">
        <v>3210</v>
      </c>
      <c r="E532" s="101" t="s">
        <v>3551</v>
      </c>
      <c r="F532" s="85" t="s">
        <v>3360</v>
      </c>
      <c r="G532" s="86">
        <v>5040</v>
      </c>
      <c r="H532" s="396"/>
      <c r="I532" s="396"/>
      <c r="J532" s="59"/>
      <c r="K532" s="35"/>
      <c r="L532" s="61"/>
      <c r="M532" s="63"/>
    </row>
    <row r="533" spans="1:13" ht="33.75">
      <c r="A533" s="94"/>
      <c r="B533" s="95"/>
      <c r="C533" s="94"/>
      <c r="D533" s="96"/>
      <c r="E533" s="100" t="s">
        <v>3590</v>
      </c>
      <c r="F533" s="97"/>
      <c r="G533" s="98"/>
      <c r="H533" s="398"/>
      <c r="I533" s="398"/>
      <c r="J533" s="59"/>
      <c r="K533" s="35"/>
      <c r="L533" s="61"/>
      <c r="M533" s="63"/>
    </row>
    <row r="534" spans="1:13">
      <c r="A534" s="466">
        <v>5</v>
      </c>
      <c r="B534" s="466"/>
      <c r="C534" s="466"/>
      <c r="D534" s="467"/>
      <c r="E534" s="468" t="s">
        <v>508</v>
      </c>
      <c r="F534" s="468"/>
      <c r="G534" s="468"/>
      <c r="H534" s="469"/>
      <c r="I534" s="397"/>
      <c r="J534" s="59"/>
      <c r="K534" s="35"/>
      <c r="L534" s="61"/>
      <c r="M534" s="63"/>
    </row>
    <row r="535" spans="1:13">
      <c r="A535" s="82"/>
      <c r="B535" s="83"/>
      <c r="C535" s="82" t="s">
        <v>3569</v>
      </c>
      <c r="D535" s="84" t="s">
        <v>3209</v>
      </c>
      <c r="E535" s="101" t="s">
        <v>3552</v>
      </c>
      <c r="F535" s="85" t="s">
        <v>3126</v>
      </c>
      <c r="G535" s="86">
        <v>0.3</v>
      </c>
      <c r="H535" s="396"/>
      <c r="I535" s="396"/>
      <c r="J535" s="59"/>
      <c r="K535" s="35"/>
      <c r="L535" s="61"/>
      <c r="M535" s="63"/>
    </row>
    <row r="536" spans="1:13" ht="22.5">
      <c r="A536" s="82"/>
      <c r="B536" s="83"/>
      <c r="C536" s="82" t="s">
        <v>3514</v>
      </c>
      <c r="D536" s="84" t="s">
        <v>3210</v>
      </c>
      <c r="E536" s="101" t="s">
        <v>457</v>
      </c>
      <c r="F536" s="85" t="s">
        <v>3126</v>
      </c>
      <c r="G536" s="86">
        <v>3</v>
      </c>
      <c r="H536" s="396"/>
      <c r="I536" s="396"/>
      <c r="J536" s="59"/>
      <c r="K536" s="35"/>
      <c r="L536" s="61"/>
      <c r="M536" s="63"/>
    </row>
    <row r="537" spans="1:13" ht="33.75">
      <c r="A537" s="94"/>
      <c r="B537" s="95"/>
      <c r="C537" s="94"/>
      <c r="D537" s="96"/>
      <c r="E537" s="100" t="s">
        <v>3591</v>
      </c>
      <c r="F537" s="97"/>
      <c r="G537" s="98"/>
      <c r="H537" s="398"/>
      <c r="I537" s="398"/>
      <c r="J537" s="59"/>
      <c r="K537" s="35"/>
      <c r="L537" s="61"/>
      <c r="M537" s="63"/>
    </row>
    <row r="538" spans="1:13" ht="22.5">
      <c r="A538" s="82"/>
      <c r="B538" s="83"/>
      <c r="C538" s="82" t="s">
        <v>3570</v>
      </c>
      <c r="D538" s="84" t="s">
        <v>3211</v>
      </c>
      <c r="E538" s="101" t="s">
        <v>3553</v>
      </c>
      <c r="F538" s="85" t="s">
        <v>3126</v>
      </c>
      <c r="G538" s="86">
        <v>1</v>
      </c>
      <c r="H538" s="396"/>
      <c r="I538" s="396"/>
      <c r="J538" s="59"/>
      <c r="K538" s="35"/>
      <c r="L538" s="61"/>
      <c r="M538" s="63"/>
    </row>
    <row r="539" spans="1:13" ht="33.75">
      <c r="A539" s="94"/>
      <c r="B539" s="95"/>
      <c r="C539" s="94"/>
      <c r="D539" s="96"/>
      <c r="E539" s="100" t="s">
        <v>3592</v>
      </c>
      <c r="F539" s="97"/>
      <c r="G539" s="98"/>
      <c r="H539" s="398"/>
      <c r="I539" s="398"/>
      <c r="J539" s="59"/>
      <c r="K539" s="35"/>
      <c r="L539" s="61"/>
      <c r="M539" s="63"/>
    </row>
    <row r="540" spans="1:13" ht="22.5">
      <c r="A540" s="82"/>
      <c r="B540" s="83"/>
      <c r="C540" s="82" t="s">
        <v>3411</v>
      </c>
      <c r="D540" s="84" t="s">
        <v>3212</v>
      </c>
      <c r="E540" s="101" t="s">
        <v>3369</v>
      </c>
      <c r="F540" s="85" t="s">
        <v>3126</v>
      </c>
      <c r="G540" s="86">
        <v>2</v>
      </c>
      <c r="H540" s="396"/>
      <c r="I540" s="396"/>
      <c r="J540" s="59"/>
      <c r="K540" s="35"/>
      <c r="L540" s="61"/>
      <c r="M540" s="63"/>
    </row>
    <row r="541" spans="1:13" ht="33.75">
      <c r="A541" s="94"/>
      <c r="B541" s="95"/>
      <c r="C541" s="94"/>
      <c r="D541" s="96"/>
      <c r="E541" s="100" t="s">
        <v>3593</v>
      </c>
      <c r="F541" s="97"/>
      <c r="G541" s="98"/>
      <c r="H541" s="398"/>
      <c r="I541" s="398"/>
      <c r="J541" s="59"/>
      <c r="K541" s="35"/>
      <c r="L541" s="61"/>
      <c r="M541" s="63"/>
    </row>
    <row r="542" spans="1:13" ht="22.5">
      <c r="A542" s="82"/>
      <c r="B542" s="83"/>
      <c r="C542" s="82" t="s">
        <v>3571</v>
      </c>
      <c r="D542" s="84" t="s">
        <v>3213</v>
      </c>
      <c r="E542" s="101" t="s">
        <v>3554</v>
      </c>
      <c r="F542" s="85" t="s">
        <v>3126</v>
      </c>
      <c r="G542" s="86">
        <v>1.5</v>
      </c>
      <c r="H542" s="396"/>
      <c r="I542" s="396"/>
      <c r="J542" s="59"/>
      <c r="K542" s="35"/>
      <c r="L542" s="61"/>
      <c r="M542" s="63"/>
    </row>
    <row r="543" spans="1:13" ht="33.75">
      <c r="A543" s="94"/>
      <c r="B543" s="95"/>
      <c r="C543" s="94"/>
      <c r="D543" s="96"/>
      <c r="E543" s="100" t="s">
        <v>3594</v>
      </c>
      <c r="F543" s="97"/>
      <c r="G543" s="98"/>
      <c r="H543" s="398"/>
      <c r="I543" s="398"/>
      <c r="J543" s="59"/>
      <c r="K543" s="35"/>
      <c r="L543" s="61"/>
      <c r="M543" s="63"/>
    </row>
    <row r="544" spans="1:13">
      <c r="A544" s="82"/>
      <c r="B544" s="83"/>
      <c r="C544" s="82" t="s">
        <v>3408</v>
      </c>
      <c r="D544" s="84" t="s">
        <v>3214</v>
      </c>
      <c r="E544" s="101" t="s">
        <v>463</v>
      </c>
      <c r="F544" s="85" t="s">
        <v>3126</v>
      </c>
      <c r="G544" s="86">
        <v>13.5</v>
      </c>
      <c r="H544" s="396"/>
      <c r="I544" s="396"/>
      <c r="J544" s="59"/>
      <c r="K544" s="35"/>
      <c r="L544" s="61"/>
      <c r="M544" s="63"/>
    </row>
    <row r="545" spans="1:13" ht="22.5">
      <c r="A545" s="94"/>
      <c r="B545" s="95"/>
      <c r="C545" s="94"/>
      <c r="D545" s="96"/>
      <c r="E545" s="100" t="s">
        <v>3595</v>
      </c>
      <c r="F545" s="97"/>
      <c r="G545" s="98"/>
      <c r="H545" s="398"/>
      <c r="I545" s="398"/>
      <c r="J545" s="59"/>
      <c r="K545" s="35"/>
      <c r="L545" s="61"/>
      <c r="M545" s="63"/>
    </row>
    <row r="546" spans="1:13" ht="22.5">
      <c r="A546" s="82"/>
      <c r="B546" s="83"/>
      <c r="C546" s="82" t="s">
        <v>3572</v>
      </c>
      <c r="D546" s="84" t="s">
        <v>3215</v>
      </c>
      <c r="E546" s="101" t="s">
        <v>3555</v>
      </c>
      <c r="F546" s="85" t="s">
        <v>3126</v>
      </c>
      <c r="G546" s="86">
        <v>6</v>
      </c>
      <c r="H546" s="396"/>
      <c r="I546" s="396"/>
      <c r="J546" s="59"/>
      <c r="K546" s="35"/>
      <c r="L546" s="61"/>
      <c r="M546" s="63"/>
    </row>
    <row r="547" spans="1:13" ht="22.5">
      <c r="A547" s="94"/>
      <c r="B547" s="95"/>
      <c r="C547" s="94"/>
      <c r="D547" s="96"/>
      <c r="E547" s="100" t="s">
        <v>3596</v>
      </c>
      <c r="F547" s="97"/>
      <c r="G547" s="98"/>
      <c r="H547" s="398"/>
      <c r="I547" s="398"/>
      <c r="J547" s="59"/>
      <c r="K547" s="35"/>
      <c r="L547" s="61"/>
      <c r="M547" s="63"/>
    </row>
    <row r="548" spans="1:13">
      <c r="A548" s="82"/>
      <c r="B548" s="83"/>
      <c r="C548" s="82" t="s">
        <v>3573</v>
      </c>
      <c r="D548" s="84" t="s">
        <v>3216</v>
      </c>
      <c r="E548" s="101" t="s">
        <v>3556</v>
      </c>
      <c r="F548" s="85" t="s">
        <v>3126</v>
      </c>
      <c r="G548" s="86">
        <v>38</v>
      </c>
      <c r="H548" s="396"/>
      <c r="I548" s="396"/>
      <c r="J548" s="59"/>
      <c r="K548" s="35"/>
      <c r="L548" s="61"/>
      <c r="M548" s="63"/>
    </row>
    <row r="549" spans="1:13" ht="22.5">
      <c r="A549" s="94"/>
      <c r="B549" s="95"/>
      <c r="C549" s="94"/>
      <c r="D549" s="96"/>
      <c r="E549" s="100" t="s">
        <v>3595</v>
      </c>
      <c r="F549" s="97"/>
      <c r="G549" s="98"/>
      <c r="H549" s="398"/>
      <c r="I549" s="398"/>
      <c r="J549" s="59"/>
      <c r="K549" s="35"/>
      <c r="L549" s="61"/>
      <c r="M549" s="63"/>
    </row>
    <row r="550" spans="1:13">
      <c r="A550" s="459">
        <v>5</v>
      </c>
      <c r="B550" s="459"/>
      <c r="C550" s="459"/>
      <c r="D550" s="460"/>
      <c r="E550" s="461" t="s">
        <v>621</v>
      </c>
      <c r="F550" s="461"/>
      <c r="G550" s="461"/>
      <c r="H550" s="462"/>
      <c r="I550" s="397"/>
      <c r="J550" s="59"/>
      <c r="K550" s="35"/>
      <c r="L550" s="61"/>
      <c r="M550" s="63"/>
    </row>
    <row r="551" spans="1:13" ht="22.5">
      <c r="A551" s="82"/>
      <c r="B551" s="83"/>
      <c r="C551" s="82" t="s">
        <v>3574</v>
      </c>
      <c r="D551" s="84" t="s">
        <v>3209</v>
      </c>
      <c r="E551" s="101" t="s">
        <v>3557</v>
      </c>
      <c r="F551" s="85" t="s">
        <v>3096</v>
      </c>
      <c r="G551" s="86">
        <v>143</v>
      </c>
      <c r="H551" s="396"/>
      <c r="I551" s="396"/>
      <c r="J551" s="59"/>
      <c r="K551" s="35"/>
      <c r="L551" s="61"/>
      <c r="M551" s="63"/>
    </row>
    <row r="552" spans="1:13" ht="33.75">
      <c r="A552" s="94"/>
      <c r="B552" s="95"/>
      <c r="C552" s="94"/>
      <c r="D552" s="96"/>
      <c r="E552" s="100" t="s">
        <v>3597</v>
      </c>
      <c r="F552" s="97"/>
      <c r="G552" s="98"/>
      <c r="H552" s="398"/>
      <c r="I552" s="398"/>
      <c r="J552" s="59"/>
      <c r="K552" s="35"/>
      <c r="L552" s="61"/>
      <c r="M552" s="63"/>
    </row>
    <row r="553" spans="1:13">
      <c r="A553" s="22">
        <v>2</v>
      </c>
      <c r="B553" s="70" t="str">
        <f>IF(TRIM(H553)&lt;&gt;"",COUNTA($H$8:H553),"")</f>
        <v/>
      </c>
      <c r="C553" s="22"/>
      <c r="D553" s="23"/>
      <c r="E553" s="24" t="s">
        <v>3598</v>
      </c>
      <c r="F553" s="25"/>
      <c r="G553" s="51"/>
      <c r="H553" s="394"/>
      <c r="I553" s="26">
        <f>I554+I600+I643</f>
        <v>0</v>
      </c>
      <c r="J553" s="59"/>
      <c r="K553" s="35"/>
      <c r="L553" s="61"/>
      <c r="M553" s="63"/>
    </row>
    <row r="554" spans="1:13">
      <c r="A554" s="74">
        <v>3</v>
      </c>
      <c r="B554" s="73"/>
      <c r="C554" s="74"/>
      <c r="D554" s="44"/>
      <c r="E554" s="75" t="s">
        <v>3599</v>
      </c>
      <c r="F554" s="76"/>
      <c r="G554" s="77"/>
      <c r="H554" s="52"/>
      <c r="I554" s="52">
        <f>I555+I559+I576</f>
        <v>0</v>
      </c>
      <c r="J554" s="59"/>
      <c r="K554" s="35"/>
      <c r="L554" s="61"/>
      <c r="M554" s="63"/>
    </row>
    <row r="555" spans="1:13">
      <c r="A555" s="402">
        <v>4</v>
      </c>
      <c r="B555" s="402"/>
      <c r="C555" s="402"/>
      <c r="D555" s="403"/>
      <c r="E555" s="404" t="s">
        <v>501</v>
      </c>
      <c r="F555" s="107" t="s">
        <v>3109</v>
      </c>
      <c r="G555" s="108">
        <v>1</v>
      </c>
      <c r="H555" s="390">
        <v>0</v>
      </c>
      <c r="I555" s="409">
        <f t="shared" ref="I555" si="20">IF(ISNUMBER(G555),ROUND(G555*H555,2),"")</f>
        <v>0</v>
      </c>
      <c r="J555" s="59"/>
      <c r="K555" s="35"/>
      <c r="L555" s="61"/>
      <c r="M555" s="63"/>
    </row>
    <row r="556" spans="1:13">
      <c r="A556" s="416">
        <v>5</v>
      </c>
      <c r="B556" s="416"/>
      <c r="C556" s="416"/>
      <c r="D556" s="417"/>
      <c r="E556" s="418" t="s">
        <v>606</v>
      </c>
      <c r="F556" s="418"/>
      <c r="G556" s="418"/>
      <c r="H556" s="419"/>
      <c r="I556" s="419"/>
      <c r="J556" s="59"/>
      <c r="K556" s="35"/>
      <c r="L556" s="61"/>
      <c r="M556" s="63"/>
    </row>
    <row r="557" spans="1:13" ht="22.5">
      <c r="A557" s="30"/>
      <c r="B557" s="72"/>
      <c r="C557" s="30" t="s">
        <v>3384</v>
      </c>
      <c r="D557" s="31" t="s">
        <v>3209</v>
      </c>
      <c r="E557" s="78" t="s">
        <v>416</v>
      </c>
      <c r="F557" s="32" t="s">
        <v>3095</v>
      </c>
      <c r="G557" s="34">
        <v>9</v>
      </c>
      <c r="H557" s="395"/>
      <c r="I557" s="395"/>
      <c r="J557" s="59"/>
      <c r="K557" s="35"/>
      <c r="L557" s="61"/>
      <c r="M557" s="63"/>
    </row>
    <row r="558" spans="1:13" ht="22.5">
      <c r="A558" s="30"/>
      <c r="B558" s="72"/>
      <c r="C558" s="30" t="s">
        <v>3617</v>
      </c>
      <c r="D558" s="31" t="s">
        <v>3210</v>
      </c>
      <c r="E558" s="78" t="s">
        <v>417</v>
      </c>
      <c r="F558" s="32" t="s">
        <v>3095</v>
      </c>
      <c r="G558" s="34">
        <v>1</v>
      </c>
      <c r="H558" s="395"/>
      <c r="I558" s="395"/>
      <c r="J558" s="59"/>
      <c r="K558" s="35"/>
      <c r="L558" s="61"/>
      <c r="M558" s="63"/>
    </row>
    <row r="559" spans="1:13">
      <c r="A559" s="402">
        <v>4</v>
      </c>
      <c r="B559" s="402"/>
      <c r="C559" s="402"/>
      <c r="D559" s="403"/>
      <c r="E559" s="404" t="s">
        <v>232</v>
      </c>
      <c r="F559" s="107" t="s">
        <v>3109</v>
      </c>
      <c r="G559" s="108">
        <v>1</v>
      </c>
      <c r="H559" s="390">
        <v>0</v>
      </c>
      <c r="I559" s="409">
        <f t="shared" ref="I559" si="21">IF(ISNUMBER(G559),ROUND(G559*H559,2),"")</f>
        <v>0</v>
      </c>
      <c r="J559" s="59"/>
      <c r="K559" s="35"/>
      <c r="L559" s="61"/>
      <c r="M559" s="63"/>
    </row>
    <row r="560" spans="1:13">
      <c r="A560" s="416">
        <v>5</v>
      </c>
      <c r="B560" s="416"/>
      <c r="C560" s="416"/>
      <c r="D560" s="417"/>
      <c r="E560" s="418" t="s">
        <v>610</v>
      </c>
      <c r="F560" s="418"/>
      <c r="G560" s="418"/>
      <c r="H560" s="419"/>
      <c r="I560" s="419"/>
      <c r="J560" s="59"/>
      <c r="K560" s="35"/>
      <c r="L560" s="61"/>
      <c r="M560" s="63"/>
    </row>
    <row r="561" spans="1:13">
      <c r="A561" s="30"/>
      <c r="B561" s="72"/>
      <c r="C561" s="30" t="s">
        <v>3183</v>
      </c>
      <c r="D561" s="31" t="s">
        <v>3209</v>
      </c>
      <c r="E561" s="78" t="s">
        <v>3132</v>
      </c>
      <c r="F561" s="32" t="s">
        <v>3126</v>
      </c>
      <c r="G561" s="34">
        <v>25</v>
      </c>
      <c r="H561" s="395"/>
      <c r="I561" s="395"/>
      <c r="J561" s="59"/>
      <c r="K561" s="35"/>
      <c r="L561" s="61"/>
      <c r="M561" s="63"/>
    </row>
    <row r="562" spans="1:13" ht="22.5">
      <c r="A562" s="30"/>
      <c r="B562" s="72"/>
      <c r="C562" s="30" t="s">
        <v>3618</v>
      </c>
      <c r="D562" s="31" t="s">
        <v>3210</v>
      </c>
      <c r="E562" s="78" t="s">
        <v>3600</v>
      </c>
      <c r="F562" s="32" t="s">
        <v>3126</v>
      </c>
      <c r="G562" s="34">
        <v>80</v>
      </c>
      <c r="H562" s="395"/>
      <c r="I562" s="395"/>
      <c r="J562" s="59"/>
      <c r="K562" s="35"/>
      <c r="L562" s="61"/>
      <c r="M562" s="63"/>
    </row>
    <row r="563" spans="1:13">
      <c r="A563" s="416">
        <v>5</v>
      </c>
      <c r="B563" s="416"/>
      <c r="C563" s="416"/>
      <c r="D563" s="417"/>
      <c r="E563" s="418" t="s">
        <v>725</v>
      </c>
      <c r="F563" s="418"/>
      <c r="G563" s="418"/>
      <c r="H563" s="419"/>
      <c r="I563" s="419"/>
      <c r="J563" s="59"/>
      <c r="K563" s="35"/>
      <c r="L563" s="61"/>
      <c r="M563" s="63"/>
    </row>
    <row r="564" spans="1:13">
      <c r="A564" s="30"/>
      <c r="B564" s="72"/>
      <c r="C564" s="30" t="s">
        <v>3388</v>
      </c>
      <c r="D564" s="31" t="s">
        <v>3209</v>
      </c>
      <c r="E564" s="78" t="s">
        <v>3339</v>
      </c>
      <c r="F564" s="32" t="s">
        <v>3096</v>
      </c>
      <c r="G564" s="34">
        <v>50</v>
      </c>
      <c r="H564" s="395"/>
      <c r="I564" s="395"/>
      <c r="J564" s="59"/>
      <c r="K564" s="35"/>
      <c r="L564" s="61"/>
      <c r="M564" s="63"/>
    </row>
    <row r="565" spans="1:13">
      <c r="A565" s="454">
        <v>5</v>
      </c>
      <c r="B565" s="454"/>
      <c r="C565" s="454"/>
      <c r="D565" s="455"/>
      <c r="E565" s="456" t="s">
        <v>611</v>
      </c>
      <c r="F565" s="456"/>
      <c r="G565" s="456"/>
      <c r="H565" s="457"/>
      <c r="I565" s="457"/>
      <c r="J565" s="59"/>
      <c r="K565" s="35"/>
      <c r="L565" s="61"/>
      <c r="M565" s="63"/>
    </row>
    <row r="566" spans="1:13" ht="22.5">
      <c r="A566" s="82"/>
      <c r="B566" s="83"/>
      <c r="C566" s="82" t="s">
        <v>3619</v>
      </c>
      <c r="D566" s="84" t="s">
        <v>3209</v>
      </c>
      <c r="E566" s="101" t="s">
        <v>3601</v>
      </c>
      <c r="F566" s="85" t="s">
        <v>3096</v>
      </c>
      <c r="G566" s="86">
        <v>50</v>
      </c>
      <c r="H566" s="396"/>
      <c r="I566" s="396"/>
      <c r="J566" s="59"/>
      <c r="K566" s="35"/>
      <c r="L566" s="61"/>
      <c r="M566" s="63"/>
    </row>
    <row r="567" spans="1:13" ht="22.5">
      <c r="A567" s="94"/>
      <c r="B567" s="95"/>
      <c r="C567" s="94"/>
      <c r="D567" s="96"/>
      <c r="E567" s="100" t="s">
        <v>3602</v>
      </c>
      <c r="F567" s="97"/>
      <c r="G567" s="98"/>
      <c r="H567" s="398"/>
      <c r="I567" s="398"/>
      <c r="J567" s="59"/>
      <c r="K567" s="35"/>
      <c r="L567" s="61"/>
      <c r="M567" s="63"/>
    </row>
    <row r="568" spans="1:13">
      <c r="A568" s="459">
        <v>5</v>
      </c>
      <c r="B568" s="459"/>
      <c r="C568" s="459"/>
      <c r="D568" s="460"/>
      <c r="E568" s="461" t="s">
        <v>613</v>
      </c>
      <c r="F568" s="461"/>
      <c r="G568" s="461"/>
      <c r="H568" s="462"/>
      <c r="I568" s="462"/>
      <c r="J568" s="59"/>
      <c r="K568" s="35"/>
      <c r="L568" s="61"/>
      <c r="M568" s="63"/>
    </row>
    <row r="569" spans="1:13">
      <c r="A569" s="82"/>
      <c r="B569" s="83"/>
      <c r="C569" s="82" t="s">
        <v>3392</v>
      </c>
      <c r="D569" s="84" t="s">
        <v>3209</v>
      </c>
      <c r="E569" s="101" t="s">
        <v>3345</v>
      </c>
      <c r="F569" s="85" t="s">
        <v>3126</v>
      </c>
      <c r="G569" s="86">
        <v>12</v>
      </c>
      <c r="H569" s="396"/>
      <c r="I569" s="396"/>
      <c r="J569" s="59"/>
      <c r="K569" s="35"/>
      <c r="L569" s="61"/>
      <c r="M569" s="63"/>
    </row>
    <row r="570" spans="1:13" ht="33.75">
      <c r="A570" s="94"/>
      <c r="B570" s="95"/>
      <c r="C570" s="94"/>
      <c r="D570" s="96"/>
      <c r="E570" s="100" t="s">
        <v>3603</v>
      </c>
      <c r="F570" s="97"/>
      <c r="G570" s="98"/>
      <c r="H570" s="398"/>
      <c r="I570" s="398"/>
      <c r="J570" s="59"/>
      <c r="K570" s="35"/>
      <c r="L570" s="61"/>
      <c r="M570" s="63"/>
    </row>
    <row r="571" spans="1:13">
      <c r="A571" s="454">
        <v>5</v>
      </c>
      <c r="B571" s="454"/>
      <c r="C571" s="454"/>
      <c r="D571" s="455"/>
      <c r="E571" s="456" t="s">
        <v>612</v>
      </c>
      <c r="F571" s="456"/>
      <c r="G571" s="456"/>
      <c r="H571" s="457"/>
      <c r="I571" s="457"/>
      <c r="J571" s="59"/>
      <c r="K571" s="35"/>
      <c r="L571" s="61"/>
      <c r="M571" s="63"/>
    </row>
    <row r="572" spans="1:13">
      <c r="A572" s="82"/>
      <c r="B572" s="83"/>
      <c r="C572" s="82" t="s">
        <v>3620</v>
      </c>
      <c r="D572" s="84" t="s">
        <v>3209</v>
      </c>
      <c r="E572" s="101" t="s">
        <v>3604</v>
      </c>
      <c r="F572" s="85" t="s">
        <v>3126</v>
      </c>
      <c r="G572" s="86">
        <v>30</v>
      </c>
      <c r="H572" s="396"/>
      <c r="I572" s="396"/>
      <c r="J572" s="59"/>
      <c r="K572" s="35"/>
      <c r="L572" s="61"/>
      <c r="M572" s="63"/>
    </row>
    <row r="573" spans="1:13" ht="22.5">
      <c r="A573" s="94"/>
      <c r="B573" s="95"/>
      <c r="C573" s="94"/>
      <c r="D573" s="96"/>
      <c r="E573" s="100" t="s">
        <v>3605</v>
      </c>
      <c r="F573" s="97"/>
      <c r="G573" s="98"/>
      <c r="H573" s="398"/>
      <c r="I573" s="398"/>
      <c r="J573" s="59"/>
      <c r="K573" s="35"/>
      <c r="L573" s="61"/>
      <c r="M573" s="63"/>
    </row>
    <row r="574" spans="1:13">
      <c r="A574" s="82"/>
      <c r="B574" s="83"/>
      <c r="C574" s="82" t="s">
        <v>3189</v>
      </c>
      <c r="D574" s="84" t="s">
        <v>3210</v>
      </c>
      <c r="E574" s="101" t="s">
        <v>3139</v>
      </c>
      <c r="F574" s="85" t="s">
        <v>3126</v>
      </c>
      <c r="G574" s="86">
        <v>12</v>
      </c>
      <c r="H574" s="396"/>
      <c r="I574" s="396"/>
      <c r="J574" s="59"/>
      <c r="K574" s="35"/>
      <c r="L574" s="61"/>
      <c r="M574" s="63"/>
    </row>
    <row r="575" spans="1:13" ht="22.5">
      <c r="A575" s="94"/>
      <c r="B575" s="95"/>
      <c r="C575" s="94"/>
      <c r="D575" s="96"/>
      <c r="E575" s="100" t="s">
        <v>3606</v>
      </c>
      <c r="F575" s="97"/>
      <c r="G575" s="98"/>
      <c r="H575" s="398"/>
      <c r="I575" s="398"/>
      <c r="J575" s="59"/>
      <c r="K575" s="35"/>
      <c r="L575" s="61"/>
      <c r="M575" s="63"/>
    </row>
    <row r="576" spans="1:13">
      <c r="A576" s="413">
        <v>4</v>
      </c>
      <c r="B576" s="413"/>
      <c r="C576" s="413"/>
      <c r="D576" s="414"/>
      <c r="E576" s="415" t="s">
        <v>236</v>
      </c>
      <c r="F576" s="107" t="s">
        <v>3109</v>
      </c>
      <c r="G576" s="108">
        <v>1</v>
      </c>
      <c r="H576" s="390">
        <v>0</v>
      </c>
      <c r="I576" s="409">
        <f t="shared" ref="I576" si="22">IF(ISNUMBER(G576),ROUND(G576*H576,2),"")</f>
        <v>0</v>
      </c>
      <c r="J576" s="59"/>
      <c r="K576" s="35"/>
      <c r="L576" s="61"/>
      <c r="M576" s="63"/>
    </row>
    <row r="577" spans="1:13">
      <c r="A577" s="454">
        <v>5</v>
      </c>
      <c r="B577" s="454"/>
      <c r="C577" s="454"/>
      <c r="D577" s="455"/>
      <c r="E577" s="456" t="s">
        <v>506</v>
      </c>
      <c r="F577" s="456"/>
      <c r="G577" s="456"/>
      <c r="H577" s="457"/>
      <c r="I577" s="457"/>
      <c r="J577" s="59"/>
      <c r="K577" s="35"/>
      <c r="L577" s="61"/>
      <c r="M577" s="63"/>
    </row>
    <row r="578" spans="1:13">
      <c r="A578" s="82"/>
      <c r="B578" s="83"/>
      <c r="C578" s="82" t="s">
        <v>3401</v>
      </c>
      <c r="D578" s="84" t="s">
        <v>3209</v>
      </c>
      <c r="E578" s="101" t="s">
        <v>434</v>
      </c>
      <c r="F578" s="85" t="s">
        <v>3096</v>
      </c>
      <c r="G578" s="86">
        <v>32</v>
      </c>
      <c r="H578" s="396"/>
      <c r="I578" s="396"/>
      <c r="J578" s="59"/>
      <c r="K578" s="35"/>
      <c r="L578" s="61"/>
      <c r="M578" s="63"/>
    </row>
    <row r="579" spans="1:13" ht="22.5">
      <c r="A579" s="94"/>
      <c r="B579" s="95"/>
      <c r="C579" s="94"/>
      <c r="D579" s="96"/>
      <c r="E579" s="100" t="s">
        <v>3607</v>
      </c>
      <c r="F579" s="97"/>
      <c r="G579" s="98"/>
      <c r="H579" s="398"/>
      <c r="I579" s="398"/>
      <c r="J579" s="59"/>
      <c r="K579" s="35"/>
      <c r="L579" s="61"/>
      <c r="M579" s="63"/>
    </row>
    <row r="580" spans="1:13">
      <c r="A580" s="82"/>
      <c r="B580" s="83"/>
      <c r="C580" s="82" t="s">
        <v>3402</v>
      </c>
      <c r="D580" s="84" t="s">
        <v>3210</v>
      </c>
      <c r="E580" s="101" t="s">
        <v>437</v>
      </c>
      <c r="F580" s="85" t="s">
        <v>3096</v>
      </c>
      <c r="G580" s="86">
        <v>42</v>
      </c>
      <c r="H580" s="396"/>
      <c r="I580" s="396"/>
      <c r="J580" s="59"/>
      <c r="K580" s="35"/>
      <c r="L580" s="61"/>
      <c r="M580" s="63"/>
    </row>
    <row r="581" spans="1:13" ht="22.5">
      <c r="A581" s="94"/>
      <c r="B581" s="95"/>
      <c r="C581" s="94"/>
      <c r="D581" s="96"/>
      <c r="E581" s="100" t="s">
        <v>3608</v>
      </c>
      <c r="F581" s="97"/>
      <c r="G581" s="98"/>
      <c r="H581" s="398"/>
      <c r="I581" s="398"/>
      <c r="J581" s="59"/>
      <c r="K581" s="35"/>
      <c r="L581" s="61"/>
      <c r="M581" s="63"/>
    </row>
    <row r="582" spans="1:13">
      <c r="A582" s="459">
        <v>5</v>
      </c>
      <c r="B582" s="459"/>
      <c r="C582" s="459"/>
      <c r="D582" s="460"/>
      <c r="E582" s="461" t="s">
        <v>507</v>
      </c>
      <c r="F582" s="461"/>
      <c r="G582" s="461"/>
      <c r="H582" s="462"/>
      <c r="I582" s="462"/>
      <c r="J582" s="59"/>
      <c r="K582" s="35"/>
      <c r="L582" s="61"/>
      <c r="M582" s="63"/>
    </row>
    <row r="583" spans="1:13" ht="22.5">
      <c r="A583" s="82"/>
      <c r="B583" s="83"/>
      <c r="C583" s="82" t="s">
        <v>3405</v>
      </c>
      <c r="D583" s="84" t="s">
        <v>3209</v>
      </c>
      <c r="E583" s="101" t="s">
        <v>453</v>
      </c>
      <c r="F583" s="85" t="s">
        <v>3360</v>
      </c>
      <c r="G583" s="86">
        <v>585</v>
      </c>
      <c r="H583" s="396"/>
      <c r="I583" s="396"/>
      <c r="J583" s="59"/>
      <c r="K583" s="35"/>
      <c r="L583" s="61"/>
      <c r="M583" s="63"/>
    </row>
    <row r="584" spans="1:13" ht="22.5">
      <c r="A584" s="94"/>
      <c r="B584" s="95"/>
      <c r="C584" s="94"/>
      <c r="D584" s="96"/>
      <c r="E584" s="100" t="s">
        <v>3609</v>
      </c>
      <c r="F584" s="97"/>
      <c r="G584" s="98"/>
      <c r="H584" s="398"/>
      <c r="I584" s="398"/>
      <c r="J584" s="59"/>
      <c r="K584" s="35"/>
      <c r="L584" s="61"/>
      <c r="M584" s="63"/>
    </row>
    <row r="585" spans="1:13" ht="33.75">
      <c r="A585" s="82"/>
      <c r="B585" s="83"/>
      <c r="C585" s="82" t="s">
        <v>3568</v>
      </c>
      <c r="D585" s="84" t="s">
        <v>3210</v>
      </c>
      <c r="E585" s="101" t="s">
        <v>3551</v>
      </c>
      <c r="F585" s="85" t="s">
        <v>3360</v>
      </c>
      <c r="G585" s="86">
        <v>2340</v>
      </c>
      <c r="H585" s="396"/>
      <c r="I585" s="396"/>
      <c r="J585" s="59"/>
      <c r="K585" s="35"/>
      <c r="L585" s="61"/>
      <c r="M585" s="63"/>
    </row>
    <row r="586" spans="1:13" ht="22.5">
      <c r="A586" s="94"/>
      <c r="B586" s="95"/>
      <c r="C586" s="94"/>
      <c r="D586" s="96"/>
      <c r="E586" s="100" t="s">
        <v>3609</v>
      </c>
      <c r="F586" s="97"/>
      <c r="G586" s="98"/>
      <c r="H586" s="398"/>
      <c r="I586" s="398"/>
      <c r="J586" s="59"/>
      <c r="K586" s="35"/>
      <c r="L586" s="61"/>
      <c r="M586" s="63"/>
    </row>
    <row r="587" spans="1:13">
      <c r="A587" s="459">
        <v>5</v>
      </c>
      <c r="B587" s="459"/>
      <c r="C587" s="459"/>
      <c r="D587" s="460"/>
      <c r="E587" s="461" t="s">
        <v>508</v>
      </c>
      <c r="F587" s="461"/>
      <c r="G587" s="461"/>
      <c r="H587" s="462"/>
      <c r="I587" s="462"/>
      <c r="J587" s="59"/>
      <c r="K587" s="35"/>
      <c r="L587" s="61"/>
      <c r="M587" s="63"/>
    </row>
    <row r="588" spans="1:13">
      <c r="A588" s="82"/>
      <c r="B588" s="83"/>
      <c r="C588" s="82" t="s">
        <v>3621</v>
      </c>
      <c r="D588" s="84" t="s">
        <v>3209</v>
      </c>
      <c r="E588" s="101" t="s">
        <v>3610</v>
      </c>
      <c r="F588" s="85" t="s">
        <v>3126</v>
      </c>
      <c r="G588" s="86">
        <v>3</v>
      </c>
      <c r="H588" s="396"/>
      <c r="I588" s="396"/>
      <c r="J588" s="59"/>
      <c r="K588" s="35"/>
      <c r="L588" s="61"/>
      <c r="M588" s="63"/>
    </row>
    <row r="589" spans="1:13" ht="22.5">
      <c r="A589" s="94"/>
      <c r="B589" s="95"/>
      <c r="C589" s="94"/>
      <c r="D589" s="96"/>
      <c r="E589" s="100" t="s">
        <v>3611</v>
      </c>
      <c r="F589" s="97"/>
      <c r="G589" s="98"/>
      <c r="H589" s="398"/>
      <c r="I589" s="398"/>
      <c r="J589" s="59"/>
      <c r="K589" s="35"/>
      <c r="L589" s="61"/>
      <c r="M589" s="63"/>
    </row>
    <row r="590" spans="1:13" ht="22.5">
      <c r="A590" s="82"/>
      <c r="B590" s="83"/>
      <c r="C590" s="82" t="s">
        <v>3622</v>
      </c>
      <c r="D590" s="84" t="s">
        <v>3210</v>
      </c>
      <c r="E590" s="101" t="s">
        <v>3612</v>
      </c>
      <c r="F590" s="85" t="s">
        <v>3126</v>
      </c>
      <c r="G590" s="86">
        <v>13</v>
      </c>
      <c r="H590" s="396"/>
      <c r="I590" s="396"/>
      <c r="J590" s="59"/>
      <c r="K590" s="35"/>
      <c r="L590" s="61"/>
      <c r="M590" s="63"/>
    </row>
    <row r="591" spans="1:13" ht="22.5">
      <c r="A591" s="94"/>
      <c r="B591" s="95"/>
      <c r="C591" s="94"/>
      <c r="D591" s="96"/>
      <c r="E591" s="100" t="s">
        <v>3613</v>
      </c>
      <c r="F591" s="97"/>
      <c r="G591" s="98"/>
      <c r="H591" s="398"/>
      <c r="I591" s="398"/>
      <c r="J591" s="59"/>
      <c r="K591" s="35"/>
      <c r="L591" s="61"/>
      <c r="M591" s="63"/>
    </row>
    <row r="592" spans="1:13" ht="22.5">
      <c r="A592" s="82"/>
      <c r="B592" s="83"/>
      <c r="C592" s="82" t="s">
        <v>3623</v>
      </c>
      <c r="D592" s="84" t="s">
        <v>3211</v>
      </c>
      <c r="E592" s="101" t="s">
        <v>3614</v>
      </c>
      <c r="F592" s="85" t="s">
        <v>3126</v>
      </c>
      <c r="G592" s="86">
        <v>8</v>
      </c>
      <c r="H592" s="396"/>
      <c r="I592" s="396"/>
      <c r="J592" s="59"/>
      <c r="K592" s="35"/>
      <c r="L592" s="61"/>
      <c r="M592" s="63"/>
    </row>
    <row r="593" spans="1:13" ht="22.5">
      <c r="A593" s="94"/>
      <c r="B593" s="95"/>
      <c r="C593" s="94"/>
      <c r="D593" s="96"/>
      <c r="E593" s="100" t="s">
        <v>3615</v>
      </c>
      <c r="F593" s="97"/>
      <c r="G593" s="98"/>
      <c r="H593" s="398"/>
      <c r="I593" s="398"/>
      <c r="J593" s="59"/>
      <c r="K593" s="35"/>
      <c r="L593" s="61"/>
      <c r="M593" s="63"/>
    </row>
    <row r="594" spans="1:13">
      <c r="A594" s="466">
        <v>5</v>
      </c>
      <c r="B594" s="466"/>
      <c r="C594" s="466"/>
      <c r="D594" s="467"/>
      <c r="E594" s="468" t="s">
        <v>3425</v>
      </c>
      <c r="F594" s="468"/>
      <c r="G594" s="468"/>
      <c r="H594" s="469"/>
      <c r="I594" s="469"/>
      <c r="J594" s="59"/>
      <c r="K594" s="35"/>
      <c r="L594" s="61"/>
      <c r="M594" s="63"/>
    </row>
    <row r="595" spans="1:13">
      <c r="A595" s="82"/>
      <c r="B595" s="83"/>
      <c r="C595" s="82" t="s">
        <v>3624</v>
      </c>
      <c r="D595" s="84" t="s">
        <v>3209</v>
      </c>
      <c r="E595" s="101" t="s">
        <v>488</v>
      </c>
      <c r="F595" s="85" t="s">
        <v>3124</v>
      </c>
      <c r="G595" s="86">
        <v>4.2</v>
      </c>
      <c r="H595" s="396"/>
      <c r="I595" s="396"/>
      <c r="J595" s="59"/>
      <c r="K595" s="35"/>
      <c r="L595" s="61"/>
      <c r="M595" s="63"/>
    </row>
    <row r="596" spans="1:13" ht="22.5">
      <c r="A596" s="82"/>
      <c r="B596" s="83"/>
      <c r="C596" s="82" t="s">
        <v>3625</v>
      </c>
      <c r="D596" s="84" t="s">
        <v>3210</v>
      </c>
      <c r="E596" s="101" t="s">
        <v>497</v>
      </c>
      <c r="F596" s="85" t="s">
        <v>3124</v>
      </c>
      <c r="G596" s="86">
        <v>15</v>
      </c>
      <c r="H596" s="396"/>
      <c r="I596" s="396"/>
      <c r="J596" s="59"/>
      <c r="K596" s="35"/>
      <c r="L596" s="61"/>
      <c r="M596" s="63"/>
    </row>
    <row r="597" spans="1:13" ht="22.5">
      <c r="A597" s="94"/>
      <c r="B597" s="95"/>
      <c r="C597" s="94"/>
      <c r="D597" s="96"/>
      <c r="E597" s="100" t="s">
        <v>3626</v>
      </c>
      <c r="F597" s="97"/>
      <c r="G597" s="98"/>
      <c r="H597" s="398"/>
      <c r="I597" s="398"/>
      <c r="J597" s="59"/>
      <c r="K597" s="35"/>
      <c r="L597" s="61"/>
      <c r="M597" s="63"/>
    </row>
    <row r="598" spans="1:13">
      <c r="A598" s="466">
        <v>5</v>
      </c>
      <c r="B598" s="466"/>
      <c r="C598" s="466"/>
      <c r="D598" s="467"/>
      <c r="E598" s="468" t="s">
        <v>619</v>
      </c>
      <c r="F598" s="468"/>
      <c r="G598" s="468"/>
      <c r="H598" s="469"/>
      <c r="I598" s="469"/>
      <c r="J598" s="59"/>
      <c r="K598" s="35"/>
      <c r="L598" s="61"/>
      <c r="M598" s="63"/>
    </row>
    <row r="599" spans="1:13" ht="22.5">
      <c r="A599" s="30"/>
      <c r="B599" s="72"/>
      <c r="C599" s="30" t="s">
        <v>3413</v>
      </c>
      <c r="D599" s="31" t="s">
        <v>3209</v>
      </c>
      <c r="E599" s="78" t="s">
        <v>477</v>
      </c>
      <c r="F599" s="32" t="s">
        <v>3095</v>
      </c>
      <c r="G599" s="34">
        <v>2</v>
      </c>
      <c r="H599" s="395"/>
      <c r="I599" s="395"/>
      <c r="J599" s="59"/>
      <c r="K599" s="35"/>
      <c r="L599" s="61"/>
      <c r="M599" s="63"/>
    </row>
    <row r="600" spans="1:13">
      <c r="A600" s="74">
        <v>3</v>
      </c>
      <c r="B600" s="73"/>
      <c r="C600" s="74"/>
      <c r="D600" s="44"/>
      <c r="E600" s="75" t="s">
        <v>3627</v>
      </c>
      <c r="F600" s="76"/>
      <c r="G600" s="77"/>
      <c r="H600" s="52"/>
      <c r="I600" s="52">
        <f>I601+I605+I619</f>
        <v>0</v>
      </c>
      <c r="J600" s="59"/>
      <c r="K600" s="35"/>
      <c r="L600" s="61"/>
      <c r="M600" s="63"/>
    </row>
    <row r="601" spans="1:13">
      <c r="A601" s="402">
        <v>4</v>
      </c>
      <c r="B601" s="402"/>
      <c r="C601" s="402"/>
      <c r="D601" s="403"/>
      <c r="E601" s="404" t="s">
        <v>501</v>
      </c>
      <c r="F601" s="107" t="s">
        <v>3109</v>
      </c>
      <c r="G601" s="108">
        <v>1</v>
      </c>
      <c r="H601" s="390">
        <v>0</v>
      </c>
      <c r="I601" s="409">
        <f t="shared" ref="I601" si="23">IF(ISNUMBER(G601),ROUND(G601*H601,2),"")</f>
        <v>0</v>
      </c>
      <c r="J601" s="59"/>
      <c r="K601" s="35"/>
      <c r="L601" s="61"/>
      <c r="M601" s="63"/>
    </row>
    <row r="602" spans="1:13">
      <c r="A602" s="416">
        <v>5</v>
      </c>
      <c r="B602" s="416"/>
      <c r="C602" s="416"/>
      <c r="D602" s="417"/>
      <c r="E602" s="418" t="s">
        <v>606</v>
      </c>
      <c r="F602" s="418"/>
      <c r="G602" s="418"/>
      <c r="H602" s="419"/>
      <c r="I602" s="420"/>
      <c r="J602" s="59"/>
      <c r="K602" s="35"/>
      <c r="L602" s="61"/>
      <c r="M602" s="63"/>
    </row>
    <row r="603" spans="1:13" ht="22.5">
      <c r="A603" s="30"/>
      <c r="B603" s="72"/>
      <c r="C603" s="30" t="s">
        <v>3384</v>
      </c>
      <c r="D603" s="31" t="s">
        <v>3209</v>
      </c>
      <c r="E603" s="78" t="s">
        <v>416</v>
      </c>
      <c r="F603" s="32" t="s">
        <v>3095</v>
      </c>
      <c r="G603" s="34">
        <v>20</v>
      </c>
      <c r="H603" s="395"/>
      <c r="I603" s="398"/>
      <c r="J603" s="59"/>
      <c r="K603" s="35"/>
      <c r="L603" s="61"/>
      <c r="M603" s="63"/>
    </row>
    <row r="604" spans="1:13" ht="22.5">
      <c r="A604" s="30"/>
      <c r="B604" s="72"/>
      <c r="C604" s="30" t="s">
        <v>3617</v>
      </c>
      <c r="D604" s="31" t="s">
        <v>3210</v>
      </c>
      <c r="E604" s="78" t="s">
        <v>417</v>
      </c>
      <c r="F604" s="32" t="s">
        <v>3095</v>
      </c>
      <c r="G604" s="34">
        <v>1</v>
      </c>
      <c r="H604" s="395"/>
      <c r="I604" s="398"/>
      <c r="J604" s="59"/>
      <c r="K604" s="35"/>
      <c r="L604" s="61"/>
      <c r="M604" s="63"/>
    </row>
    <row r="605" spans="1:13">
      <c r="A605" s="402">
        <v>4</v>
      </c>
      <c r="B605" s="402"/>
      <c r="C605" s="402"/>
      <c r="D605" s="403"/>
      <c r="E605" s="404" t="s">
        <v>232</v>
      </c>
      <c r="F605" s="107" t="s">
        <v>3109</v>
      </c>
      <c r="G605" s="108">
        <v>1</v>
      </c>
      <c r="H605" s="390">
        <v>0</v>
      </c>
      <c r="I605" s="409">
        <f t="shared" ref="I605" si="24">IF(ISNUMBER(G605),ROUND(G605*H605,2),"")</f>
        <v>0</v>
      </c>
      <c r="J605" s="59"/>
      <c r="K605" s="35"/>
      <c r="L605" s="61"/>
      <c r="M605" s="63"/>
    </row>
    <row r="606" spans="1:13">
      <c r="A606" s="416">
        <v>5</v>
      </c>
      <c r="B606" s="416"/>
      <c r="C606" s="416"/>
      <c r="D606" s="417"/>
      <c r="E606" s="418" t="s">
        <v>610</v>
      </c>
      <c r="F606" s="418"/>
      <c r="G606" s="418"/>
      <c r="H606" s="419"/>
      <c r="I606" s="420"/>
      <c r="J606" s="59"/>
      <c r="K606" s="35"/>
      <c r="L606" s="61"/>
      <c r="M606" s="63"/>
    </row>
    <row r="607" spans="1:13">
      <c r="A607" s="30"/>
      <c r="B607" s="72"/>
      <c r="C607" s="30" t="s">
        <v>3183</v>
      </c>
      <c r="D607" s="31" t="s">
        <v>3209</v>
      </c>
      <c r="E607" s="78" t="s">
        <v>3132</v>
      </c>
      <c r="F607" s="32" t="s">
        <v>3126</v>
      </c>
      <c r="G607" s="34">
        <v>85</v>
      </c>
      <c r="H607" s="395"/>
      <c r="I607" s="398"/>
      <c r="J607" s="59"/>
      <c r="K607" s="35"/>
      <c r="L607" s="61"/>
      <c r="M607" s="63"/>
    </row>
    <row r="608" spans="1:13" ht="22.5">
      <c r="A608" s="30"/>
      <c r="B608" s="72"/>
      <c r="C608" s="30" t="s">
        <v>3618</v>
      </c>
      <c r="D608" s="31" t="s">
        <v>3210</v>
      </c>
      <c r="E608" s="78" t="s">
        <v>3600</v>
      </c>
      <c r="F608" s="32" t="s">
        <v>3126</v>
      </c>
      <c r="G608" s="34">
        <v>100</v>
      </c>
      <c r="H608" s="395"/>
      <c r="I608" s="398"/>
      <c r="J608" s="59"/>
      <c r="K608" s="35"/>
      <c r="L608" s="61"/>
      <c r="M608" s="63"/>
    </row>
    <row r="609" spans="1:13">
      <c r="A609" s="416">
        <v>5</v>
      </c>
      <c r="B609" s="416"/>
      <c r="C609" s="416"/>
      <c r="D609" s="417"/>
      <c r="E609" s="418" t="s">
        <v>725</v>
      </c>
      <c r="F609" s="418"/>
      <c r="G609" s="418"/>
      <c r="H609" s="419"/>
      <c r="I609" s="420"/>
      <c r="J609" s="59"/>
      <c r="K609" s="35"/>
      <c r="L609" s="61"/>
      <c r="M609" s="63"/>
    </row>
    <row r="610" spans="1:13">
      <c r="A610" s="30"/>
      <c r="B610" s="72"/>
      <c r="C610" s="30" t="s">
        <v>3388</v>
      </c>
      <c r="D610" s="31" t="s">
        <v>3209</v>
      </c>
      <c r="E610" s="78" t="s">
        <v>3339</v>
      </c>
      <c r="F610" s="32" t="s">
        <v>3096</v>
      </c>
      <c r="G610" s="34">
        <v>110</v>
      </c>
      <c r="H610" s="395"/>
      <c r="I610" s="398"/>
      <c r="J610" s="59"/>
      <c r="K610" s="35"/>
      <c r="L610" s="61"/>
      <c r="M610" s="63"/>
    </row>
    <row r="611" spans="1:13">
      <c r="A611" s="454">
        <v>5</v>
      </c>
      <c r="B611" s="454"/>
      <c r="C611" s="454"/>
      <c r="D611" s="455"/>
      <c r="E611" s="456" t="s">
        <v>611</v>
      </c>
      <c r="F611" s="456"/>
      <c r="G611" s="456"/>
      <c r="H611" s="457"/>
      <c r="I611" s="458"/>
      <c r="J611" s="59"/>
      <c r="K611" s="35"/>
      <c r="L611" s="61"/>
      <c r="M611" s="63"/>
    </row>
    <row r="612" spans="1:13" ht="22.5">
      <c r="A612" s="82"/>
      <c r="B612" s="83"/>
      <c r="C612" s="82" t="s">
        <v>3619</v>
      </c>
      <c r="D612" s="84" t="s">
        <v>3209</v>
      </c>
      <c r="E612" s="101" t="s">
        <v>3601</v>
      </c>
      <c r="F612" s="85" t="s">
        <v>3096</v>
      </c>
      <c r="G612" s="86">
        <v>150</v>
      </c>
      <c r="H612" s="396"/>
      <c r="I612" s="396"/>
      <c r="J612" s="59"/>
      <c r="K612" s="35"/>
      <c r="L612" s="61"/>
      <c r="M612" s="63"/>
    </row>
    <row r="613" spans="1:13" ht="22.5">
      <c r="A613" s="94"/>
      <c r="B613" s="95"/>
      <c r="C613" s="94"/>
      <c r="D613" s="96"/>
      <c r="E613" s="100" t="s">
        <v>3602</v>
      </c>
      <c r="F613" s="97"/>
      <c r="G613" s="98"/>
      <c r="H613" s="398"/>
      <c r="I613" s="398"/>
      <c r="J613" s="59"/>
      <c r="K613" s="35"/>
      <c r="L613" s="61"/>
      <c r="M613" s="63"/>
    </row>
    <row r="614" spans="1:13">
      <c r="A614" s="454">
        <v>5</v>
      </c>
      <c r="B614" s="454"/>
      <c r="C614" s="454"/>
      <c r="D614" s="455"/>
      <c r="E614" s="456" t="s">
        <v>612</v>
      </c>
      <c r="F614" s="456"/>
      <c r="G614" s="456"/>
      <c r="H614" s="457"/>
      <c r="I614" s="458"/>
      <c r="J614" s="59"/>
      <c r="K614" s="35"/>
      <c r="L614" s="61"/>
      <c r="M614" s="63"/>
    </row>
    <row r="615" spans="1:13">
      <c r="A615" s="82"/>
      <c r="B615" s="83"/>
      <c r="C615" s="82" t="s">
        <v>3620</v>
      </c>
      <c r="D615" s="84" t="s">
        <v>3209</v>
      </c>
      <c r="E615" s="101" t="s">
        <v>3604</v>
      </c>
      <c r="F615" s="85" t="s">
        <v>3126</v>
      </c>
      <c r="G615" s="86">
        <v>35</v>
      </c>
      <c r="H615" s="396"/>
      <c r="I615" s="396"/>
      <c r="J615" s="59"/>
      <c r="K615" s="35"/>
      <c r="L615" s="61"/>
      <c r="M615" s="63"/>
    </row>
    <row r="616" spans="1:13" ht="22.5">
      <c r="A616" s="94"/>
      <c r="B616" s="95"/>
      <c r="C616" s="94"/>
      <c r="D616" s="96"/>
      <c r="E616" s="100" t="s">
        <v>3628</v>
      </c>
      <c r="F616" s="97"/>
      <c r="G616" s="98"/>
      <c r="H616" s="398"/>
      <c r="I616" s="398"/>
      <c r="J616" s="59"/>
      <c r="K616" s="35"/>
      <c r="L616" s="61"/>
      <c r="M616" s="63"/>
    </row>
    <row r="617" spans="1:13">
      <c r="A617" s="82"/>
      <c r="B617" s="83"/>
      <c r="C617" s="82" t="s">
        <v>3189</v>
      </c>
      <c r="D617" s="84" t="s">
        <v>3210</v>
      </c>
      <c r="E617" s="101" t="s">
        <v>3139</v>
      </c>
      <c r="F617" s="85" t="s">
        <v>3126</v>
      </c>
      <c r="G617" s="86">
        <v>190</v>
      </c>
      <c r="H617" s="396"/>
      <c r="I617" s="396"/>
      <c r="J617" s="59"/>
      <c r="K617" s="35"/>
      <c r="L617" s="61"/>
      <c r="M617" s="63"/>
    </row>
    <row r="618" spans="1:13" ht="22.5">
      <c r="A618" s="94"/>
      <c r="B618" s="95"/>
      <c r="C618" s="94"/>
      <c r="D618" s="96"/>
      <c r="E618" s="100" t="s">
        <v>3629</v>
      </c>
      <c r="F618" s="97"/>
      <c r="G618" s="98"/>
      <c r="H618" s="398"/>
      <c r="I618" s="398"/>
      <c r="J618" s="59"/>
      <c r="K618" s="35"/>
      <c r="L618" s="61"/>
      <c r="M618" s="63"/>
    </row>
    <row r="619" spans="1:13">
      <c r="A619" s="413">
        <v>4</v>
      </c>
      <c r="B619" s="413"/>
      <c r="C619" s="413"/>
      <c r="D619" s="414"/>
      <c r="E619" s="415" t="s">
        <v>236</v>
      </c>
      <c r="F619" s="107" t="s">
        <v>3109</v>
      </c>
      <c r="G619" s="108">
        <v>1</v>
      </c>
      <c r="H619" s="390">
        <v>0</v>
      </c>
      <c r="I619" s="409">
        <f t="shared" ref="I619" si="25">IF(ISNUMBER(G619),ROUND(G619*H619,2),"")</f>
        <v>0</v>
      </c>
      <c r="J619" s="59"/>
      <c r="K619" s="35"/>
      <c r="L619" s="61"/>
      <c r="M619" s="63"/>
    </row>
    <row r="620" spans="1:13">
      <c r="A620" s="454">
        <v>5</v>
      </c>
      <c r="B620" s="454"/>
      <c r="C620" s="454"/>
      <c r="D620" s="455"/>
      <c r="E620" s="456" t="s">
        <v>506</v>
      </c>
      <c r="F620" s="456"/>
      <c r="G620" s="456"/>
      <c r="H620" s="457"/>
      <c r="I620" s="458"/>
      <c r="J620" s="59"/>
      <c r="K620" s="35"/>
      <c r="L620" s="61"/>
      <c r="M620" s="63"/>
    </row>
    <row r="621" spans="1:13">
      <c r="A621" s="82"/>
      <c r="B621" s="83"/>
      <c r="C621" s="82" t="s">
        <v>3401</v>
      </c>
      <c r="D621" s="84" t="s">
        <v>3209</v>
      </c>
      <c r="E621" s="101" t="s">
        <v>434</v>
      </c>
      <c r="F621" s="85" t="s">
        <v>3096</v>
      </c>
      <c r="G621" s="86">
        <v>40</v>
      </c>
      <c r="H621" s="396"/>
      <c r="I621" s="396"/>
      <c r="J621" s="59"/>
      <c r="K621" s="35"/>
      <c r="L621" s="61"/>
      <c r="M621" s="63"/>
    </row>
    <row r="622" spans="1:13" ht="22.5">
      <c r="A622" s="94"/>
      <c r="B622" s="95"/>
      <c r="C622" s="94"/>
      <c r="D622" s="96"/>
      <c r="E622" s="100" t="s">
        <v>3607</v>
      </c>
      <c r="F622" s="97"/>
      <c r="G622" s="98"/>
      <c r="H622" s="398"/>
      <c r="I622" s="398"/>
      <c r="J622" s="59"/>
      <c r="K622" s="35"/>
      <c r="L622" s="61"/>
      <c r="M622" s="63"/>
    </row>
    <row r="623" spans="1:13">
      <c r="A623" s="82"/>
      <c r="B623" s="83"/>
      <c r="C623" s="82" t="s">
        <v>3402</v>
      </c>
      <c r="D623" s="84" t="s">
        <v>3210</v>
      </c>
      <c r="E623" s="101" t="s">
        <v>437</v>
      </c>
      <c r="F623" s="85" t="s">
        <v>3096</v>
      </c>
      <c r="G623" s="86">
        <v>150</v>
      </c>
      <c r="H623" s="396"/>
      <c r="I623" s="396"/>
      <c r="J623" s="59"/>
      <c r="K623" s="35"/>
      <c r="L623" s="61"/>
      <c r="M623" s="63"/>
    </row>
    <row r="624" spans="1:13" ht="22.5">
      <c r="A624" s="94"/>
      <c r="B624" s="95"/>
      <c r="C624" s="94"/>
      <c r="D624" s="96"/>
      <c r="E624" s="100" t="s">
        <v>3608</v>
      </c>
      <c r="F624" s="97"/>
      <c r="G624" s="98"/>
      <c r="H624" s="398"/>
      <c r="I624" s="398"/>
      <c r="J624" s="59"/>
      <c r="K624" s="35"/>
      <c r="L624" s="61"/>
      <c r="M624" s="63"/>
    </row>
    <row r="625" spans="1:13">
      <c r="A625" s="459">
        <v>5</v>
      </c>
      <c r="B625" s="459"/>
      <c r="C625" s="459"/>
      <c r="D625" s="460"/>
      <c r="E625" s="461" t="s">
        <v>507</v>
      </c>
      <c r="F625" s="461"/>
      <c r="G625" s="461"/>
      <c r="H625" s="462"/>
      <c r="I625" s="463"/>
      <c r="J625" s="59"/>
      <c r="K625" s="35"/>
      <c r="L625" s="61"/>
      <c r="M625" s="63"/>
    </row>
    <row r="626" spans="1:13" ht="22.5">
      <c r="A626" s="82"/>
      <c r="B626" s="83"/>
      <c r="C626" s="82" t="s">
        <v>3405</v>
      </c>
      <c r="D626" s="84" t="s">
        <v>3209</v>
      </c>
      <c r="E626" s="101" t="s">
        <v>453</v>
      </c>
      <c r="F626" s="85" t="s">
        <v>3360</v>
      </c>
      <c r="G626" s="86">
        <v>4500</v>
      </c>
      <c r="H626" s="396"/>
      <c r="I626" s="396"/>
      <c r="J626" s="59"/>
      <c r="K626" s="35"/>
      <c r="L626" s="61"/>
      <c r="M626" s="63"/>
    </row>
    <row r="627" spans="1:13" ht="22.5">
      <c r="A627" s="94"/>
      <c r="B627" s="95"/>
      <c r="C627" s="94"/>
      <c r="D627" s="96"/>
      <c r="E627" s="100" t="s">
        <v>3609</v>
      </c>
      <c r="F627" s="97"/>
      <c r="G627" s="98"/>
      <c r="H627" s="398"/>
      <c r="I627" s="398"/>
      <c r="J627" s="59"/>
      <c r="K627" s="35"/>
      <c r="L627" s="61"/>
      <c r="M627" s="63"/>
    </row>
    <row r="628" spans="1:13" ht="33.75">
      <c r="A628" s="82"/>
      <c r="B628" s="83"/>
      <c r="C628" s="82" t="s">
        <v>3568</v>
      </c>
      <c r="D628" s="84" t="s">
        <v>3210</v>
      </c>
      <c r="E628" s="101" t="s">
        <v>3551</v>
      </c>
      <c r="F628" s="85" t="s">
        <v>3360</v>
      </c>
      <c r="G628" s="86">
        <v>17500</v>
      </c>
      <c r="H628" s="396"/>
      <c r="I628" s="396"/>
      <c r="J628" s="59"/>
      <c r="K628" s="35"/>
      <c r="L628" s="61"/>
      <c r="M628" s="63"/>
    </row>
    <row r="629" spans="1:13" ht="22.5">
      <c r="A629" s="94"/>
      <c r="B629" s="95"/>
      <c r="C629" s="94"/>
      <c r="D629" s="96"/>
      <c r="E629" s="100" t="s">
        <v>3609</v>
      </c>
      <c r="F629" s="97"/>
      <c r="G629" s="98"/>
      <c r="H629" s="398"/>
      <c r="I629" s="398"/>
      <c r="J629" s="59"/>
      <c r="K629" s="35"/>
      <c r="L629" s="61"/>
      <c r="M629" s="63"/>
    </row>
    <row r="630" spans="1:13">
      <c r="A630" s="459">
        <v>5</v>
      </c>
      <c r="B630" s="459"/>
      <c r="C630" s="459"/>
      <c r="D630" s="460"/>
      <c r="E630" s="461" t="s">
        <v>508</v>
      </c>
      <c r="F630" s="461"/>
      <c r="G630" s="461"/>
      <c r="H630" s="462"/>
      <c r="I630" s="463"/>
      <c r="J630" s="59"/>
      <c r="K630" s="35"/>
      <c r="L630" s="61"/>
      <c r="M630" s="63"/>
    </row>
    <row r="631" spans="1:13">
      <c r="A631" s="82"/>
      <c r="B631" s="83"/>
      <c r="C631" s="82" t="s">
        <v>3621</v>
      </c>
      <c r="D631" s="84" t="s">
        <v>3209</v>
      </c>
      <c r="E631" s="101" t="s">
        <v>3610</v>
      </c>
      <c r="F631" s="85" t="s">
        <v>3126</v>
      </c>
      <c r="G631" s="86">
        <v>10</v>
      </c>
      <c r="H631" s="396"/>
      <c r="I631" s="396"/>
      <c r="J631" s="59"/>
      <c r="K631" s="35"/>
      <c r="L631" s="61"/>
      <c r="M631" s="63"/>
    </row>
    <row r="632" spans="1:13" ht="22.5">
      <c r="A632" s="94"/>
      <c r="B632" s="95"/>
      <c r="C632" s="94"/>
      <c r="D632" s="96"/>
      <c r="E632" s="100" t="s">
        <v>3630</v>
      </c>
      <c r="F632" s="97"/>
      <c r="G632" s="98"/>
      <c r="H632" s="398"/>
      <c r="I632" s="398"/>
      <c r="J632" s="59"/>
      <c r="K632" s="35"/>
      <c r="L632" s="61"/>
      <c r="M632" s="63"/>
    </row>
    <row r="633" spans="1:13" ht="22.5">
      <c r="A633" s="82"/>
      <c r="B633" s="83"/>
      <c r="C633" s="82" t="s">
        <v>3631</v>
      </c>
      <c r="D633" s="84" t="s">
        <v>3210</v>
      </c>
      <c r="E633" s="101" t="s">
        <v>460</v>
      </c>
      <c r="F633" s="85" t="s">
        <v>3126</v>
      </c>
      <c r="G633" s="86">
        <v>40</v>
      </c>
      <c r="H633" s="396"/>
      <c r="I633" s="396"/>
      <c r="J633" s="59"/>
      <c r="K633" s="35"/>
      <c r="L633" s="61"/>
      <c r="M633" s="63"/>
    </row>
    <row r="634" spans="1:13" ht="22.5">
      <c r="A634" s="94"/>
      <c r="B634" s="95"/>
      <c r="C634" s="94"/>
      <c r="D634" s="96"/>
      <c r="E634" s="100" t="s">
        <v>3613</v>
      </c>
      <c r="F634" s="97"/>
      <c r="G634" s="98"/>
      <c r="H634" s="398"/>
      <c r="I634" s="398"/>
      <c r="J634" s="59"/>
      <c r="K634" s="35"/>
      <c r="L634" s="61"/>
      <c r="M634" s="63"/>
    </row>
    <row r="635" spans="1:13" ht="22.5">
      <c r="A635" s="82"/>
      <c r="B635" s="83"/>
      <c r="C635" s="82" t="s">
        <v>3623</v>
      </c>
      <c r="D635" s="84" t="s">
        <v>3211</v>
      </c>
      <c r="E635" s="101" t="s">
        <v>3614</v>
      </c>
      <c r="F635" s="85" t="s">
        <v>3126</v>
      </c>
      <c r="G635" s="86">
        <v>27</v>
      </c>
      <c r="H635" s="396"/>
      <c r="I635" s="396"/>
      <c r="J635" s="59"/>
      <c r="K635" s="35"/>
      <c r="L635" s="61"/>
      <c r="M635" s="63"/>
    </row>
    <row r="636" spans="1:13" ht="22.5">
      <c r="A636" s="94"/>
      <c r="B636" s="95"/>
      <c r="C636" s="94"/>
      <c r="D636" s="96"/>
      <c r="E636" s="100" t="s">
        <v>3615</v>
      </c>
      <c r="F636" s="97"/>
      <c r="G636" s="98"/>
      <c r="H636" s="398"/>
      <c r="I636" s="398"/>
      <c r="J636" s="59"/>
      <c r="K636" s="35"/>
      <c r="L636" s="61"/>
      <c r="M636" s="63"/>
    </row>
    <row r="637" spans="1:13">
      <c r="A637" s="466">
        <v>5</v>
      </c>
      <c r="B637" s="466"/>
      <c r="C637" s="466"/>
      <c r="D637" s="467"/>
      <c r="E637" s="468" t="s">
        <v>3425</v>
      </c>
      <c r="F637" s="468"/>
      <c r="G637" s="468"/>
      <c r="H637" s="469"/>
      <c r="I637" s="470"/>
      <c r="J637" s="59"/>
      <c r="K637" s="35"/>
      <c r="L637" s="61"/>
      <c r="M637" s="63"/>
    </row>
    <row r="638" spans="1:13">
      <c r="A638" s="82"/>
      <c r="B638" s="83"/>
      <c r="C638" s="82" t="s">
        <v>3624</v>
      </c>
      <c r="D638" s="84" t="s">
        <v>3209</v>
      </c>
      <c r="E638" s="101" t="s">
        <v>488</v>
      </c>
      <c r="F638" s="85" t="s">
        <v>3124</v>
      </c>
      <c r="G638" s="86">
        <v>3.2</v>
      </c>
      <c r="H638" s="396"/>
      <c r="I638" s="397"/>
      <c r="J638" s="59"/>
      <c r="K638" s="35"/>
      <c r="L638" s="61"/>
      <c r="M638" s="63"/>
    </row>
    <row r="639" spans="1:13" ht="22.5">
      <c r="A639" s="82"/>
      <c r="B639" s="83"/>
      <c r="C639" s="82" t="s">
        <v>3625</v>
      </c>
      <c r="D639" s="84" t="s">
        <v>3210</v>
      </c>
      <c r="E639" s="101" t="s">
        <v>497</v>
      </c>
      <c r="F639" s="85" t="s">
        <v>3124</v>
      </c>
      <c r="G639" s="86">
        <v>40</v>
      </c>
      <c r="H639" s="396"/>
      <c r="I639" s="396"/>
      <c r="J639" s="59"/>
      <c r="K639" s="35"/>
      <c r="L639" s="61"/>
      <c r="M639" s="63"/>
    </row>
    <row r="640" spans="1:13" ht="33.75">
      <c r="A640" s="94"/>
      <c r="B640" s="95"/>
      <c r="C640" s="94"/>
      <c r="D640" s="96"/>
      <c r="E640" s="100" t="s">
        <v>3616</v>
      </c>
      <c r="F640" s="97"/>
      <c r="G640" s="98"/>
      <c r="H640" s="398"/>
      <c r="I640" s="398"/>
      <c r="J640" s="59"/>
      <c r="K640" s="35"/>
      <c r="L640" s="61"/>
      <c r="M640" s="63"/>
    </row>
    <row r="641" spans="1:13">
      <c r="A641" s="466">
        <v>5</v>
      </c>
      <c r="B641" s="466"/>
      <c r="C641" s="466"/>
      <c r="D641" s="467"/>
      <c r="E641" s="468" t="s">
        <v>619</v>
      </c>
      <c r="F641" s="468"/>
      <c r="G641" s="468"/>
      <c r="H641" s="469"/>
      <c r="I641" s="470"/>
      <c r="J641" s="59"/>
      <c r="K641" s="35"/>
      <c r="L641" s="61"/>
      <c r="M641" s="63"/>
    </row>
    <row r="642" spans="1:13" ht="22.5">
      <c r="A642" s="30"/>
      <c r="B642" s="72"/>
      <c r="C642" s="30" t="s">
        <v>3413</v>
      </c>
      <c r="D642" s="31" t="s">
        <v>3209</v>
      </c>
      <c r="E642" s="78" t="s">
        <v>477</v>
      </c>
      <c r="F642" s="32" t="s">
        <v>3095</v>
      </c>
      <c r="G642" s="34">
        <v>4</v>
      </c>
      <c r="H642" s="395"/>
      <c r="I642" s="398"/>
      <c r="J642" s="59"/>
      <c r="K642" s="35"/>
      <c r="L642" s="61"/>
      <c r="M642" s="63"/>
    </row>
    <row r="643" spans="1:13">
      <c r="A643" s="74">
        <v>3</v>
      </c>
      <c r="B643" s="73"/>
      <c r="C643" s="74"/>
      <c r="D643" s="44"/>
      <c r="E643" s="75" t="s">
        <v>3632</v>
      </c>
      <c r="F643" s="76"/>
      <c r="G643" s="77"/>
      <c r="H643" s="52"/>
      <c r="I643" s="52">
        <f>I644+I651+I663</f>
        <v>0</v>
      </c>
      <c r="J643" s="59"/>
      <c r="K643" s="35"/>
      <c r="L643" s="61"/>
      <c r="M643" s="63"/>
    </row>
    <row r="644" spans="1:13">
      <c r="A644" s="402">
        <v>4</v>
      </c>
      <c r="B644" s="402"/>
      <c r="C644" s="402"/>
      <c r="D644" s="403"/>
      <c r="E644" s="404" t="s">
        <v>501</v>
      </c>
      <c r="F644" s="107" t="s">
        <v>3109</v>
      </c>
      <c r="G644" s="108">
        <v>1</v>
      </c>
      <c r="H644" s="390">
        <v>0</v>
      </c>
      <c r="I644" s="409">
        <f t="shared" ref="I644" si="26">IF(ISNUMBER(G644),ROUND(G644*H644,2),"")</f>
        <v>0</v>
      </c>
      <c r="J644" s="59"/>
      <c r="K644" s="35"/>
      <c r="L644" s="61"/>
      <c r="M644" s="63"/>
    </row>
    <row r="645" spans="1:13">
      <c r="A645" s="454">
        <v>5</v>
      </c>
      <c r="B645" s="454"/>
      <c r="C645" s="454"/>
      <c r="D645" s="455"/>
      <c r="E645" s="456" t="s">
        <v>607</v>
      </c>
      <c r="F645" s="456"/>
      <c r="G645" s="456"/>
      <c r="H645" s="457"/>
      <c r="I645" s="397"/>
      <c r="J645" s="59"/>
      <c r="K645" s="35"/>
      <c r="L645" s="61"/>
      <c r="M645" s="63"/>
    </row>
    <row r="646" spans="1:13">
      <c r="A646" s="82"/>
      <c r="B646" s="83"/>
      <c r="C646" s="82" t="s">
        <v>3247</v>
      </c>
      <c r="D646" s="84" t="s">
        <v>3209</v>
      </c>
      <c r="E646" s="101" t="s">
        <v>533</v>
      </c>
      <c r="F646" s="85" t="s">
        <v>3126</v>
      </c>
      <c r="G646" s="86">
        <v>12</v>
      </c>
      <c r="H646" s="396"/>
      <c r="I646" s="396"/>
      <c r="J646" s="59"/>
      <c r="K646" s="35"/>
      <c r="L646" s="61"/>
      <c r="M646" s="63"/>
    </row>
    <row r="647" spans="1:13" ht="22.5">
      <c r="A647" s="94"/>
      <c r="B647" s="95"/>
      <c r="C647" s="94"/>
      <c r="D647" s="96"/>
      <c r="E647" s="100" t="s">
        <v>4485</v>
      </c>
      <c r="F647" s="97"/>
      <c r="G647" s="98"/>
      <c r="H647" s="398"/>
      <c r="I647" s="398"/>
      <c r="J647" s="59"/>
      <c r="K647" s="35"/>
      <c r="L647" s="61"/>
      <c r="M647" s="63"/>
    </row>
    <row r="648" spans="1:13" ht="22.5">
      <c r="A648" s="94"/>
      <c r="B648" s="95"/>
      <c r="C648" s="94" t="s">
        <v>3168</v>
      </c>
      <c r="D648" s="96" t="s">
        <v>3210</v>
      </c>
      <c r="E648" s="100" t="s">
        <v>3115</v>
      </c>
      <c r="F648" s="97" t="s">
        <v>3096</v>
      </c>
      <c r="G648" s="98">
        <v>50</v>
      </c>
      <c r="H648" s="398"/>
      <c r="I648" s="398"/>
      <c r="J648" s="59"/>
      <c r="K648" s="35"/>
      <c r="L648" s="61"/>
      <c r="M648" s="63"/>
    </row>
    <row r="649" spans="1:13">
      <c r="A649" s="30"/>
      <c r="B649" s="72"/>
      <c r="C649" s="30" t="s">
        <v>3180</v>
      </c>
      <c r="D649" s="31" t="s">
        <v>3211</v>
      </c>
      <c r="E649" s="78" t="s">
        <v>3129</v>
      </c>
      <c r="F649" s="32" t="s">
        <v>3124</v>
      </c>
      <c r="G649" s="34">
        <v>30</v>
      </c>
      <c r="H649" s="395"/>
      <c r="I649" s="398"/>
      <c r="J649" s="59"/>
      <c r="K649" s="35"/>
      <c r="L649" s="61"/>
      <c r="M649" s="63"/>
    </row>
    <row r="650" spans="1:13">
      <c r="A650" s="30"/>
      <c r="B650" s="72"/>
      <c r="C650" s="30" t="s">
        <v>3178</v>
      </c>
      <c r="D650" s="31" t="s">
        <v>3212</v>
      </c>
      <c r="E650" s="78" t="s">
        <v>3127</v>
      </c>
      <c r="F650" s="32" t="s">
        <v>3096</v>
      </c>
      <c r="G650" s="34">
        <v>65</v>
      </c>
      <c r="H650" s="395"/>
      <c r="I650" s="398"/>
      <c r="J650" s="59"/>
      <c r="K650" s="35"/>
      <c r="L650" s="61"/>
      <c r="M650" s="63"/>
    </row>
    <row r="651" spans="1:13">
      <c r="A651" s="402">
        <v>4</v>
      </c>
      <c r="B651" s="402"/>
      <c r="C651" s="402"/>
      <c r="D651" s="403"/>
      <c r="E651" s="404" t="s">
        <v>232</v>
      </c>
      <c r="F651" s="107" t="s">
        <v>3109</v>
      </c>
      <c r="G651" s="108">
        <v>1</v>
      </c>
      <c r="H651" s="390">
        <v>0</v>
      </c>
      <c r="I651" s="409">
        <f t="shared" ref="I651" si="27">IF(ISNUMBER(G651),ROUND(G651*H651,2),"")</f>
        <v>0</v>
      </c>
      <c r="J651" s="59"/>
      <c r="K651" s="35"/>
      <c r="L651" s="61"/>
      <c r="M651" s="63"/>
    </row>
    <row r="652" spans="1:13">
      <c r="A652" s="416">
        <v>5</v>
      </c>
      <c r="B652" s="416"/>
      <c r="C652" s="416"/>
      <c r="D652" s="417"/>
      <c r="E652" s="418" t="s">
        <v>610</v>
      </c>
      <c r="F652" s="418"/>
      <c r="G652" s="418"/>
      <c r="H652" s="419"/>
      <c r="I652" s="398"/>
      <c r="J652" s="59"/>
      <c r="K652" s="35"/>
      <c r="L652" s="61"/>
      <c r="M652" s="63"/>
    </row>
    <row r="653" spans="1:13">
      <c r="A653" s="30"/>
      <c r="B653" s="72"/>
      <c r="C653" s="30" t="s">
        <v>3183</v>
      </c>
      <c r="D653" s="31" t="s">
        <v>3209</v>
      </c>
      <c r="E653" s="78" t="s">
        <v>3132</v>
      </c>
      <c r="F653" s="32" t="s">
        <v>3126</v>
      </c>
      <c r="G653" s="34">
        <v>16</v>
      </c>
      <c r="H653" s="395"/>
      <c r="I653" s="398"/>
      <c r="J653" s="59"/>
      <c r="K653" s="35"/>
      <c r="L653" s="61"/>
      <c r="M653" s="63"/>
    </row>
    <row r="654" spans="1:13" ht="22.5">
      <c r="A654" s="30"/>
      <c r="B654" s="72"/>
      <c r="C654" s="30" t="s">
        <v>3618</v>
      </c>
      <c r="D654" s="31" t="s">
        <v>3210</v>
      </c>
      <c r="E654" s="78" t="s">
        <v>3600</v>
      </c>
      <c r="F654" s="32" t="s">
        <v>3126</v>
      </c>
      <c r="G654" s="34">
        <v>55</v>
      </c>
      <c r="H654" s="395"/>
      <c r="I654" s="398"/>
      <c r="J654" s="59"/>
      <c r="K654" s="35"/>
      <c r="L654" s="61"/>
      <c r="M654" s="63"/>
    </row>
    <row r="655" spans="1:13">
      <c r="A655" s="416">
        <v>5</v>
      </c>
      <c r="B655" s="416"/>
      <c r="C655" s="416"/>
      <c r="D655" s="417"/>
      <c r="E655" s="418" t="s">
        <v>725</v>
      </c>
      <c r="F655" s="418"/>
      <c r="G655" s="418"/>
      <c r="H655" s="419"/>
      <c r="I655" s="398"/>
      <c r="J655" s="59"/>
      <c r="K655" s="35"/>
      <c r="L655" s="61"/>
      <c r="M655" s="63"/>
    </row>
    <row r="656" spans="1:13">
      <c r="A656" s="30"/>
      <c r="B656" s="72"/>
      <c r="C656" s="30" t="s">
        <v>3388</v>
      </c>
      <c r="D656" s="31" t="s">
        <v>3209</v>
      </c>
      <c r="E656" s="78" t="s">
        <v>3339</v>
      </c>
      <c r="F656" s="32" t="s">
        <v>3096</v>
      </c>
      <c r="G656" s="34">
        <v>45</v>
      </c>
      <c r="H656" s="395"/>
      <c r="I656" s="398"/>
      <c r="J656" s="59"/>
      <c r="K656" s="35"/>
      <c r="L656" s="61"/>
      <c r="M656" s="63"/>
    </row>
    <row r="657" spans="1:13">
      <c r="A657" s="454">
        <v>5</v>
      </c>
      <c r="B657" s="454"/>
      <c r="C657" s="454"/>
      <c r="D657" s="455"/>
      <c r="E657" s="456" t="s">
        <v>612</v>
      </c>
      <c r="F657" s="456"/>
      <c r="G657" s="456"/>
      <c r="H657" s="457"/>
      <c r="I657" s="397"/>
      <c r="J657" s="59"/>
      <c r="K657" s="35"/>
      <c r="L657" s="61"/>
      <c r="M657" s="63"/>
    </row>
    <row r="658" spans="1:13">
      <c r="A658" s="82"/>
      <c r="B658" s="83"/>
      <c r="C658" s="82" t="s">
        <v>3620</v>
      </c>
      <c r="D658" s="84" t="s">
        <v>3209</v>
      </c>
      <c r="E658" s="101" t="s">
        <v>3604</v>
      </c>
      <c r="F658" s="85" t="s">
        <v>3126</v>
      </c>
      <c r="G658" s="86">
        <v>55</v>
      </c>
      <c r="H658" s="396"/>
      <c r="I658" s="396"/>
      <c r="J658" s="59"/>
      <c r="K658" s="35"/>
      <c r="L658" s="61"/>
      <c r="M658" s="63"/>
    </row>
    <row r="659" spans="1:13" ht="22.5">
      <c r="A659" s="94"/>
      <c r="B659" s="95"/>
      <c r="C659" s="94"/>
      <c r="D659" s="96"/>
      <c r="E659" s="100" t="s">
        <v>3633</v>
      </c>
      <c r="F659" s="97"/>
      <c r="G659" s="98"/>
      <c r="H659" s="398"/>
      <c r="I659" s="398"/>
      <c r="J659" s="59"/>
      <c r="K659" s="35"/>
      <c r="L659" s="61"/>
      <c r="M659" s="63"/>
    </row>
    <row r="660" spans="1:13">
      <c r="A660" s="466">
        <v>5</v>
      </c>
      <c r="B660" s="466"/>
      <c r="C660" s="466"/>
      <c r="D660" s="467"/>
      <c r="E660" s="468" t="s">
        <v>613</v>
      </c>
      <c r="F660" s="468"/>
      <c r="G660" s="468"/>
      <c r="H660" s="469"/>
      <c r="I660" s="398"/>
      <c r="J660" s="59"/>
      <c r="K660" s="35"/>
      <c r="L660" s="61"/>
      <c r="M660" s="63"/>
    </row>
    <row r="661" spans="1:13">
      <c r="A661" s="30"/>
      <c r="B661" s="72"/>
      <c r="C661" s="30" t="s">
        <v>3634</v>
      </c>
      <c r="D661" s="31" t="s">
        <v>3209</v>
      </c>
      <c r="E661" s="78" t="s">
        <v>557</v>
      </c>
      <c r="F661" s="32" t="s">
        <v>3096</v>
      </c>
      <c r="G661" s="34">
        <v>30</v>
      </c>
      <c r="H661" s="395"/>
      <c r="I661" s="398"/>
      <c r="J661" s="59"/>
      <c r="K661" s="35"/>
      <c r="L661" s="61"/>
      <c r="M661" s="63"/>
    </row>
    <row r="662" spans="1:13">
      <c r="A662" s="30"/>
      <c r="B662" s="72"/>
      <c r="C662" s="30" t="s">
        <v>3194</v>
      </c>
      <c r="D662" s="31" t="s">
        <v>3210</v>
      </c>
      <c r="E662" s="78" t="s">
        <v>559</v>
      </c>
      <c r="F662" s="32" t="s">
        <v>3096</v>
      </c>
      <c r="G662" s="34">
        <v>30</v>
      </c>
      <c r="H662" s="395"/>
      <c r="I662" s="398"/>
      <c r="J662" s="59"/>
      <c r="K662" s="35"/>
      <c r="L662" s="61"/>
      <c r="M662" s="63"/>
    </row>
    <row r="663" spans="1:13">
      <c r="A663" s="402">
        <v>4</v>
      </c>
      <c r="B663" s="402"/>
      <c r="C663" s="402"/>
      <c r="D663" s="403"/>
      <c r="E663" s="404" t="s">
        <v>236</v>
      </c>
      <c r="F663" s="107" t="s">
        <v>3109</v>
      </c>
      <c r="G663" s="108">
        <v>1</v>
      </c>
      <c r="H663" s="390">
        <v>0</v>
      </c>
      <c r="I663" s="409">
        <f t="shared" ref="I663" si="28">IF(ISNUMBER(G663),ROUND(G663*H663,2),"")</f>
        <v>0</v>
      </c>
      <c r="J663" s="59"/>
      <c r="K663" s="35"/>
      <c r="L663" s="61"/>
      <c r="M663" s="63"/>
    </row>
    <row r="664" spans="1:13">
      <c r="A664" s="454">
        <v>5</v>
      </c>
      <c r="B664" s="454"/>
      <c r="C664" s="454"/>
      <c r="D664" s="455"/>
      <c r="E664" s="456" t="s">
        <v>506</v>
      </c>
      <c r="F664" s="456"/>
      <c r="G664" s="456"/>
      <c r="H664" s="457"/>
      <c r="I664" s="397"/>
      <c r="J664" s="59"/>
      <c r="K664" s="35"/>
      <c r="L664" s="61"/>
      <c r="M664" s="63"/>
    </row>
    <row r="665" spans="1:13">
      <c r="A665" s="82"/>
      <c r="B665" s="83"/>
      <c r="C665" s="82" t="s">
        <v>3401</v>
      </c>
      <c r="D665" s="84" t="s">
        <v>3209</v>
      </c>
      <c r="E665" s="101" t="s">
        <v>434</v>
      </c>
      <c r="F665" s="85" t="s">
        <v>3096</v>
      </c>
      <c r="G665" s="86">
        <v>42</v>
      </c>
      <c r="H665" s="396"/>
      <c r="I665" s="396"/>
      <c r="J665" s="59"/>
      <c r="K665" s="35"/>
      <c r="L665" s="61"/>
      <c r="M665" s="63"/>
    </row>
    <row r="666" spans="1:13" ht="22.5">
      <c r="A666" s="94"/>
      <c r="B666" s="95"/>
      <c r="C666" s="94"/>
      <c r="D666" s="96"/>
      <c r="E666" s="100" t="s">
        <v>3607</v>
      </c>
      <c r="F666" s="97"/>
      <c r="G666" s="98"/>
      <c r="H666" s="398"/>
      <c r="I666" s="398"/>
      <c r="J666" s="59"/>
      <c r="K666" s="35"/>
      <c r="L666" s="61"/>
      <c r="M666" s="63"/>
    </row>
    <row r="667" spans="1:13">
      <c r="A667" s="82"/>
      <c r="B667" s="83"/>
      <c r="C667" s="82" t="s">
        <v>3402</v>
      </c>
      <c r="D667" s="84" t="s">
        <v>3210</v>
      </c>
      <c r="E667" s="101" t="s">
        <v>437</v>
      </c>
      <c r="F667" s="85" t="s">
        <v>3096</v>
      </c>
      <c r="G667" s="86">
        <v>120</v>
      </c>
      <c r="H667" s="396"/>
      <c r="I667" s="396"/>
      <c r="J667" s="59"/>
      <c r="K667" s="35"/>
      <c r="L667" s="61"/>
      <c r="M667" s="63"/>
    </row>
    <row r="668" spans="1:13" ht="22.5">
      <c r="A668" s="94"/>
      <c r="B668" s="95"/>
      <c r="C668" s="94"/>
      <c r="D668" s="96"/>
      <c r="E668" s="100" t="s">
        <v>3608</v>
      </c>
      <c r="F668" s="97"/>
      <c r="G668" s="98"/>
      <c r="H668" s="398"/>
      <c r="I668" s="398"/>
      <c r="J668" s="59"/>
      <c r="K668" s="35"/>
      <c r="L668" s="61"/>
      <c r="M668" s="63"/>
    </row>
    <row r="669" spans="1:13">
      <c r="A669" s="459">
        <v>5</v>
      </c>
      <c r="B669" s="459"/>
      <c r="C669" s="459"/>
      <c r="D669" s="460"/>
      <c r="E669" s="461" t="s">
        <v>507</v>
      </c>
      <c r="F669" s="461"/>
      <c r="G669" s="461"/>
      <c r="H669" s="462"/>
      <c r="I669" s="397"/>
      <c r="J669" s="59"/>
      <c r="K669" s="35"/>
      <c r="L669" s="61"/>
      <c r="M669" s="63"/>
    </row>
    <row r="670" spans="1:13" ht="22.5">
      <c r="A670" s="82"/>
      <c r="B670" s="83"/>
      <c r="C670" s="82" t="s">
        <v>3405</v>
      </c>
      <c r="D670" s="84" t="s">
        <v>3209</v>
      </c>
      <c r="E670" s="101" t="s">
        <v>453</v>
      </c>
      <c r="F670" s="85" t="s">
        <v>3360</v>
      </c>
      <c r="G670" s="86">
        <v>3200</v>
      </c>
      <c r="H670" s="396"/>
      <c r="I670" s="396"/>
      <c r="J670" s="59"/>
      <c r="K670" s="35"/>
      <c r="L670" s="61"/>
      <c r="M670" s="63"/>
    </row>
    <row r="671" spans="1:13" ht="22.5">
      <c r="A671" s="94"/>
      <c r="B671" s="95"/>
      <c r="C671" s="94"/>
      <c r="D671" s="96"/>
      <c r="E671" s="100" t="s">
        <v>3609</v>
      </c>
      <c r="F671" s="97"/>
      <c r="G671" s="98"/>
      <c r="H671" s="398"/>
      <c r="I671" s="398"/>
      <c r="J671" s="59"/>
      <c r="K671" s="35"/>
      <c r="L671" s="61"/>
      <c r="M671" s="63"/>
    </row>
    <row r="672" spans="1:13" ht="33.75">
      <c r="A672" s="82"/>
      <c r="B672" s="83"/>
      <c r="C672" s="82" t="s">
        <v>3568</v>
      </c>
      <c r="D672" s="84" t="s">
        <v>3210</v>
      </c>
      <c r="E672" s="101" t="s">
        <v>3551</v>
      </c>
      <c r="F672" s="85" t="s">
        <v>3360</v>
      </c>
      <c r="G672" s="86">
        <v>13000</v>
      </c>
      <c r="H672" s="396"/>
      <c r="I672" s="396"/>
      <c r="J672" s="59"/>
      <c r="K672" s="35"/>
      <c r="L672" s="61"/>
      <c r="M672" s="63"/>
    </row>
    <row r="673" spans="1:13" ht="22.5">
      <c r="A673" s="94"/>
      <c r="B673" s="95"/>
      <c r="C673" s="94"/>
      <c r="D673" s="96"/>
      <c r="E673" s="100" t="s">
        <v>3609</v>
      </c>
      <c r="F673" s="97"/>
      <c r="G673" s="98"/>
      <c r="H673" s="398"/>
      <c r="I673" s="398"/>
      <c r="J673" s="59"/>
      <c r="K673" s="35"/>
      <c r="L673" s="61"/>
      <c r="M673" s="63"/>
    </row>
    <row r="674" spans="1:13">
      <c r="A674" s="459">
        <v>5</v>
      </c>
      <c r="B674" s="459"/>
      <c r="C674" s="459"/>
      <c r="D674" s="460"/>
      <c r="E674" s="461" t="s">
        <v>508</v>
      </c>
      <c r="F674" s="461"/>
      <c r="G674" s="461"/>
      <c r="H674" s="462"/>
      <c r="I674" s="397"/>
      <c r="J674" s="59"/>
      <c r="K674" s="35"/>
      <c r="L674" s="61"/>
      <c r="M674" s="63"/>
    </row>
    <row r="675" spans="1:13">
      <c r="A675" s="82"/>
      <c r="B675" s="83"/>
      <c r="C675" s="82" t="s">
        <v>3621</v>
      </c>
      <c r="D675" s="84" t="s">
        <v>3209</v>
      </c>
      <c r="E675" s="101" t="s">
        <v>3610</v>
      </c>
      <c r="F675" s="85" t="s">
        <v>3126</v>
      </c>
      <c r="G675" s="86">
        <v>8</v>
      </c>
      <c r="H675" s="396"/>
      <c r="I675" s="396"/>
      <c r="J675" s="59"/>
      <c r="K675" s="35"/>
      <c r="L675" s="61"/>
      <c r="M675" s="63"/>
    </row>
    <row r="676" spans="1:13" ht="22.5">
      <c r="A676" s="94"/>
      <c r="B676" s="95"/>
      <c r="C676" s="94"/>
      <c r="D676" s="96"/>
      <c r="E676" s="100" t="s">
        <v>3630</v>
      </c>
      <c r="F676" s="97"/>
      <c r="G676" s="98"/>
      <c r="H676" s="398"/>
      <c r="I676" s="398"/>
      <c r="J676" s="59"/>
      <c r="K676" s="35"/>
      <c r="L676" s="61"/>
      <c r="M676" s="63"/>
    </row>
    <row r="677" spans="1:13" ht="22.5">
      <c r="A677" s="82"/>
      <c r="B677" s="83"/>
      <c r="C677" s="82" t="s">
        <v>3631</v>
      </c>
      <c r="D677" s="84" t="s">
        <v>3210</v>
      </c>
      <c r="E677" s="101" t="s">
        <v>460</v>
      </c>
      <c r="F677" s="85" t="s">
        <v>3126</v>
      </c>
      <c r="G677" s="86">
        <v>16</v>
      </c>
      <c r="H677" s="396"/>
      <c r="I677" s="396"/>
      <c r="J677" s="59"/>
      <c r="K677" s="35"/>
      <c r="L677" s="61"/>
      <c r="M677" s="63"/>
    </row>
    <row r="678" spans="1:13" ht="22.5">
      <c r="A678" s="94"/>
      <c r="B678" s="95"/>
      <c r="C678" s="94"/>
      <c r="D678" s="96"/>
      <c r="E678" s="100" t="s">
        <v>3613</v>
      </c>
      <c r="F678" s="97"/>
      <c r="G678" s="98"/>
      <c r="H678" s="398"/>
      <c r="I678" s="398"/>
      <c r="J678" s="59"/>
      <c r="K678" s="35"/>
      <c r="L678" s="61"/>
      <c r="M678" s="63"/>
    </row>
    <row r="679" spans="1:13" ht="22.5">
      <c r="A679" s="82"/>
      <c r="B679" s="83"/>
      <c r="C679" s="82" t="s">
        <v>3623</v>
      </c>
      <c r="D679" s="84" t="s">
        <v>3211</v>
      </c>
      <c r="E679" s="101" t="s">
        <v>3614</v>
      </c>
      <c r="F679" s="85" t="s">
        <v>3126</v>
      </c>
      <c r="G679" s="86">
        <v>14</v>
      </c>
      <c r="H679" s="396"/>
      <c r="I679" s="396"/>
      <c r="J679" s="59"/>
      <c r="K679" s="35"/>
      <c r="L679" s="61"/>
      <c r="M679" s="63"/>
    </row>
    <row r="680" spans="1:13" ht="22.5">
      <c r="A680" s="94"/>
      <c r="B680" s="95"/>
      <c r="C680" s="94"/>
      <c r="D680" s="96"/>
      <c r="E680" s="100" t="s">
        <v>3615</v>
      </c>
      <c r="F680" s="97"/>
      <c r="G680" s="98"/>
      <c r="H680" s="398"/>
      <c r="I680" s="398"/>
      <c r="J680" s="59"/>
      <c r="K680" s="35"/>
      <c r="L680" s="61"/>
      <c r="M680" s="63"/>
    </row>
    <row r="681" spans="1:13">
      <c r="A681" s="466">
        <v>5</v>
      </c>
      <c r="B681" s="466"/>
      <c r="C681" s="466"/>
      <c r="D681" s="467"/>
      <c r="E681" s="468" t="s">
        <v>3425</v>
      </c>
      <c r="F681" s="468"/>
      <c r="G681" s="468"/>
      <c r="H681" s="469"/>
      <c r="I681" s="398"/>
      <c r="J681" s="59"/>
      <c r="K681" s="35"/>
      <c r="L681" s="61"/>
      <c r="M681" s="63"/>
    </row>
    <row r="682" spans="1:13">
      <c r="A682" s="82"/>
      <c r="B682" s="83"/>
      <c r="C682" s="82" t="s">
        <v>3624</v>
      </c>
      <c r="D682" s="84" t="s">
        <v>3209</v>
      </c>
      <c r="E682" s="101" t="s">
        <v>488</v>
      </c>
      <c r="F682" s="85" t="s">
        <v>3124</v>
      </c>
      <c r="G682" s="86">
        <v>10</v>
      </c>
      <c r="H682" s="396"/>
      <c r="I682" s="397"/>
      <c r="J682" s="59"/>
      <c r="K682" s="35"/>
      <c r="L682" s="61"/>
      <c r="M682" s="63"/>
    </row>
    <row r="683" spans="1:13" ht="22.5">
      <c r="A683" s="82"/>
      <c r="B683" s="83"/>
      <c r="C683" s="82" t="s">
        <v>3625</v>
      </c>
      <c r="D683" s="84" t="s">
        <v>3210</v>
      </c>
      <c r="E683" s="101" t="s">
        <v>497</v>
      </c>
      <c r="F683" s="85" t="s">
        <v>3124</v>
      </c>
      <c r="G683" s="86">
        <v>40</v>
      </c>
      <c r="H683" s="396"/>
      <c r="I683" s="396"/>
      <c r="J683" s="59"/>
      <c r="K683" s="35"/>
      <c r="L683" s="61"/>
      <c r="M683" s="63"/>
    </row>
    <row r="684" spans="1:13" ht="22.5">
      <c r="A684" s="94"/>
      <c r="B684" s="95"/>
      <c r="C684" s="94"/>
      <c r="D684" s="96"/>
      <c r="E684" s="100" t="s">
        <v>3626</v>
      </c>
      <c r="F684" s="97"/>
      <c r="G684" s="98"/>
      <c r="H684" s="398"/>
      <c r="I684" s="398"/>
      <c r="J684" s="59"/>
      <c r="K684" s="35"/>
      <c r="L684" s="61"/>
      <c r="M684" s="63"/>
    </row>
    <row r="685" spans="1:13">
      <c r="A685" s="466">
        <v>5</v>
      </c>
      <c r="B685" s="466"/>
      <c r="C685" s="466"/>
      <c r="D685" s="467"/>
      <c r="E685" s="468" t="s">
        <v>619</v>
      </c>
      <c r="F685" s="468"/>
      <c r="G685" s="468"/>
      <c r="H685" s="469"/>
      <c r="I685" s="398"/>
      <c r="J685" s="59"/>
      <c r="K685" s="35"/>
      <c r="L685" s="61"/>
      <c r="M685" s="63"/>
    </row>
    <row r="686" spans="1:13" ht="22.5">
      <c r="A686" s="30"/>
      <c r="B686" s="72"/>
      <c r="C686" s="30" t="s">
        <v>3413</v>
      </c>
      <c r="D686" s="31" t="s">
        <v>3209</v>
      </c>
      <c r="E686" s="78" t="s">
        <v>477</v>
      </c>
      <c r="F686" s="32" t="s">
        <v>3095</v>
      </c>
      <c r="G686" s="34">
        <v>8</v>
      </c>
      <c r="H686" s="395"/>
      <c r="I686" s="398"/>
      <c r="J686" s="59"/>
      <c r="K686" s="35"/>
      <c r="L686" s="61"/>
      <c r="M686" s="63"/>
    </row>
    <row r="687" spans="1:13">
      <c r="A687" s="22">
        <v>2</v>
      </c>
      <c r="B687" s="70" t="str">
        <f>IF(TRIM(H687)&lt;&gt;"",COUNTA($H$8:H687),"")</f>
        <v/>
      </c>
      <c r="C687" s="22"/>
      <c r="D687" s="23"/>
      <c r="E687" s="24" t="s">
        <v>3661</v>
      </c>
      <c r="F687" s="25"/>
      <c r="G687" s="51"/>
      <c r="H687" s="394"/>
      <c r="I687" s="26">
        <f>I688+I693</f>
        <v>0</v>
      </c>
      <c r="J687" s="59"/>
      <c r="K687" s="35"/>
      <c r="L687" s="61"/>
      <c r="M687" s="63"/>
    </row>
    <row r="688" spans="1:13">
      <c r="A688" s="402">
        <v>4</v>
      </c>
      <c r="B688" s="402"/>
      <c r="C688" s="402"/>
      <c r="D688" s="403"/>
      <c r="E688" s="404" t="s">
        <v>501</v>
      </c>
      <c r="F688" s="404"/>
      <c r="G688" s="404"/>
      <c r="H688" s="408"/>
      <c r="I688" s="409">
        <f>SUM(I689:I692)</f>
        <v>0</v>
      </c>
      <c r="J688" s="59"/>
      <c r="K688" s="35"/>
      <c r="L688" s="61"/>
      <c r="M688" s="63"/>
    </row>
    <row r="689" spans="1:13">
      <c r="A689" s="30"/>
      <c r="B689" s="72"/>
      <c r="C689" s="30" t="s">
        <v>3662</v>
      </c>
      <c r="D689" s="31" t="s">
        <v>3209</v>
      </c>
      <c r="E689" s="78" t="s">
        <v>3635</v>
      </c>
      <c r="F689" s="32" t="s">
        <v>3112</v>
      </c>
      <c r="G689" s="34">
        <v>7.0000000000000007E-2</v>
      </c>
      <c r="H689" s="56">
        <v>0</v>
      </c>
      <c r="I689" s="395">
        <f t="shared" ref="I689:I694" si="29">IF(ISNUMBER(G689),ROUND(G689*H689,2),"")</f>
        <v>0</v>
      </c>
      <c r="J689" s="59"/>
      <c r="K689" s="35"/>
      <c r="L689" s="61"/>
      <c r="M689" s="63"/>
    </row>
    <row r="690" spans="1:13">
      <c r="A690" s="30"/>
      <c r="B690" s="72"/>
      <c r="C690" s="30" t="s">
        <v>3663</v>
      </c>
      <c r="D690" s="31" t="s">
        <v>3210</v>
      </c>
      <c r="E690" s="78" t="s">
        <v>3636</v>
      </c>
      <c r="F690" s="32" t="s">
        <v>3095</v>
      </c>
      <c r="G690" s="34">
        <v>7</v>
      </c>
      <c r="H690" s="56">
        <v>0</v>
      </c>
      <c r="I690" s="395">
        <f t="shared" si="29"/>
        <v>0</v>
      </c>
      <c r="J690" s="59"/>
      <c r="K690" s="35"/>
      <c r="L690" s="61"/>
      <c r="M690" s="63"/>
    </row>
    <row r="691" spans="1:13" ht="22.5">
      <c r="A691" s="30"/>
      <c r="B691" s="72"/>
      <c r="C691" s="30" t="s">
        <v>3492</v>
      </c>
      <c r="D691" s="31" t="s">
        <v>3211</v>
      </c>
      <c r="E691" s="78" t="s">
        <v>3427</v>
      </c>
      <c r="F691" s="32" t="s">
        <v>3096</v>
      </c>
      <c r="G691" s="34">
        <v>70</v>
      </c>
      <c r="H691" s="56">
        <v>0</v>
      </c>
      <c r="I691" s="395">
        <f t="shared" si="29"/>
        <v>0</v>
      </c>
      <c r="J691" s="59"/>
      <c r="K691" s="35"/>
      <c r="L691" s="61"/>
      <c r="M691" s="63"/>
    </row>
    <row r="692" spans="1:13" ht="22.5">
      <c r="A692" s="30"/>
      <c r="B692" s="72"/>
      <c r="C692" s="30" t="s">
        <v>3170</v>
      </c>
      <c r="D692" s="31" t="s">
        <v>3212</v>
      </c>
      <c r="E692" s="78" t="s">
        <v>3117</v>
      </c>
      <c r="F692" s="32" t="s">
        <v>3095</v>
      </c>
      <c r="G692" s="34">
        <v>5</v>
      </c>
      <c r="H692" s="56">
        <v>0</v>
      </c>
      <c r="I692" s="395">
        <f t="shared" si="29"/>
        <v>0</v>
      </c>
      <c r="J692" s="59"/>
      <c r="K692" s="35"/>
      <c r="L692" s="61"/>
      <c r="M692" s="63"/>
    </row>
    <row r="693" spans="1:13">
      <c r="A693" s="402">
        <v>4</v>
      </c>
      <c r="B693" s="402"/>
      <c r="C693" s="402"/>
      <c r="D693" s="403"/>
      <c r="E693" s="404" t="s">
        <v>232</v>
      </c>
      <c r="F693" s="404"/>
      <c r="G693" s="404"/>
      <c r="H693" s="408"/>
      <c r="I693" s="409">
        <f>SUM(I694:I720)</f>
        <v>0</v>
      </c>
      <c r="J693" s="59"/>
      <c r="K693" s="35"/>
      <c r="L693" s="61"/>
      <c r="M693" s="63"/>
    </row>
    <row r="694" spans="1:13" ht="22.5">
      <c r="A694" s="30"/>
      <c r="B694" s="72"/>
      <c r="C694" s="30" t="s">
        <v>3664</v>
      </c>
      <c r="D694" s="31" t="s">
        <v>3209</v>
      </c>
      <c r="E694" s="78" t="s">
        <v>4549</v>
      </c>
      <c r="F694" s="32" t="s">
        <v>3126</v>
      </c>
      <c r="G694" s="34">
        <v>600</v>
      </c>
      <c r="H694" s="56">
        <v>0</v>
      </c>
      <c r="I694" s="395">
        <f t="shared" si="29"/>
        <v>0</v>
      </c>
      <c r="J694" s="59"/>
      <c r="K694" s="35"/>
      <c r="L694" s="61"/>
      <c r="M694" s="63"/>
    </row>
    <row r="695" spans="1:13">
      <c r="A695" s="82"/>
      <c r="B695" s="83"/>
      <c r="C695" s="82" t="s">
        <v>3493</v>
      </c>
      <c r="D695" s="84" t="s">
        <v>3210</v>
      </c>
      <c r="E695" s="101" t="s">
        <v>3428</v>
      </c>
      <c r="F695" s="85" t="s">
        <v>3126</v>
      </c>
      <c r="G695" s="86">
        <v>70</v>
      </c>
      <c r="H695" s="87">
        <v>0</v>
      </c>
      <c r="I695" s="396">
        <f t="shared" ref="I695:I741" si="30">IF(ISNUMBER(G695),ROUND(G695*H695,2),"")</f>
        <v>0</v>
      </c>
      <c r="J695" s="59"/>
      <c r="K695" s="35"/>
      <c r="L695" s="61"/>
      <c r="M695" s="63"/>
    </row>
    <row r="696" spans="1:13">
      <c r="A696" s="82"/>
      <c r="B696" s="83"/>
      <c r="C696" s="82" t="s">
        <v>3187</v>
      </c>
      <c r="D696" s="84" t="s">
        <v>3211</v>
      </c>
      <c r="E696" s="101" t="s">
        <v>3136</v>
      </c>
      <c r="F696" s="85" t="s">
        <v>3096</v>
      </c>
      <c r="G696" s="86">
        <v>145</v>
      </c>
      <c r="H696" s="87">
        <v>0</v>
      </c>
      <c r="I696" s="396">
        <f t="shared" si="30"/>
        <v>0</v>
      </c>
      <c r="J696" s="59"/>
      <c r="K696" s="35"/>
      <c r="L696" s="61"/>
      <c r="M696" s="63"/>
    </row>
    <row r="697" spans="1:13" ht="33.75">
      <c r="A697" s="94"/>
      <c r="B697" s="95"/>
      <c r="C697" s="94"/>
      <c r="D697" s="96"/>
      <c r="E697" s="100" t="s">
        <v>3637</v>
      </c>
      <c r="F697" s="97"/>
      <c r="G697" s="98"/>
      <c r="H697" s="398"/>
      <c r="I697" s="398" t="str">
        <f t="shared" si="30"/>
        <v/>
      </c>
      <c r="J697" s="59"/>
      <c r="K697" s="35"/>
      <c r="L697" s="61"/>
      <c r="M697" s="63"/>
    </row>
    <row r="698" spans="1:13">
      <c r="A698" s="94"/>
      <c r="B698" s="95"/>
      <c r="C698" s="94" t="s">
        <v>3665</v>
      </c>
      <c r="D698" s="96" t="s">
        <v>3212</v>
      </c>
      <c r="E698" s="100" t="s">
        <v>3638</v>
      </c>
      <c r="F698" s="97" t="s">
        <v>3096</v>
      </c>
      <c r="G698" s="98">
        <v>40</v>
      </c>
      <c r="H698" s="99">
        <v>0</v>
      </c>
      <c r="I698" s="398">
        <f t="shared" si="30"/>
        <v>0</v>
      </c>
      <c r="J698" s="59"/>
      <c r="K698" s="35"/>
      <c r="L698" s="61"/>
      <c r="M698" s="63"/>
    </row>
    <row r="699" spans="1:13" ht="22.5">
      <c r="A699" s="82"/>
      <c r="B699" s="83"/>
      <c r="C699" s="82" t="s">
        <v>3666</v>
      </c>
      <c r="D699" s="84" t="s">
        <v>3213</v>
      </c>
      <c r="E699" s="101" t="s">
        <v>3639</v>
      </c>
      <c r="F699" s="85" t="s">
        <v>3124</v>
      </c>
      <c r="G699" s="86">
        <v>66</v>
      </c>
      <c r="H699" s="87">
        <v>0</v>
      </c>
      <c r="I699" s="396">
        <f t="shared" si="30"/>
        <v>0</v>
      </c>
      <c r="J699" s="59"/>
      <c r="K699" s="35"/>
      <c r="L699" s="61"/>
      <c r="M699" s="63"/>
    </row>
    <row r="700" spans="1:13" ht="22.5">
      <c r="A700" s="82"/>
      <c r="B700" s="83"/>
      <c r="C700" s="82" t="s">
        <v>3667</v>
      </c>
      <c r="D700" s="84" t="s">
        <v>3214</v>
      </c>
      <c r="E700" s="101" t="s">
        <v>3640</v>
      </c>
      <c r="F700" s="85" t="s">
        <v>3124</v>
      </c>
      <c r="G700" s="86">
        <v>66</v>
      </c>
      <c r="H700" s="87">
        <v>0</v>
      </c>
      <c r="I700" s="396">
        <f t="shared" si="30"/>
        <v>0</v>
      </c>
      <c r="J700" s="59"/>
      <c r="K700" s="35"/>
      <c r="L700" s="61"/>
      <c r="M700" s="63"/>
    </row>
    <row r="701" spans="1:13" ht="22.5">
      <c r="A701" s="94"/>
      <c r="B701" s="95"/>
      <c r="C701" s="94"/>
      <c r="D701" s="96"/>
      <c r="E701" s="100" t="s">
        <v>3641</v>
      </c>
      <c r="F701" s="97"/>
      <c r="G701" s="98"/>
      <c r="H701" s="398"/>
      <c r="I701" s="398" t="str">
        <f t="shared" si="30"/>
        <v/>
      </c>
      <c r="J701" s="59"/>
      <c r="K701" s="35"/>
      <c r="L701" s="61"/>
      <c r="M701" s="63"/>
    </row>
    <row r="702" spans="1:13" ht="22.5">
      <c r="A702" s="94"/>
      <c r="B702" s="95"/>
      <c r="C702" s="94" t="s">
        <v>3668</v>
      </c>
      <c r="D702" s="96" t="s">
        <v>3215</v>
      </c>
      <c r="E702" s="100" t="s">
        <v>3642</v>
      </c>
      <c r="F702" s="97" t="s">
        <v>3095</v>
      </c>
      <c r="G702" s="98">
        <v>2</v>
      </c>
      <c r="H702" s="99">
        <v>0</v>
      </c>
      <c r="I702" s="398">
        <f t="shared" si="30"/>
        <v>0</v>
      </c>
      <c r="J702" s="59"/>
      <c r="K702" s="35"/>
      <c r="L702" s="61"/>
      <c r="M702" s="63"/>
    </row>
    <row r="703" spans="1:13" ht="33.75">
      <c r="A703" s="82"/>
      <c r="B703" s="83"/>
      <c r="C703" s="82" t="s">
        <v>3669</v>
      </c>
      <c r="D703" s="84" t="s">
        <v>3216</v>
      </c>
      <c r="E703" s="101" t="s">
        <v>3643</v>
      </c>
      <c r="F703" s="85" t="s">
        <v>3095</v>
      </c>
      <c r="G703" s="86">
        <v>1</v>
      </c>
      <c r="H703" s="87">
        <v>0</v>
      </c>
      <c r="I703" s="396">
        <f t="shared" si="30"/>
        <v>0</v>
      </c>
      <c r="J703" s="59"/>
      <c r="K703" s="35"/>
      <c r="L703" s="61"/>
      <c r="M703" s="63"/>
    </row>
    <row r="704" spans="1:13" ht="22.5">
      <c r="A704" s="82"/>
      <c r="B704" s="83"/>
      <c r="C704" s="82" t="s">
        <v>3670</v>
      </c>
      <c r="D704" s="84" t="s">
        <v>3217</v>
      </c>
      <c r="E704" s="101" t="s">
        <v>3644</v>
      </c>
      <c r="F704" s="85" t="s">
        <v>3095</v>
      </c>
      <c r="G704" s="86">
        <v>2</v>
      </c>
      <c r="H704" s="87">
        <v>0</v>
      </c>
      <c r="I704" s="396">
        <f t="shared" si="30"/>
        <v>0</v>
      </c>
      <c r="J704" s="59"/>
      <c r="K704" s="35"/>
      <c r="L704" s="61"/>
      <c r="M704" s="63"/>
    </row>
    <row r="705" spans="1:13" ht="33.75">
      <c r="A705" s="94"/>
      <c r="B705" s="95"/>
      <c r="C705" s="94"/>
      <c r="D705" s="96"/>
      <c r="E705" s="100" t="s">
        <v>3645</v>
      </c>
      <c r="F705" s="97"/>
      <c r="G705" s="98"/>
      <c r="H705" s="398"/>
      <c r="I705" s="398" t="str">
        <f t="shared" si="30"/>
        <v/>
      </c>
      <c r="J705" s="59"/>
      <c r="K705" s="35"/>
      <c r="L705" s="61"/>
      <c r="M705" s="63"/>
    </row>
    <row r="706" spans="1:13" ht="22.5">
      <c r="A706" s="82"/>
      <c r="B706" s="83"/>
      <c r="C706" s="82" t="s">
        <v>3671</v>
      </c>
      <c r="D706" s="84" t="s">
        <v>3218</v>
      </c>
      <c r="E706" s="101" t="s">
        <v>3646</v>
      </c>
      <c r="F706" s="85" t="s">
        <v>3095</v>
      </c>
      <c r="G706" s="86">
        <v>2</v>
      </c>
      <c r="H706" s="87">
        <v>0</v>
      </c>
      <c r="I706" s="396">
        <f t="shared" si="30"/>
        <v>0</v>
      </c>
      <c r="J706" s="59"/>
      <c r="K706" s="35"/>
      <c r="L706" s="61"/>
      <c r="M706" s="63"/>
    </row>
    <row r="707" spans="1:13" ht="22.5">
      <c r="A707" s="94"/>
      <c r="B707" s="95"/>
      <c r="C707" s="94"/>
      <c r="D707" s="96"/>
      <c r="E707" s="100" t="s">
        <v>3647</v>
      </c>
      <c r="F707" s="97"/>
      <c r="G707" s="98"/>
      <c r="H707" s="398"/>
      <c r="I707" s="398" t="str">
        <f t="shared" si="30"/>
        <v/>
      </c>
      <c r="J707" s="59"/>
      <c r="K707" s="35"/>
      <c r="L707" s="61"/>
      <c r="M707" s="63"/>
    </row>
    <row r="708" spans="1:13" ht="22.5">
      <c r="A708" s="88"/>
      <c r="B708" s="89"/>
      <c r="C708" s="88" t="s">
        <v>3672</v>
      </c>
      <c r="D708" s="90" t="s">
        <v>3219</v>
      </c>
      <c r="E708" s="102" t="s">
        <v>3648</v>
      </c>
      <c r="F708" s="91" t="s">
        <v>3095</v>
      </c>
      <c r="G708" s="92">
        <v>4</v>
      </c>
      <c r="H708" s="93">
        <v>0</v>
      </c>
      <c r="I708" s="397">
        <f t="shared" si="30"/>
        <v>0</v>
      </c>
      <c r="J708" s="59"/>
      <c r="K708" s="35"/>
      <c r="L708" s="61"/>
      <c r="M708" s="63"/>
    </row>
    <row r="709" spans="1:13" ht="22.5">
      <c r="A709" s="82"/>
      <c r="B709" s="83"/>
      <c r="C709" s="82" t="s">
        <v>3673</v>
      </c>
      <c r="D709" s="84" t="s">
        <v>3220</v>
      </c>
      <c r="E709" s="101" t="s">
        <v>3649</v>
      </c>
      <c r="F709" s="85" t="s">
        <v>3096</v>
      </c>
      <c r="G709" s="86">
        <v>8</v>
      </c>
      <c r="H709" s="87">
        <v>0</v>
      </c>
      <c r="I709" s="396">
        <f t="shared" si="30"/>
        <v>0</v>
      </c>
      <c r="J709" s="59"/>
      <c r="K709" s="35"/>
      <c r="L709" s="61"/>
      <c r="M709" s="63"/>
    </row>
    <row r="710" spans="1:13" ht="33.75">
      <c r="A710" s="94"/>
      <c r="B710" s="95"/>
      <c r="C710" s="94"/>
      <c r="D710" s="96"/>
      <c r="E710" s="100" t="s">
        <v>3650</v>
      </c>
      <c r="F710" s="97"/>
      <c r="G710" s="98"/>
      <c r="H710" s="398"/>
      <c r="I710" s="398" t="str">
        <f t="shared" si="30"/>
        <v/>
      </c>
      <c r="J710" s="59"/>
      <c r="K710" s="35"/>
      <c r="L710" s="61"/>
      <c r="M710" s="63"/>
    </row>
    <row r="711" spans="1:13">
      <c r="A711" s="82"/>
      <c r="B711" s="83"/>
      <c r="C711" s="82" t="s">
        <v>3674</v>
      </c>
      <c r="D711" s="84" t="s">
        <v>3221</v>
      </c>
      <c r="E711" s="101" t="s">
        <v>3651</v>
      </c>
      <c r="F711" s="85" t="s">
        <v>3096</v>
      </c>
      <c r="G711" s="86">
        <v>150</v>
      </c>
      <c r="H711" s="87">
        <v>0</v>
      </c>
      <c r="I711" s="396">
        <f t="shared" si="30"/>
        <v>0</v>
      </c>
      <c r="J711" s="59"/>
      <c r="K711" s="35"/>
      <c r="L711" s="61"/>
      <c r="M711" s="63"/>
    </row>
    <row r="712" spans="1:13" ht="45">
      <c r="A712" s="94"/>
      <c r="B712" s="95"/>
      <c r="C712" s="94"/>
      <c r="D712" s="96"/>
      <c r="E712" s="100" t="s">
        <v>3652</v>
      </c>
      <c r="F712" s="97"/>
      <c r="G712" s="98"/>
      <c r="H712" s="398"/>
      <c r="I712" s="398" t="str">
        <f t="shared" si="30"/>
        <v/>
      </c>
      <c r="J712" s="59"/>
      <c r="K712" s="35"/>
      <c r="L712" s="61"/>
      <c r="M712" s="63"/>
    </row>
    <row r="713" spans="1:13" ht="22.5">
      <c r="A713" s="82"/>
      <c r="B713" s="83"/>
      <c r="C713" s="82" t="s">
        <v>3399</v>
      </c>
      <c r="D713" s="84" t="s">
        <v>3222</v>
      </c>
      <c r="E713" s="101" t="s">
        <v>3653</v>
      </c>
      <c r="F713" s="85" t="s">
        <v>3095</v>
      </c>
      <c r="G713" s="86">
        <v>2</v>
      </c>
      <c r="H713" s="87">
        <v>0</v>
      </c>
      <c r="I713" s="396">
        <f t="shared" si="30"/>
        <v>0</v>
      </c>
      <c r="J713" s="59"/>
      <c r="K713" s="35"/>
      <c r="L713" s="61"/>
      <c r="M713" s="63"/>
    </row>
    <row r="714" spans="1:13" ht="33.75">
      <c r="A714" s="94"/>
      <c r="B714" s="95"/>
      <c r="C714" s="94"/>
      <c r="D714" s="96"/>
      <c r="E714" s="100" t="s">
        <v>3654</v>
      </c>
      <c r="F714" s="97"/>
      <c r="G714" s="98"/>
      <c r="H714" s="398"/>
      <c r="I714" s="398" t="str">
        <f t="shared" si="30"/>
        <v/>
      </c>
      <c r="J714" s="59"/>
      <c r="K714" s="35"/>
      <c r="L714" s="61"/>
      <c r="M714" s="63"/>
    </row>
    <row r="715" spans="1:13">
      <c r="A715" s="82"/>
      <c r="B715" s="83"/>
      <c r="C715" s="82" t="s">
        <v>3675</v>
      </c>
      <c r="D715" s="84" t="s">
        <v>3256</v>
      </c>
      <c r="E715" s="101" t="s">
        <v>3655</v>
      </c>
      <c r="F715" s="85" t="s">
        <v>3096</v>
      </c>
      <c r="G715" s="86">
        <v>16</v>
      </c>
      <c r="H715" s="87">
        <v>0</v>
      </c>
      <c r="I715" s="396">
        <f t="shared" si="30"/>
        <v>0</v>
      </c>
      <c r="J715" s="59"/>
      <c r="K715" s="35"/>
      <c r="L715" s="61"/>
      <c r="M715" s="63"/>
    </row>
    <row r="716" spans="1:13" ht="22.5">
      <c r="A716" s="94"/>
      <c r="B716" s="95"/>
      <c r="C716" s="94"/>
      <c r="D716" s="96"/>
      <c r="E716" s="100" t="s">
        <v>3656</v>
      </c>
      <c r="F716" s="97"/>
      <c r="G716" s="98"/>
      <c r="H716" s="398"/>
      <c r="I716" s="398" t="str">
        <f t="shared" si="30"/>
        <v/>
      </c>
      <c r="J716" s="59"/>
      <c r="K716" s="35"/>
      <c r="L716" s="61"/>
      <c r="M716" s="63"/>
    </row>
    <row r="717" spans="1:13" ht="22.5">
      <c r="A717" s="88"/>
      <c r="B717" s="89"/>
      <c r="C717" s="88" t="s">
        <v>3676</v>
      </c>
      <c r="D717" s="90" t="s">
        <v>3257</v>
      </c>
      <c r="E717" s="102" t="s">
        <v>3657</v>
      </c>
      <c r="F717" s="91" t="s">
        <v>3124</v>
      </c>
      <c r="G717" s="92">
        <v>10</v>
      </c>
      <c r="H717" s="93">
        <v>0</v>
      </c>
      <c r="I717" s="397">
        <f t="shared" si="30"/>
        <v>0</v>
      </c>
      <c r="J717" s="59"/>
      <c r="K717" s="35"/>
      <c r="L717" s="61"/>
      <c r="M717" s="63"/>
    </row>
    <row r="718" spans="1:13">
      <c r="A718" s="82"/>
      <c r="B718" s="83"/>
      <c r="C718" s="82" t="s">
        <v>3677</v>
      </c>
      <c r="D718" s="84" t="s">
        <v>3258</v>
      </c>
      <c r="E718" s="101" t="s">
        <v>3658</v>
      </c>
      <c r="F718" s="85" t="s">
        <v>3126</v>
      </c>
      <c r="G718" s="86">
        <v>50</v>
      </c>
      <c r="H718" s="87">
        <v>0</v>
      </c>
      <c r="I718" s="396">
        <f t="shared" si="30"/>
        <v>0</v>
      </c>
      <c r="J718" s="59"/>
      <c r="K718" s="35"/>
      <c r="L718" s="61"/>
      <c r="M718" s="63"/>
    </row>
    <row r="719" spans="1:13" ht="22.5">
      <c r="A719" s="94"/>
      <c r="B719" s="95"/>
      <c r="C719" s="94"/>
      <c r="D719" s="96"/>
      <c r="E719" s="100" t="s">
        <v>3659</v>
      </c>
      <c r="F719" s="97"/>
      <c r="G719" s="98"/>
      <c r="H719" s="398"/>
      <c r="I719" s="398" t="str">
        <f t="shared" si="30"/>
        <v/>
      </c>
      <c r="J719" s="59"/>
      <c r="K719" s="35"/>
      <c r="L719" s="61"/>
      <c r="M719" s="63"/>
    </row>
    <row r="720" spans="1:13">
      <c r="A720" s="82"/>
      <c r="B720" s="83"/>
      <c r="C720" s="82" t="s">
        <v>3678</v>
      </c>
      <c r="D720" s="84" t="s">
        <v>3679</v>
      </c>
      <c r="E720" s="101" t="s">
        <v>3660</v>
      </c>
      <c r="F720" s="85" t="s">
        <v>3096</v>
      </c>
      <c r="G720" s="86">
        <v>20</v>
      </c>
      <c r="H720" s="87">
        <v>0</v>
      </c>
      <c r="I720" s="396">
        <f t="shared" si="30"/>
        <v>0</v>
      </c>
      <c r="J720" s="59"/>
      <c r="K720" s="35"/>
      <c r="L720" s="61"/>
      <c r="M720" s="63"/>
    </row>
    <row r="721" spans="1:13">
      <c r="A721" s="22">
        <v>2</v>
      </c>
      <c r="B721" s="70" t="str">
        <f>IF(TRIM(H721)&lt;&gt;"",COUNTA($H$8:H721),"")</f>
        <v/>
      </c>
      <c r="C721" s="22"/>
      <c r="D721" s="23"/>
      <c r="E721" s="24" t="s">
        <v>3826</v>
      </c>
      <c r="F721" s="25"/>
      <c r="G721" s="51"/>
      <c r="H721" s="394"/>
      <c r="I721" s="26">
        <f>I722+I733+I747</f>
        <v>0</v>
      </c>
      <c r="J721" s="59"/>
      <c r="K721" s="35"/>
      <c r="L721" s="61"/>
      <c r="M721" s="63"/>
    </row>
    <row r="722" spans="1:13">
      <c r="A722" s="402">
        <v>4</v>
      </c>
      <c r="B722" s="402"/>
      <c r="C722" s="402"/>
      <c r="D722" s="403"/>
      <c r="E722" s="404" t="s">
        <v>501</v>
      </c>
      <c r="F722" s="404"/>
      <c r="G722" s="404"/>
      <c r="H722" s="408"/>
      <c r="I722" s="409">
        <f>SUM(I723:I732)</f>
        <v>0</v>
      </c>
      <c r="J722" s="59"/>
      <c r="K722" s="35"/>
      <c r="L722" s="61"/>
      <c r="M722" s="63"/>
    </row>
    <row r="723" spans="1:13">
      <c r="A723" s="454">
        <v>5</v>
      </c>
      <c r="B723" s="454"/>
      <c r="C723" s="454"/>
      <c r="D723" s="455"/>
      <c r="E723" s="456" t="s">
        <v>606</v>
      </c>
      <c r="F723" s="456"/>
      <c r="G723" s="456"/>
      <c r="H723" s="457"/>
      <c r="I723" s="458"/>
      <c r="J723" s="59"/>
      <c r="K723" s="35"/>
      <c r="L723" s="61"/>
      <c r="M723" s="63"/>
    </row>
    <row r="724" spans="1:13" ht="22.5">
      <c r="A724" s="82"/>
      <c r="B724" s="83"/>
      <c r="C724" s="82" t="s">
        <v>3765</v>
      </c>
      <c r="D724" s="84" t="s">
        <v>3209</v>
      </c>
      <c r="E724" s="101" t="s">
        <v>3681</v>
      </c>
      <c r="F724" s="85" t="s">
        <v>3112</v>
      </c>
      <c r="G724" s="86">
        <v>1.1000000000000001</v>
      </c>
      <c r="H724" s="87">
        <v>0</v>
      </c>
      <c r="I724" s="396">
        <f t="shared" si="30"/>
        <v>0</v>
      </c>
      <c r="J724" s="59"/>
      <c r="K724" s="35"/>
      <c r="L724" s="61"/>
      <c r="M724" s="63"/>
    </row>
    <row r="725" spans="1:13" ht="33.75">
      <c r="A725" s="94"/>
      <c r="B725" s="95"/>
      <c r="C725" s="94"/>
      <c r="D725" s="96"/>
      <c r="E725" s="100" t="s">
        <v>3682</v>
      </c>
      <c r="F725" s="97"/>
      <c r="G725" s="98"/>
      <c r="H725" s="398"/>
      <c r="I725" s="398" t="str">
        <f t="shared" si="30"/>
        <v/>
      </c>
      <c r="J725" s="59"/>
      <c r="K725" s="35"/>
      <c r="L725" s="61"/>
      <c r="M725" s="63"/>
    </row>
    <row r="726" spans="1:13" ht="22.5">
      <c r="A726" s="82"/>
      <c r="B726" s="83"/>
      <c r="C726" s="82" t="s">
        <v>3766</v>
      </c>
      <c r="D726" s="84" t="s">
        <v>3210</v>
      </c>
      <c r="E726" s="101" t="s">
        <v>3683</v>
      </c>
      <c r="F726" s="85" t="s">
        <v>3095</v>
      </c>
      <c r="G726" s="86">
        <v>76</v>
      </c>
      <c r="H726" s="87">
        <v>0</v>
      </c>
      <c r="I726" s="396">
        <f t="shared" si="30"/>
        <v>0</v>
      </c>
      <c r="J726" s="59"/>
      <c r="K726" s="35"/>
      <c r="L726" s="61"/>
      <c r="M726" s="63"/>
    </row>
    <row r="727" spans="1:13" ht="67.5">
      <c r="A727" s="94"/>
      <c r="B727" s="95"/>
      <c r="C727" s="94"/>
      <c r="D727" s="96"/>
      <c r="E727" s="100" t="s">
        <v>3684</v>
      </c>
      <c r="F727" s="97"/>
      <c r="G727" s="98"/>
      <c r="H727" s="398"/>
      <c r="I727" s="398" t="str">
        <f t="shared" si="30"/>
        <v/>
      </c>
      <c r="J727" s="59"/>
      <c r="K727" s="35"/>
      <c r="L727" s="61"/>
      <c r="M727" s="63"/>
    </row>
    <row r="728" spans="1:13">
      <c r="A728" s="459">
        <v>5</v>
      </c>
      <c r="B728" s="459"/>
      <c r="C728" s="459"/>
      <c r="D728" s="460"/>
      <c r="E728" s="461" t="s">
        <v>607</v>
      </c>
      <c r="F728" s="461"/>
      <c r="G728" s="461"/>
      <c r="H728" s="462"/>
      <c r="I728" s="463"/>
      <c r="J728" s="59"/>
      <c r="K728" s="35"/>
      <c r="L728" s="61"/>
      <c r="M728" s="63"/>
    </row>
    <row r="729" spans="1:13">
      <c r="A729" s="82"/>
      <c r="B729" s="83"/>
      <c r="C729" s="82" t="s">
        <v>3767</v>
      </c>
      <c r="D729" s="84" t="s">
        <v>3209</v>
      </c>
      <c r="E729" s="101" t="s">
        <v>3685</v>
      </c>
      <c r="F729" s="85" t="s">
        <v>3124</v>
      </c>
      <c r="G729" s="86">
        <v>92</v>
      </c>
      <c r="H729" s="87">
        <v>0</v>
      </c>
      <c r="I729" s="396">
        <f t="shared" si="30"/>
        <v>0</v>
      </c>
      <c r="J729" s="59"/>
      <c r="K729" s="35"/>
      <c r="L729" s="61"/>
      <c r="M729" s="63"/>
    </row>
    <row r="730" spans="1:13" ht="22.5">
      <c r="A730" s="94"/>
      <c r="B730" s="95"/>
      <c r="C730" s="94"/>
      <c r="D730" s="96"/>
      <c r="E730" s="100" t="s">
        <v>3686</v>
      </c>
      <c r="F730" s="97"/>
      <c r="G730" s="98"/>
      <c r="H730" s="398"/>
      <c r="I730" s="398" t="str">
        <f t="shared" si="30"/>
        <v/>
      </c>
      <c r="J730" s="59"/>
      <c r="K730" s="35"/>
      <c r="L730" s="61"/>
      <c r="M730" s="63"/>
    </row>
    <row r="731" spans="1:13">
      <c r="A731" s="82"/>
      <c r="B731" s="83"/>
      <c r="C731" s="82" t="s">
        <v>3768</v>
      </c>
      <c r="D731" s="84" t="s">
        <v>3210</v>
      </c>
      <c r="E731" s="101" t="s">
        <v>3687</v>
      </c>
      <c r="F731" s="334" t="s">
        <v>3124</v>
      </c>
      <c r="G731" s="86">
        <v>2</v>
      </c>
      <c r="H731" s="87">
        <v>0</v>
      </c>
      <c r="I731" s="396">
        <f t="shared" si="30"/>
        <v>0</v>
      </c>
      <c r="J731" s="59"/>
      <c r="K731" s="35"/>
      <c r="L731" s="61"/>
      <c r="M731" s="63"/>
    </row>
    <row r="732" spans="1:13" ht="22.5">
      <c r="A732" s="94"/>
      <c r="B732" s="95"/>
      <c r="C732" s="94"/>
      <c r="D732" s="96"/>
      <c r="E732" s="100" t="s">
        <v>4486</v>
      </c>
      <c r="F732" s="97"/>
      <c r="G732" s="98"/>
      <c r="H732" s="398"/>
      <c r="I732" s="398" t="str">
        <f t="shared" si="30"/>
        <v/>
      </c>
      <c r="J732" s="59"/>
      <c r="K732" s="35"/>
      <c r="L732" s="61"/>
      <c r="M732" s="63"/>
    </row>
    <row r="733" spans="1:13">
      <c r="A733" s="413">
        <v>4</v>
      </c>
      <c r="B733" s="413"/>
      <c r="C733" s="413"/>
      <c r="D733" s="414"/>
      <c r="E733" s="415" t="s">
        <v>232</v>
      </c>
      <c r="F733" s="415"/>
      <c r="G733" s="415"/>
      <c r="H733" s="464"/>
      <c r="I733" s="465">
        <f>SUM(I734:I746)</f>
        <v>0</v>
      </c>
      <c r="J733" s="59"/>
      <c r="K733" s="35"/>
      <c r="L733" s="61"/>
      <c r="M733" s="63"/>
    </row>
    <row r="734" spans="1:13">
      <c r="A734" s="416">
        <v>5</v>
      </c>
      <c r="B734" s="416"/>
      <c r="C734" s="416"/>
      <c r="D734" s="417"/>
      <c r="E734" s="418" t="s">
        <v>610</v>
      </c>
      <c r="F734" s="418"/>
      <c r="G734" s="418"/>
      <c r="H734" s="419"/>
      <c r="I734" s="420"/>
      <c r="J734" s="59"/>
      <c r="K734" s="35"/>
      <c r="L734" s="61"/>
      <c r="M734" s="63"/>
    </row>
    <row r="735" spans="1:13" ht="33.75">
      <c r="A735" s="82"/>
      <c r="B735" s="83"/>
      <c r="C735" s="82" t="s">
        <v>3769</v>
      </c>
      <c r="D735" s="84" t="s">
        <v>3209</v>
      </c>
      <c r="E735" s="101" t="s">
        <v>3688</v>
      </c>
      <c r="F735" s="85" t="s">
        <v>3126</v>
      </c>
      <c r="G735" s="86">
        <v>1800</v>
      </c>
      <c r="H735" s="87">
        <v>0</v>
      </c>
      <c r="I735" s="396">
        <f t="shared" si="30"/>
        <v>0</v>
      </c>
      <c r="J735" s="59"/>
      <c r="K735" s="35"/>
      <c r="L735" s="61"/>
      <c r="M735" s="63"/>
    </row>
    <row r="736" spans="1:13" ht="33.75">
      <c r="A736" s="82"/>
      <c r="B736" s="83"/>
      <c r="C736" s="82" t="s">
        <v>3770</v>
      </c>
      <c r="D736" s="84" t="s">
        <v>3210</v>
      </c>
      <c r="E736" s="101" t="s">
        <v>3689</v>
      </c>
      <c r="F736" s="85" t="s">
        <v>3126</v>
      </c>
      <c r="G736" s="86">
        <v>1400</v>
      </c>
      <c r="H736" s="87">
        <v>0</v>
      </c>
      <c r="I736" s="396">
        <f t="shared" si="30"/>
        <v>0</v>
      </c>
      <c r="J736" s="59"/>
      <c r="K736" s="35"/>
      <c r="L736" s="61"/>
      <c r="M736" s="63"/>
    </row>
    <row r="737" spans="1:13" ht="22.5">
      <c r="A737" s="94"/>
      <c r="B737" s="95"/>
      <c r="C737" s="94"/>
      <c r="D737" s="96"/>
      <c r="E737" s="100" t="s">
        <v>3690</v>
      </c>
      <c r="F737" s="97"/>
      <c r="G737" s="98"/>
      <c r="H737" s="398"/>
      <c r="I737" s="398" t="str">
        <f t="shared" si="30"/>
        <v/>
      </c>
      <c r="J737" s="59"/>
      <c r="K737" s="35"/>
      <c r="L737" s="61"/>
      <c r="M737" s="63"/>
    </row>
    <row r="738" spans="1:13">
      <c r="A738" s="82"/>
      <c r="B738" s="83"/>
      <c r="C738" s="82" t="s">
        <v>3500</v>
      </c>
      <c r="D738" s="84" t="s">
        <v>3211</v>
      </c>
      <c r="E738" s="101" t="s">
        <v>3439</v>
      </c>
      <c r="F738" s="85" t="s">
        <v>3096</v>
      </c>
      <c r="G738" s="86">
        <v>30</v>
      </c>
      <c r="H738" s="87">
        <v>0</v>
      </c>
      <c r="I738" s="396">
        <f t="shared" si="30"/>
        <v>0</v>
      </c>
      <c r="J738" s="59"/>
      <c r="K738" s="35"/>
      <c r="L738" s="61"/>
      <c r="M738" s="63"/>
    </row>
    <row r="739" spans="1:13" ht="33.75">
      <c r="A739" s="94"/>
      <c r="B739" s="95"/>
      <c r="C739" s="94"/>
      <c r="D739" s="96"/>
      <c r="E739" s="100" t="s">
        <v>3691</v>
      </c>
      <c r="F739" s="97"/>
      <c r="G739" s="98"/>
      <c r="H739" s="398"/>
      <c r="I739" s="398" t="str">
        <f t="shared" si="30"/>
        <v/>
      </c>
      <c r="J739" s="59"/>
      <c r="K739" s="35"/>
      <c r="L739" s="61"/>
      <c r="M739" s="63"/>
    </row>
    <row r="740" spans="1:13">
      <c r="A740" s="416">
        <v>5</v>
      </c>
      <c r="B740" s="416"/>
      <c r="C740" s="416"/>
      <c r="D740" s="417"/>
      <c r="E740" s="418" t="s">
        <v>725</v>
      </c>
      <c r="F740" s="418"/>
      <c r="G740" s="418"/>
      <c r="H740" s="419"/>
      <c r="I740" s="420"/>
      <c r="J740" s="59"/>
      <c r="K740" s="35"/>
      <c r="L740" s="61"/>
      <c r="M740" s="63"/>
    </row>
    <row r="741" spans="1:13">
      <c r="A741" s="30"/>
      <c r="B741" s="72"/>
      <c r="C741" s="30" t="s">
        <v>3388</v>
      </c>
      <c r="D741" s="31" t="s">
        <v>3209</v>
      </c>
      <c r="E741" s="78" t="s">
        <v>3339</v>
      </c>
      <c r="F741" s="32" t="s">
        <v>3096</v>
      </c>
      <c r="G741" s="34">
        <v>1643</v>
      </c>
      <c r="H741" s="56">
        <v>0</v>
      </c>
      <c r="I741" s="395">
        <f t="shared" si="30"/>
        <v>0</v>
      </c>
      <c r="J741" s="59"/>
      <c r="K741" s="35"/>
      <c r="L741" s="61"/>
      <c r="M741" s="63"/>
    </row>
    <row r="742" spans="1:13">
      <c r="A742" s="454">
        <v>5</v>
      </c>
      <c r="B742" s="454"/>
      <c r="C742" s="454"/>
      <c r="D742" s="455"/>
      <c r="E742" s="456" t="s">
        <v>612</v>
      </c>
      <c r="F742" s="456"/>
      <c r="G742" s="456"/>
      <c r="H742" s="457"/>
      <c r="I742" s="458"/>
      <c r="J742" s="59"/>
      <c r="K742" s="35"/>
      <c r="L742" s="61"/>
      <c r="M742" s="63"/>
    </row>
    <row r="743" spans="1:13">
      <c r="A743" s="82"/>
      <c r="B743" s="83"/>
      <c r="C743" s="82" t="s">
        <v>3771</v>
      </c>
      <c r="D743" s="84" t="s">
        <v>3209</v>
      </c>
      <c r="E743" s="101" t="s">
        <v>3692</v>
      </c>
      <c r="F743" s="85" t="s">
        <v>3126</v>
      </c>
      <c r="G743" s="86">
        <v>1300</v>
      </c>
      <c r="H743" s="87">
        <v>0</v>
      </c>
      <c r="I743" s="396">
        <f t="shared" ref="I743:I797" si="31">IF(ISNUMBER(G743),ROUND(G743*H743,2),"")</f>
        <v>0</v>
      </c>
      <c r="J743" s="59"/>
      <c r="K743" s="35"/>
      <c r="L743" s="61"/>
      <c r="M743" s="63"/>
    </row>
    <row r="744" spans="1:13" ht="45">
      <c r="A744" s="94"/>
      <c r="B744" s="95"/>
      <c r="C744" s="94"/>
      <c r="D744" s="96"/>
      <c r="E744" s="100" t="s">
        <v>3693</v>
      </c>
      <c r="F744" s="97"/>
      <c r="G744" s="98"/>
      <c r="H744" s="398"/>
      <c r="I744" s="398" t="str">
        <f t="shared" si="31"/>
        <v/>
      </c>
      <c r="J744" s="59"/>
      <c r="K744" s="35"/>
      <c r="L744" s="61"/>
      <c r="M744" s="63"/>
    </row>
    <row r="745" spans="1:13">
      <c r="A745" s="82"/>
      <c r="B745" s="83"/>
      <c r="C745" s="82" t="s">
        <v>3189</v>
      </c>
      <c r="D745" s="84" t="s">
        <v>3210</v>
      </c>
      <c r="E745" s="101" t="s">
        <v>3139</v>
      </c>
      <c r="F745" s="85" t="s">
        <v>3126</v>
      </c>
      <c r="G745" s="86">
        <v>1680</v>
      </c>
      <c r="H745" s="87">
        <v>0</v>
      </c>
      <c r="I745" s="396">
        <f t="shared" si="31"/>
        <v>0</v>
      </c>
      <c r="J745" s="59"/>
      <c r="K745" s="35"/>
      <c r="L745" s="61"/>
      <c r="M745" s="63"/>
    </row>
    <row r="746" spans="1:13" ht="33.75">
      <c r="A746" s="94"/>
      <c r="B746" s="95"/>
      <c r="C746" s="94"/>
      <c r="D746" s="96"/>
      <c r="E746" s="100" t="s">
        <v>3694</v>
      </c>
      <c r="F746" s="97"/>
      <c r="G746" s="98"/>
      <c r="H746" s="398"/>
      <c r="I746" s="398" t="str">
        <f t="shared" si="31"/>
        <v/>
      </c>
      <c r="J746" s="59"/>
      <c r="K746" s="35"/>
      <c r="L746" s="61"/>
      <c r="M746" s="63"/>
    </row>
    <row r="747" spans="1:13">
      <c r="A747" s="402">
        <v>4</v>
      </c>
      <c r="B747" s="402"/>
      <c r="C747" s="402"/>
      <c r="D747" s="403"/>
      <c r="E747" s="404" t="s">
        <v>234</v>
      </c>
      <c r="F747" s="404"/>
      <c r="G747" s="404"/>
      <c r="H747" s="408"/>
      <c r="I747" s="409">
        <f>SUM(I748:I827)</f>
        <v>0</v>
      </c>
      <c r="J747" s="59"/>
      <c r="K747" s="35"/>
      <c r="L747" s="61"/>
      <c r="M747" s="63"/>
    </row>
    <row r="748" spans="1:13">
      <c r="A748" s="454">
        <v>5</v>
      </c>
      <c r="B748" s="454"/>
      <c r="C748" s="454"/>
      <c r="D748" s="455"/>
      <c r="E748" s="456" t="s">
        <v>614</v>
      </c>
      <c r="F748" s="456"/>
      <c r="G748" s="456"/>
      <c r="H748" s="457"/>
      <c r="I748" s="458"/>
      <c r="J748" s="59"/>
      <c r="K748" s="35"/>
      <c r="L748" s="61"/>
      <c r="M748" s="63"/>
    </row>
    <row r="749" spans="1:13" ht="22.5">
      <c r="A749" s="82"/>
      <c r="B749" s="83"/>
      <c r="C749" s="82" t="s">
        <v>3673</v>
      </c>
      <c r="D749" s="84" t="s">
        <v>3209</v>
      </c>
      <c r="E749" s="101" t="s">
        <v>3649</v>
      </c>
      <c r="F749" s="85" t="s">
        <v>3096</v>
      </c>
      <c r="G749" s="86">
        <v>105</v>
      </c>
      <c r="H749" s="87">
        <v>0</v>
      </c>
      <c r="I749" s="396">
        <f t="shared" si="31"/>
        <v>0</v>
      </c>
      <c r="J749" s="59"/>
      <c r="K749" s="35"/>
      <c r="L749" s="61"/>
      <c r="M749" s="63"/>
    </row>
    <row r="750" spans="1:13" ht="45">
      <c r="A750" s="94"/>
      <c r="B750" s="95"/>
      <c r="C750" s="94"/>
      <c r="D750" s="96"/>
      <c r="E750" s="100" t="s">
        <v>3695</v>
      </c>
      <c r="F750" s="97"/>
      <c r="G750" s="98"/>
      <c r="H750" s="398"/>
      <c r="I750" s="398" t="str">
        <f t="shared" si="31"/>
        <v/>
      </c>
      <c r="J750" s="59"/>
      <c r="K750" s="35"/>
      <c r="L750" s="61"/>
      <c r="M750" s="63"/>
    </row>
    <row r="751" spans="1:13" ht="22.5">
      <c r="A751" s="82"/>
      <c r="B751" s="83"/>
      <c r="C751" s="82" t="s">
        <v>3772</v>
      </c>
      <c r="D751" s="84" t="s">
        <v>3210</v>
      </c>
      <c r="E751" s="101" t="s">
        <v>3696</v>
      </c>
      <c r="F751" s="85" t="s">
        <v>3095</v>
      </c>
      <c r="G751" s="86">
        <v>3</v>
      </c>
      <c r="H751" s="87">
        <v>0</v>
      </c>
      <c r="I751" s="396">
        <f t="shared" si="31"/>
        <v>0</v>
      </c>
      <c r="J751" s="59"/>
      <c r="K751" s="35"/>
      <c r="L751" s="61"/>
      <c r="M751" s="63"/>
    </row>
    <row r="752" spans="1:13" ht="45">
      <c r="A752" s="94"/>
      <c r="B752" s="95"/>
      <c r="C752" s="94"/>
      <c r="D752" s="96"/>
      <c r="E752" s="100" t="s">
        <v>3697</v>
      </c>
      <c r="F752" s="97"/>
      <c r="G752" s="98"/>
      <c r="H752" s="398"/>
      <c r="I752" s="398" t="str">
        <f t="shared" si="31"/>
        <v/>
      </c>
      <c r="J752" s="59"/>
      <c r="K752" s="35"/>
      <c r="L752" s="61"/>
      <c r="M752" s="63"/>
    </row>
    <row r="753" spans="1:13" ht="22.5">
      <c r="A753" s="94"/>
      <c r="B753" s="95"/>
      <c r="C753" s="94" t="s">
        <v>3773</v>
      </c>
      <c r="D753" s="96" t="s">
        <v>3211</v>
      </c>
      <c r="E753" s="100" t="s">
        <v>3698</v>
      </c>
      <c r="F753" s="97" t="s">
        <v>3095</v>
      </c>
      <c r="G753" s="98">
        <v>4</v>
      </c>
      <c r="H753" s="99">
        <v>0</v>
      </c>
      <c r="I753" s="398">
        <f t="shared" si="31"/>
        <v>0</v>
      </c>
      <c r="J753" s="59"/>
      <c r="K753" s="35"/>
      <c r="L753" s="61"/>
      <c r="M753" s="63"/>
    </row>
    <row r="754" spans="1:13" ht="22.5">
      <c r="A754" s="30"/>
      <c r="B754" s="72"/>
      <c r="C754" s="30" t="s">
        <v>3666</v>
      </c>
      <c r="D754" s="31" t="s">
        <v>3212</v>
      </c>
      <c r="E754" s="78" t="s">
        <v>3699</v>
      </c>
      <c r="F754" s="32" t="s">
        <v>3095</v>
      </c>
      <c r="G754" s="34">
        <v>1</v>
      </c>
      <c r="H754" s="56">
        <v>0</v>
      </c>
      <c r="I754" s="395">
        <f t="shared" si="31"/>
        <v>0</v>
      </c>
      <c r="J754" s="59"/>
      <c r="K754" s="35"/>
      <c r="L754" s="61"/>
      <c r="M754" s="63"/>
    </row>
    <row r="755" spans="1:13">
      <c r="A755" s="454">
        <v>5</v>
      </c>
      <c r="B755" s="454"/>
      <c r="C755" s="454"/>
      <c r="D755" s="455"/>
      <c r="E755" s="456" t="s">
        <v>3424</v>
      </c>
      <c r="F755" s="456"/>
      <c r="G755" s="456"/>
      <c r="H755" s="457"/>
      <c r="I755" s="458"/>
      <c r="J755" s="59"/>
      <c r="K755" s="35"/>
      <c r="L755" s="61"/>
      <c r="M755" s="63"/>
    </row>
    <row r="756" spans="1:13" ht="22.5">
      <c r="A756" s="82"/>
      <c r="B756" s="83"/>
      <c r="C756" s="82" t="s">
        <v>3774</v>
      </c>
      <c r="D756" s="84" t="s">
        <v>3209</v>
      </c>
      <c r="E756" s="101" t="s">
        <v>3700</v>
      </c>
      <c r="F756" s="85" t="s">
        <v>3124</v>
      </c>
      <c r="G756" s="86">
        <v>248</v>
      </c>
      <c r="H756" s="87">
        <v>0</v>
      </c>
      <c r="I756" s="396">
        <f t="shared" si="31"/>
        <v>0</v>
      </c>
      <c r="J756" s="59"/>
      <c r="K756" s="35"/>
      <c r="L756" s="61"/>
      <c r="M756" s="63"/>
    </row>
    <row r="757" spans="1:13" ht="22.5">
      <c r="A757" s="94"/>
      <c r="B757" s="95"/>
      <c r="C757" s="94"/>
      <c r="D757" s="96"/>
      <c r="E757" s="100" t="s">
        <v>3701</v>
      </c>
      <c r="F757" s="97"/>
      <c r="G757" s="98"/>
      <c r="H757" s="398"/>
      <c r="I757" s="398" t="str">
        <f t="shared" si="31"/>
        <v/>
      </c>
      <c r="J757" s="59"/>
      <c r="K757" s="35"/>
      <c r="L757" s="61"/>
      <c r="M757" s="63"/>
    </row>
    <row r="758" spans="1:13" ht="56.25">
      <c r="A758" s="88"/>
      <c r="B758" s="89"/>
      <c r="C758" s="88" t="s">
        <v>3775</v>
      </c>
      <c r="D758" s="90" t="s">
        <v>3210</v>
      </c>
      <c r="E758" s="102" t="s">
        <v>3702</v>
      </c>
      <c r="F758" s="91" t="s">
        <v>3124</v>
      </c>
      <c r="G758" s="92">
        <v>18</v>
      </c>
      <c r="H758" s="93">
        <v>0</v>
      </c>
      <c r="I758" s="397">
        <f t="shared" si="31"/>
        <v>0</v>
      </c>
      <c r="J758" s="59"/>
      <c r="K758" s="35"/>
      <c r="L758" s="61"/>
      <c r="M758" s="63"/>
    </row>
    <row r="759" spans="1:13" ht="22.5">
      <c r="A759" s="82"/>
      <c r="B759" s="83"/>
      <c r="C759" s="82" t="s">
        <v>3776</v>
      </c>
      <c r="D759" s="84" t="s">
        <v>3211</v>
      </c>
      <c r="E759" s="101" t="s">
        <v>3703</v>
      </c>
      <c r="F759" s="85" t="s">
        <v>3124</v>
      </c>
      <c r="G759" s="86">
        <v>345</v>
      </c>
      <c r="H759" s="87">
        <v>0</v>
      </c>
      <c r="I759" s="396">
        <f t="shared" si="31"/>
        <v>0</v>
      </c>
      <c r="J759" s="59"/>
      <c r="K759" s="35"/>
      <c r="L759" s="61"/>
      <c r="M759" s="63"/>
    </row>
    <row r="760" spans="1:13" ht="22.5">
      <c r="A760" s="94"/>
      <c r="B760" s="95"/>
      <c r="C760" s="94"/>
      <c r="D760" s="96"/>
      <c r="E760" s="100" t="s">
        <v>3704</v>
      </c>
      <c r="F760" s="97"/>
      <c r="G760" s="98"/>
      <c r="H760" s="398"/>
      <c r="I760" s="398" t="str">
        <f t="shared" si="31"/>
        <v/>
      </c>
      <c r="J760" s="59"/>
      <c r="K760" s="35"/>
      <c r="L760" s="61"/>
      <c r="M760" s="63"/>
    </row>
    <row r="761" spans="1:13" ht="22.5">
      <c r="A761" s="82"/>
      <c r="B761" s="83"/>
      <c r="C761" s="82" t="s">
        <v>3777</v>
      </c>
      <c r="D761" s="84" t="s">
        <v>3212</v>
      </c>
      <c r="E761" s="101" t="s">
        <v>3705</v>
      </c>
      <c r="F761" s="85" t="s">
        <v>3124</v>
      </c>
      <c r="G761" s="86">
        <v>44</v>
      </c>
      <c r="H761" s="87">
        <v>0</v>
      </c>
      <c r="I761" s="396">
        <f t="shared" si="31"/>
        <v>0</v>
      </c>
      <c r="J761" s="59"/>
      <c r="K761" s="35"/>
      <c r="L761" s="61"/>
      <c r="M761" s="63"/>
    </row>
    <row r="762" spans="1:13" ht="22.5">
      <c r="A762" s="94"/>
      <c r="B762" s="95"/>
      <c r="C762" s="94"/>
      <c r="D762" s="96"/>
      <c r="E762" s="100" t="s">
        <v>3706</v>
      </c>
      <c r="F762" s="97"/>
      <c r="G762" s="98"/>
      <c r="H762" s="398"/>
      <c r="I762" s="398" t="str">
        <f t="shared" si="31"/>
        <v/>
      </c>
      <c r="J762" s="59"/>
      <c r="K762" s="35"/>
      <c r="L762" s="61"/>
      <c r="M762" s="63"/>
    </row>
    <row r="763" spans="1:13" ht="22.5">
      <c r="A763" s="82"/>
      <c r="B763" s="83"/>
      <c r="C763" s="82" t="s">
        <v>3778</v>
      </c>
      <c r="D763" s="84" t="s">
        <v>3213</v>
      </c>
      <c r="E763" s="101" t="s">
        <v>3707</v>
      </c>
      <c r="F763" s="85" t="s">
        <v>3124</v>
      </c>
      <c r="G763" s="86">
        <v>184</v>
      </c>
      <c r="H763" s="87">
        <v>0</v>
      </c>
      <c r="I763" s="396">
        <f t="shared" si="31"/>
        <v>0</v>
      </c>
      <c r="J763" s="59"/>
      <c r="K763" s="35"/>
      <c r="L763" s="61"/>
      <c r="M763" s="63"/>
    </row>
    <row r="764" spans="1:13" ht="22.5">
      <c r="A764" s="94"/>
      <c r="B764" s="95"/>
      <c r="C764" s="94"/>
      <c r="D764" s="96"/>
      <c r="E764" s="100" t="s">
        <v>3708</v>
      </c>
      <c r="F764" s="97"/>
      <c r="G764" s="98"/>
      <c r="H764" s="398"/>
      <c r="I764" s="398" t="str">
        <f t="shared" si="31"/>
        <v/>
      </c>
      <c r="J764" s="59"/>
      <c r="K764" s="35"/>
      <c r="L764" s="61"/>
      <c r="M764" s="63"/>
    </row>
    <row r="765" spans="1:13" ht="22.5">
      <c r="A765" s="82"/>
      <c r="B765" s="83"/>
      <c r="C765" s="82" t="s">
        <v>3779</v>
      </c>
      <c r="D765" s="84" t="s">
        <v>3214</v>
      </c>
      <c r="E765" s="101" t="s">
        <v>3709</v>
      </c>
      <c r="F765" s="85" t="s">
        <v>3124</v>
      </c>
      <c r="G765" s="86">
        <v>4</v>
      </c>
      <c r="H765" s="87">
        <v>0</v>
      </c>
      <c r="I765" s="396">
        <f t="shared" si="31"/>
        <v>0</v>
      </c>
      <c r="J765" s="59"/>
      <c r="K765" s="35"/>
      <c r="L765" s="61"/>
      <c r="M765" s="63"/>
    </row>
    <row r="766" spans="1:13" ht="22.5">
      <c r="A766" s="94"/>
      <c r="B766" s="95"/>
      <c r="C766" s="94"/>
      <c r="D766" s="96"/>
      <c r="E766" s="100" t="s">
        <v>3708</v>
      </c>
      <c r="F766" s="97"/>
      <c r="G766" s="98"/>
      <c r="H766" s="398"/>
      <c r="I766" s="398" t="str">
        <f t="shared" si="31"/>
        <v/>
      </c>
      <c r="J766" s="59"/>
      <c r="K766" s="35"/>
      <c r="L766" s="61"/>
      <c r="M766" s="63"/>
    </row>
    <row r="767" spans="1:13" ht="22.5">
      <c r="A767" s="82"/>
      <c r="B767" s="83"/>
      <c r="C767" s="82" t="s">
        <v>3780</v>
      </c>
      <c r="D767" s="84" t="s">
        <v>3215</v>
      </c>
      <c r="E767" s="101" t="s">
        <v>3710</v>
      </c>
      <c r="F767" s="85" t="s">
        <v>3124</v>
      </c>
      <c r="G767" s="86">
        <v>7</v>
      </c>
      <c r="H767" s="87">
        <v>0</v>
      </c>
      <c r="I767" s="396">
        <f t="shared" si="31"/>
        <v>0</v>
      </c>
      <c r="J767" s="59"/>
      <c r="K767" s="35"/>
      <c r="L767" s="61"/>
      <c r="M767" s="63"/>
    </row>
    <row r="768" spans="1:13" ht="22.5">
      <c r="A768" s="94"/>
      <c r="B768" s="95"/>
      <c r="C768" s="94"/>
      <c r="D768" s="96"/>
      <c r="E768" s="100" t="s">
        <v>3704</v>
      </c>
      <c r="F768" s="97"/>
      <c r="G768" s="98"/>
      <c r="H768" s="398"/>
      <c r="I768" s="398" t="str">
        <f t="shared" si="31"/>
        <v/>
      </c>
      <c r="J768" s="59"/>
      <c r="K768" s="35"/>
      <c r="L768" s="61"/>
      <c r="M768" s="63"/>
    </row>
    <row r="769" spans="1:13" ht="22.5">
      <c r="A769" s="82"/>
      <c r="B769" s="83"/>
      <c r="C769" s="82" t="s">
        <v>3781</v>
      </c>
      <c r="D769" s="84" t="s">
        <v>3216</v>
      </c>
      <c r="E769" s="101" t="s">
        <v>3711</v>
      </c>
      <c r="F769" s="85" t="s">
        <v>3124</v>
      </c>
      <c r="G769" s="86">
        <v>39</v>
      </c>
      <c r="H769" s="87">
        <v>0</v>
      </c>
      <c r="I769" s="396">
        <f t="shared" si="31"/>
        <v>0</v>
      </c>
      <c r="J769" s="59"/>
      <c r="K769" s="35"/>
      <c r="L769" s="61"/>
      <c r="M769" s="63"/>
    </row>
    <row r="770" spans="1:13" ht="22.5">
      <c r="A770" s="94"/>
      <c r="B770" s="95"/>
      <c r="C770" s="94"/>
      <c r="D770" s="96"/>
      <c r="E770" s="100" t="s">
        <v>3704</v>
      </c>
      <c r="F770" s="97"/>
      <c r="G770" s="98"/>
      <c r="H770" s="398"/>
      <c r="I770" s="398" t="str">
        <f t="shared" si="31"/>
        <v/>
      </c>
      <c r="J770" s="59"/>
      <c r="K770" s="35"/>
      <c r="L770" s="61"/>
      <c r="M770" s="63"/>
    </row>
    <row r="771" spans="1:13" ht="22.5">
      <c r="A771" s="88"/>
      <c r="B771" s="89"/>
      <c r="C771" s="88" t="s">
        <v>3782</v>
      </c>
      <c r="D771" s="90" t="s">
        <v>3217</v>
      </c>
      <c r="E771" s="102" t="s">
        <v>3712</v>
      </c>
      <c r="F771" s="91" t="s">
        <v>3124</v>
      </c>
      <c r="G771" s="92">
        <v>142</v>
      </c>
      <c r="H771" s="93">
        <v>0</v>
      </c>
      <c r="I771" s="397">
        <f t="shared" si="31"/>
        <v>0</v>
      </c>
      <c r="J771" s="59"/>
      <c r="K771" s="35"/>
      <c r="L771" s="61"/>
      <c r="M771" s="63"/>
    </row>
    <row r="772" spans="1:13" ht="22.5">
      <c r="A772" s="82"/>
      <c r="B772" s="83"/>
      <c r="C772" s="82" t="s">
        <v>3676</v>
      </c>
      <c r="D772" s="84" t="s">
        <v>3218</v>
      </c>
      <c r="E772" s="101" t="s">
        <v>3713</v>
      </c>
      <c r="F772" s="85" t="s">
        <v>3124</v>
      </c>
      <c r="G772" s="86">
        <v>82</v>
      </c>
      <c r="H772" s="87">
        <v>0</v>
      </c>
      <c r="I772" s="396">
        <f t="shared" si="31"/>
        <v>0</v>
      </c>
      <c r="J772" s="59"/>
      <c r="K772" s="35"/>
      <c r="L772" s="61"/>
      <c r="M772" s="63"/>
    </row>
    <row r="773" spans="1:13" ht="33.75">
      <c r="A773" s="94"/>
      <c r="B773" s="95"/>
      <c r="C773" s="94"/>
      <c r="D773" s="96"/>
      <c r="E773" s="100" t="s">
        <v>3714</v>
      </c>
      <c r="F773" s="97"/>
      <c r="G773" s="98"/>
      <c r="H773" s="398"/>
      <c r="I773" s="398" t="str">
        <f t="shared" si="31"/>
        <v/>
      </c>
      <c r="J773" s="59"/>
      <c r="K773" s="35"/>
      <c r="L773" s="61"/>
      <c r="M773" s="63"/>
    </row>
    <row r="774" spans="1:13" ht="33.75">
      <c r="A774" s="94"/>
      <c r="B774" s="95"/>
      <c r="C774" s="94" t="s">
        <v>3783</v>
      </c>
      <c r="D774" s="96" t="s">
        <v>3219</v>
      </c>
      <c r="E774" s="100" t="s">
        <v>3715</v>
      </c>
      <c r="F774" s="97" t="s">
        <v>3095</v>
      </c>
      <c r="G774" s="98">
        <v>2</v>
      </c>
      <c r="H774" s="99">
        <v>0</v>
      </c>
      <c r="I774" s="398">
        <f t="shared" si="31"/>
        <v>0</v>
      </c>
      <c r="J774" s="59"/>
      <c r="K774" s="35"/>
      <c r="L774" s="61"/>
      <c r="M774" s="63"/>
    </row>
    <row r="775" spans="1:13" ht="22.5">
      <c r="A775" s="30"/>
      <c r="B775" s="72"/>
      <c r="C775" s="30" t="s">
        <v>3784</v>
      </c>
      <c r="D775" s="31" t="s">
        <v>3220</v>
      </c>
      <c r="E775" s="78" t="s">
        <v>3716</v>
      </c>
      <c r="F775" s="32" t="s">
        <v>3095</v>
      </c>
      <c r="G775" s="34">
        <v>3</v>
      </c>
      <c r="H775" s="56">
        <v>0</v>
      </c>
      <c r="I775" s="395">
        <f t="shared" si="31"/>
        <v>0</v>
      </c>
      <c r="J775" s="59"/>
      <c r="K775" s="35"/>
      <c r="L775" s="61"/>
      <c r="M775" s="63"/>
    </row>
    <row r="776" spans="1:13" ht="22.5">
      <c r="A776" s="30"/>
      <c r="B776" s="72"/>
      <c r="C776" s="30" t="s">
        <v>3785</v>
      </c>
      <c r="D776" s="31" t="s">
        <v>3221</v>
      </c>
      <c r="E776" s="78" t="s">
        <v>3717</v>
      </c>
      <c r="F776" s="32" t="s">
        <v>3095</v>
      </c>
      <c r="G776" s="34">
        <v>6</v>
      </c>
      <c r="H776" s="56">
        <v>0</v>
      </c>
      <c r="I776" s="395">
        <f t="shared" si="31"/>
        <v>0</v>
      </c>
      <c r="J776" s="59"/>
      <c r="K776" s="35"/>
      <c r="L776" s="61"/>
      <c r="M776" s="63"/>
    </row>
    <row r="777" spans="1:13" ht="33.75">
      <c r="A777" s="30"/>
      <c r="B777" s="72"/>
      <c r="C777" s="30" t="s">
        <v>3786</v>
      </c>
      <c r="D777" s="31" t="s">
        <v>3222</v>
      </c>
      <c r="E777" s="78" t="s">
        <v>3718</v>
      </c>
      <c r="F777" s="32" t="s">
        <v>3124</v>
      </c>
      <c r="G777" s="34">
        <v>14</v>
      </c>
      <c r="H777" s="56">
        <v>0</v>
      </c>
      <c r="I777" s="395">
        <f t="shared" si="31"/>
        <v>0</v>
      </c>
      <c r="J777" s="59"/>
      <c r="K777" s="35"/>
      <c r="L777" s="61"/>
      <c r="M777" s="63"/>
    </row>
    <row r="778" spans="1:13" ht="22.5">
      <c r="A778" s="30"/>
      <c r="B778" s="72"/>
      <c r="C778" s="30" t="s">
        <v>3787</v>
      </c>
      <c r="D778" s="31" t="s">
        <v>3256</v>
      </c>
      <c r="E778" s="78" t="s">
        <v>3719</v>
      </c>
      <c r="F778" s="32" t="s">
        <v>3124</v>
      </c>
      <c r="G778" s="34">
        <v>832</v>
      </c>
      <c r="H778" s="56">
        <v>0</v>
      </c>
      <c r="I778" s="395">
        <f t="shared" si="31"/>
        <v>0</v>
      </c>
      <c r="J778" s="59"/>
      <c r="K778" s="35"/>
      <c r="L778" s="61"/>
      <c r="M778" s="63"/>
    </row>
    <row r="779" spans="1:13" ht="22.5">
      <c r="A779" s="30"/>
      <c r="B779" s="72"/>
      <c r="C779" s="30" t="s">
        <v>3788</v>
      </c>
      <c r="D779" s="31" t="s">
        <v>3257</v>
      </c>
      <c r="E779" s="78" t="s">
        <v>3720</v>
      </c>
      <c r="F779" s="32" t="s">
        <v>3124</v>
      </c>
      <c r="G779" s="34">
        <v>181</v>
      </c>
      <c r="H779" s="56">
        <v>0</v>
      </c>
      <c r="I779" s="395">
        <f t="shared" si="31"/>
        <v>0</v>
      </c>
      <c r="J779" s="59"/>
      <c r="K779" s="35"/>
      <c r="L779" s="61"/>
      <c r="M779" s="63"/>
    </row>
    <row r="780" spans="1:13" ht="22.5">
      <c r="A780" s="30"/>
      <c r="B780" s="72"/>
      <c r="C780" s="30" t="s">
        <v>3789</v>
      </c>
      <c r="D780" s="31" t="s">
        <v>3258</v>
      </c>
      <c r="E780" s="78" t="s">
        <v>3721</v>
      </c>
      <c r="F780" s="32" t="s">
        <v>3124</v>
      </c>
      <c r="G780" s="34">
        <v>82</v>
      </c>
      <c r="H780" s="56">
        <v>0</v>
      </c>
      <c r="I780" s="395">
        <f t="shared" si="31"/>
        <v>0</v>
      </c>
      <c r="J780" s="59"/>
      <c r="K780" s="35"/>
      <c r="L780" s="61"/>
      <c r="M780" s="63"/>
    </row>
    <row r="781" spans="1:13" ht="22.5">
      <c r="A781" s="30"/>
      <c r="B781" s="72"/>
      <c r="C781" s="30" t="s">
        <v>3790</v>
      </c>
      <c r="D781" s="31" t="s">
        <v>3259</v>
      </c>
      <c r="E781" s="78" t="s">
        <v>3722</v>
      </c>
      <c r="F781" s="32" t="s">
        <v>3124</v>
      </c>
      <c r="G781" s="34">
        <v>72</v>
      </c>
      <c r="H781" s="56">
        <v>0</v>
      </c>
      <c r="I781" s="395">
        <f t="shared" si="31"/>
        <v>0</v>
      </c>
      <c r="J781" s="59"/>
      <c r="K781" s="35"/>
      <c r="L781" s="61"/>
      <c r="M781" s="63"/>
    </row>
    <row r="782" spans="1:13" ht="22.5">
      <c r="A782" s="30"/>
      <c r="B782" s="72"/>
      <c r="C782" s="30" t="s">
        <v>3791</v>
      </c>
      <c r="D782" s="31" t="s">
        <v>3679</v>
      </c>
      <c r="E782" s="78" t="s">
        <v>3723</v>
      </c>
      <c r="F782" s="32" t="s">
        <v>3124</v>
      </c>
      <c r="G782" s="34">
        <v>55</v>
      </c>
      <c r="H782" s="56">
        <v>0</v>
      </c>
      <c r="I782" s="395">
        <f t="shared" si="31"/>
        <v>0</v>
      </c>
      <c r="J782" s="59"/>
      <c r="K782" s="35"/>
      <c r="L782" s="61"/>
      <c r="M782" s="63"/>
    </row>
    <row r="783" spans="1:13" ht="22.5">
      <c r="A783" s="30"/>
      <c r="B783" s="72"/>
      <c r="C783" s="30" t="s">
        <v>3792</v>
      </c>
      <c r="D783" s="31" t="s">
        <v>3680</v>
      </c>
      <c r="E783" s="78" t="s">
        <v>3724</v>
      </c>
      <c r="F783" s="32" t="s">
        <v>3124</v>
      </c>
      <c r="G783" s="34">
        <v>5</v>
      </c>
      <c r="H783" s="56">
        <v>0</v>
      </c>
      <c r="I783" s="395">
        <f t="shared" si="31"/>
        <v>0</v>
      </c>
      <c r="J783" s="59"/>
      <c r="K783" s="35"/>
      <c r="L783" s="61"/>
      <c r="M783" s="63"/>
    </row>
    <row r="784" spans="1:13" ht="22.5">
      <c r="A784" s="30"/>
      <c r="B784" s="72"/>
      <c r="C784" s="30" t="s">
        <v>3793</v>
      </c>
      <c r="D784" s="31" t="s">
        <v>3820</v>
      </c>
      <c r="E784" s="78" t="s">
        <v>3725</v>
      </c>
      <c r="F784" s="32" t="s">
        <v>3124</v>
      </c>
      <c r="G784" s="34">
        <v>12</v>
      </c>
      <c r="H784" s="56">
        <v>0</v>
      </c>
      <c r="I784" s="395">
        <f t="shared" si="31"/>
        <v>0</v>
      </c>
      <c r="J784" s="59"/>
      <c r="K784" s="35"/>
      <c r="L784" s="61"/>
      <c r="M784" s="63"/>
    </row>
    <row r="785" spans="1:13" ht="22.5">
      <c r="A785" s="30"/>
      <c r="B785" s="72"/>
      <c r="C785" s="30" t="s">
        <v>3794</v>
      </c>
      <c r="D785" s="31" t="s">
        <v>3821</v>
      </c>
      <c r="E785" s="78" t="s">
        <v>3726</v>
      </c>
      <c r="F785" s="32" t="s">
        <v>3124</v>
      </c>
      <c r="G785" s="34">
        <v>44</v>
      </c>
      <c r="H785" s="56">
        <v>0</v>
      </c>
      <c r="I785" s="395">
        <f t="shared" si="31"/>
        <v>0</v>
      </c>
      <c r="J785" s="59"/>
      <c r="K785" s="35"/>
      <c r="L785" s="61"/>
      <c r="M785" s="63"/>
    </row>
    <row r="786" spans="1:13">
      <c r="A786" s="30"/>
      <c r="B786" s="72"/>
      <c r="C786" s="30" t="s">
        <v>3795</v>
      </c>
      <c r="D786" s="31" t="s">
        <v>3822</v>
      </c>
      <c r="E786" s="78" t="s">
        <v>3727</v>
      </c>
      <c r="F786" s="32" t="s">
        <v>3124</v>
      </c>
      <c r="G786" s="34">
        <v>248</v>
      </c>
      <c r="H786" s="56">
        <v>0</v>
      </c>
      <c r="I786" s="395">
        <f t="shared" si="31"/>
        <v>0</v>
      </c>
      <c r="J786" s="59"/>
      <c r="K786" s="35"/>
      <c r="L786" s="61"/>
      <c r="M786" s="63"/>
    </row>
    <row r="787" spans="1:13">
      <c r="A787" s="30"/>
      <c r="B787" s="72"/>
      <c r="C787" s="30" t="s">
        <v>3796</v>
      </c>
      <c r="D787" s="31" t="s">
        <v>3823</v>
      </c>
      <c r="E787" s="78" t="s">
        <v>3728</v>
      </c>
      <c r="F787" s="32" t="s">
        <v>3124</v>
      </c>
      <c r="G787" s="34">
        <v>623</v>
      </c>
      <c r="H787" s="56">
        <v>0</v>
      </c>
      <c r="I787" s="395">
        <f t="shared" si="31"/>
        <v>0</v>
      </c>
      <c r="J787" s="59"/>
      <c r="K787" s="35"/>
      <c r="L787" s="61"/>
      <c r="M787" s="63"/>
    </row>
    <row r="788" spans="1:13">
      <c r="A788" s="30"/>
      <c r="B788" s="72"/>
      <c r="C788" s="30" t="s">
        <v>3797</v>
      </c>
      <c r="D788" s="31" t="s">
        <v>3824</v>
      </c>
      <c r="E788" s="78" t="s">
        <v>3729</v>
      </c>
      <c r="F788" s="32" t="s">
        <v>3124</v>
      </c>
      <c r="G788" s="34">
        <v>224</v>
      </c>
      <c r="H788" s="56">
        <v>0</v>
      </c>
      <c r="I788" s="395">
        <f t="shared" si="31"/>
        <v>0</v>
      </c>
      <c r="J788" s="59"/>
      <c r="K788" s="35"/>
      <c r="L788" s="61"/>
      <c r="M788" s="63"/>
    </row>
    <row r="789" spans="1:13">
      <c r="A789" s="30"/>
      <c r="B789" s="72"/>
      <c r="C789" s="30" t="s">
        <v>3798</v>
      </c>
      <c r="D789" s="31" t="s">
        <v>3825</v>
      </c>
      <c r="E789" s="78" t="s">
        <v>3730</v>
      </c>
      <c r="F789" s="32" t="s">
        <v>3124</v>
      </c>
      <c r="G789" s="34">
        <v>1095</v>
      </c>
      <c r="H789" s="56">
        <v>0</v>
      </c>
      <c r="I789" s="395">
        <f t="shared" si="31"/>
        <v>0</v>
      </c>
      <c r="J789" s="59"/>
      <c r="K789" s="35"/>
      <c r="L789" s="61"/>
      <c r="M789" s="63"/>
    </row>
    <row r="790" spans="1:13">
      <c r="A790" s="454">
        <v>5</v>
      </c>
      <c r="B790" s="454"/>
      <c r="C790" s="454"/>
      <c r="D790" s="455"/>
      <c r="E790" s="456" t="s">
        <v>616</v>
      </c>
      <c r="F790" s="456"/>
      <c r="G790" s="456"/>
      <c r="H790" s="457"/>
      <c r="I790" s="458"/>
      <c r="J790" s="59"/>
      <c r="K790" s="35"/>
      <c r="L790" s="61"/>
      <c r="M790" s="63"/>
    </row>
    <row r="791" spans="1:13" ht="22.5">
      <c r="A791" s="82"/>
      <c r="B791" s="83"/>
      <c r="C791" s="82" t="s">
        <v>3799</v>
      </c>
      <c r="D791" s="84" t="s">
        <v>3209</v>
      </c>
      <c r="E791" s="101" t="s">
        <v>3731</v>
      </c>
      <c r="F791" s="85" t="s">
        <v>3095</v>
      </c>
      <c r="G791" s="86">
        <v>30</v>
      </c>
      <c r="H791" s="87">
        <v>0</v>
      </c>
      <c r="I791" s="396">
        <f t="shared" si="31"/>
        <v>0</v>
      </c>
      <c r="J791" s="59"/>
      <c r="K791" s="35"/>
      <c r="L791" s="61"/>
      <c r="M791" s="63"/>
    </row>
    <row r="792" spans="1:13" ht="22.5">
      <c r="A792" s="94"/>
      <c r="B792" s="95"/>
      <c r="C792" s="94"/>
      <c r="D792" s="96"/>
      <c r="E792" s="100" t="s">
        <v>3732</v>
      </c>
      <c r="F792" s="97"/>
      <c r="G792" s="98"/>
      <c r="H792" s="398"/>
      <c r="I792" s="398" t="str">
        <f t="shared" si="31"/>
        <v/>
      </c>
      <c r="J792" s="59"/>
      <c r="K792" s="35"/>
      <c r="L792" s="61"/>
      <c r="M792" s="63"/>
    </row>
    <row r="793" spans="1:13" ht="22.5">
      <c r="A793" s="88"/>
      <c r="B793" s="89"/>
      <c r="C793" s="88" t="s">
        <v>3800</v>
      </c>
      <c r="D793" s="90" t="s">
        <v>3210</v>
      </c>
      <c r="E793" s="102" t="s">
        <v>3733</v>
      </c>
      <c r="F793" s="91" t="s">
        <v>3095</v>
      </c>
      <c r="G793" s="92">
        <v>1</v>
      </c>
      <c r="H793" s="93">
        <v>0</v>
      </c>
      <c r="I793" s="397">
        <f t="shared" si="31"/>
        <v>0</v>
      </c>
      <c r="J793" s="59"/>
      <c r="K793" s="35"/>
      <c r="L793" s="61"/>
      <c r="M793" s="63"/>
    </row>
    <row r="794" spans="1:13" ht="22.5">
      <c r="A794" s="82"/>
      <c r="B794" s="83"/>
      <c r="C794" s="82" t="s">
        <v>3801</v>
      </c>
      <c r="D794" s="84" t="s">
        <v>3211</v>
      </c>
      <c r="E794" s="101" t="s">
        <v>3734</v>
      </c>
      <c r="F794" s="85" t="s">
        <v>3095</v>
      </c>
      <c r="G794" s="86">
        <v>12</v>
      </c>
      <c r="H794" s="87">
        <v>0</v>
      </c>
      <c r="I794" s="396">
        <f t="shared" si="31"/>
        <v>0</v>
      </c>
      <c r="J794" s="59"/>
      <c r="K794" s="35"/>
      <c r="L794" s="61"/>
      <c r="M794" s="63"/>
    </row>
    <row r="795" spans="1:13" ht="33.75">
      <c r="A795" s="94"/>
      <c r="B795" s="95"/>
      <c r="C795" s="94"/>
      <c r="D795" s="96"/>
      <c r="E795" s="100" t="s">
        <v>3735</v>
      </c>
      <c r="F795" s="97"/>
      <c r="G795" s="98"/>
      <c r="H795" s="398"/>
      <c r="I795" s="398" t="str">
        <f t="shared" si="31"/>
        <v/>
      </c>
      <c r="J795" s="59"/>
      <c r="K795" s="35"/>
      <c r="L795" s="61"/>
      <c r="M795" s="63"/>
    </row>
    <row r="796" spans="1:13" ht="22.5">
      <c r="A796" s="88"/>
      <c r="B796" s="89"/>
      <c r="C796" s="88" t="s">
        <v>3802</v>
      </c>
      <c r="D796" s="90" t="s">
        <v>3212</v>
      </c>
      <c r="E796" s="102" t="s">
        <v>3736</v>
      </c>
      <c r="F796" s="91" t="s">
        <v>3095</v>
      </c>
      <c r="G796" s="92">
        <v>8</v>
      </c>
      <c r="H796" s="93">
        <v>0</v>
      </c>
      <c r="I796" s="397">
        <f t="shared" si="31"/>
        <v>0</v>
      </c>
      <c r="J796" s="59"/>
      <c r="K796" s="35"/>
      <c r="L796" s="61"/>
      <c r="M796" s="63"/>
    </row>
    <row r="797" spans="1:13" ht="22.5">
      <c r="A797" s="82"/>
      <c r="B797" s="83"/>
      <c r="C797" s="82" t="s">
        <v>3803</v>
      </c>
      <c r="D797" s="84" t="s">
        <v>3213</v>
      </c>
      <c r="E797" s="101" t="s">
        <v>3737</v>
      </c>
      <c r="F797" s="85" t="s">
        <v>3095</v>
      </c>
      <c r="G797" s="86">
        <v>3</v>
      </c>
      <c r="H797" s="87">
        <v>0</v>
      </c>
      <c r="I797" s="396">
        <f t="shared" si="31"/>
        <v>0</v>
      </c>
      <c r="J797" s="59"/>
      <c r="K797" s="35"/>
      <c r="L797" s="61"/>
      <c r="M797" s="63"/>
    </row>
    <row r="798" spans="1:13" ht="22.5">
      <c r="A798" s="94"/>
      <c r="B798" s="95"/>
      <c r="C798" s="94"/>
      <c r="D798" s="96"/>
      <c r="E798" s="100" t="s">
        <v>3738</v>
      </c>
      <c r="F798" s="97"/>
      <c r="G798" s="98"/>
      <c r="H798" s="398"/>
      <c r="I798" s="398" t="str">
        <f t="shared" ref="I798:I843" si="32">IF(ISNUMBER(G798),ROUND(G798*H798,2),"")</f>
        <v/>
      </c>
      <c r="J798" s="59"/>
      <c r="K798" s="35"/>
      <c r="L798" s="61"/>
      <c r="M798" s="63"/>
    </row>
    <row r="799" spans="1:13" ht="22.5">
      <c r="A799" s="82"/>
      <c r="B799" s="83"/>
      <c r="C799" s="82" t="s">
        <v>3804</v>
      </c>
      <c r="D799" s="84" t="s">
        <v>3214</v>
      </c>
      <c r="E799" s="101" t="s">
        <v>3739</v>
      </c>
      <c r="F799" s="85" t="s">
        <v>3095</v>
      </c>
      <c r="G799" s="86">
        <v>3</v>
      </c>
      <c r="H799" s="87">
        <v>0</v>
      </c>
      <c r="I799" s="396">
        <f t="shared" si="32"/>
        <v>0</v>
      </c>
      <c r="J799" s="59"/>
      <c r="K799" s="35"/>
      <c r="L799" s="61"/>
      <c r="M799" s="63"/>
    </row>
    <row r="800" spans="1:13" ht="45">
      <c r="A800" s="94"/>
      <c r="B800" s="95"/>
      <c r="C800" s="94"/>
      <c r="D800" s="96"/>
      <c r="E800" s="100" t="s">
        <v>3740</v>
      </c>
      <c r="F800" s="97"/>
      <c r="G800" s="98"/>
      <c r="H800" s="398"/>
      <c r="I800" s="398" t="str">
        <f t="shared" si="32"/>
        <v/>
      </c>
      <c r="J800" s="59"/>
      <c r="K800" s="35"/>
      <c r="L800" s="61"/>
      <c r="M800" s="63"/>
    </row>
    <row r="801" spans="1:13" ht="22.5">
      <c r="A801" s="82"/>
      <c r="B801" s="83"/>
      <c r="C801" s="82" t="s">
        <v>3805</v>
      </c>
      <c r="D801" s="84" t="s">
        <v>3215</v>
      </c>
      <c r="E801" s="101" t="s">
        <v>3741</v>
      </c>
      <c r="F801" s="85" t="s">
        <v>3095</v>
      </c>
      <c r="G801" s="86">
        <v>1</v>
      </c>
      <c r="H801" s="87">
        <v>0</v>
      </c>
      <c r="I801" s="396">
        <f t="shared" si="32"/>
        <v>0</v>
      </c>
      <c r="J801" s="59"/>
      <c r="K801" s="35"/>
      <c r="L801" s="61"/>
      <c r="M801" s="63"/>
    </row>
    <row r="802" spans="1:13" ht="33.75">
      <c r="A802" s="94"/>
      <c r="B802" s="95"/>
      <c r="C802" s="94"/>
      <c r="D802" s="96"/>
      <c r="E802" s="100" t="s">
        <v>3742</v>
      </c>
      <c r="F802" s="97"/>
      <c r="G802" s="98"/>
      <c r="H802" s="398"/>
      <c r="I802" s="398" t="str">
        <f t="shared" si="32"/>
        <v/>
      </c>
      <c r="J802" s="59"/>
      <c r="K802" s="35"/>
      <c r="L802" s="61"/>
      <c r="M802" s="63"/>
    </row>
    <row r="803" spans="1:13" ht="22.5">
      <c r="A803" s="82"/>
      <c r="B803" s="83"/>
      <c r="C803" s="82" t="s">
        <v>3806</v>
      </c>
      <c r="D803" s="84" t="s">
        <v>3216</v>
      </c>
      <c r="E803" s="101" t="s">
        <v>3743</v>
      </c>
      <c r="F803" s="85" t="s">
        <v>3095</v>
      </c>
      <c r="G803" s="86">
        <v>1</v>
      </c>
      <c r="H803" s="87">
        <v>0</v>
      </c>
      <c r="I803" s="396">
        <f t="shared" si="32"/>
        <v>0</v>
      </c>
      <c r="J803" s="59"/>
      <c r="K803" s="35"/>
      <c r="L803" s="61"/>
      <c r="M803" s="63"/>
    </row>
    <row r="804" spans="1:13" ht="33.75">
      <c r="A804" s="94"/>
      <c r="B804" s="95"/>
      <c r="C804" s="94"/>
      <c r="D804" s="96"/>
      <c r="E804" s="100" t="s">
        <v>3744</v>
      </c>
      <c r="F804" s="97"/>
      <c r="G804" s="98"/>
      <c r="H804" s="398"/>
      <c r="I804" s="398" t="str">
        <f t="shared" si="32"/>
        <v/>
      </c>
      <c r="J804" s="59"/>
      <c r="K804" s="35"/>
      <c r="L804" s="61"/>
      <c r="M804" s="63"/>
    </row>
    <row r="805" spans="1:13" ht="22.5">
      <c r="A805" s="94"/>
      <c r="B805" s="95"/>
      <c r="C805" s="94" t="s">
        <v>3807</v>
      </c>
      <c r="D805" s="96" t="s">
        <v>3217</v>
      </c>
      <c r="E805" s="100" t="s">
        <v>3745</v>
      </c>
      <c r="F805" s="97" t="s">
        <v>3095</v>
      </c>
      <c r="G805" s="98">
        <v>1</v>
      </c>
      <c r="H805" s="99">
        <v>0</v>
      </c>
      <c r="I805" s="398">
        <f t="shared" si="32"/>
        <v>0</v>
      </c>
      <c r="J805" s="59"/>
      <c r="K805" s="35"/>
      <c r="L805" s="61"/>
      <c r="M805" s="63"/>
    </row>
    <row r="806" spans="1:13" ht="22.5">
      <c r="A806" s="30"/>
      <c r="B806" s="72"/>
      <c r="C806" s="30" t="s">
        <v>3808</v>
      </c>
      <c r="D806" s="31" t="s">
        <v>3218</v>
      </c>
      <c r="E806" s="78" t="s">
        <v>3746</v>
      </c>
      <c r="F806" s="32" t="s">
        <v>3095</v>
      </c>
      <c r="G806" s="34">
        <v>1</v>
      </c>
      <c r="H806" s="56">
        <v>0</v>
      </c>
      <c r="I806" s="395">
        <f t="shared" si="32"/>
        <v>0</v>
      </c>
      <c r="J806" s="59"/>
      <c r="K806" s="35"/>
      <c r="L806" s="61"/>
      <c r="M806" s="63"/>
    </row>
    <row r="807" spans="1:13" ht="22.5">
      <c r="A807" s="82"/>
      <c r="B807" s="83"/>
      <c r="C807" s="82" t="s">
        <v>3809</v>
      </c>
      <c r="D807" s="84" t="s">
        <v>3219</v>
      </c>
      <c r="E807" s="101" t="s">
        <v>3747</v>
      </c>
      <c r="F807" s="85" t="s">
        <v>3095</v>
      </c>
      <c r="G807" s="86">
        <v>1</v>
      </c>
      <c r="H807" s="87">
        <v>0</v>
      </c>
      <c r="I807" s="396">
        <f t="shared" si="32"/>
        <v>0</v>
      </c>
      <c r="J807" s="59"/>
      <c r="K807" s="35"/>
      <c r="L807" s="61"/>
      <c r="M807" s="63"/>
    </row>
    <row r="808" spans="1:13" ht="22.5">
      <c r="A808" s="82"/>
      <c r="B808" s="83"/>
      <c r="C808" s="82" t="s">
        <v>3810</v>
      </c>
      <c r="D808" s="84" t="s">
        <v>3220</v>
      </c>
      <c r="E808" s="101" t="s">
        <v>3748</v>
      </c>
      <c r="F808" s="85" t="s">
        <v>3095</v>
      </c>
      <c r="G808" s="86">
        <v>1</v>
      </c>
      <c r="H808" s="87">
        <v>0</v>
      </c>
      <c r="I808" s="396">
        <f t="shared" si="32"/>
        <v>0</v>
      </c>
      <c r="J808" s="59"/>
      <c r="K808" s="35"/>
      <c r="L808" s="61"/>
      <c r="M808" s="63"/>
    </row>
    <row r="809" spans="1:13" ht="33.75">
      <c r="A809" s="88"/>
      <c r="B809" s="89"/>
      <c r="C809" s="88"/>
      <c r="D809" s="90"/>
      <c r="E809" s="102" t="s">
        <v>3749</v>
      </c>
      <c r="F809" s="91"/>
      <c r="G809" s="92"/>
      <c r="H809" s="397"/>
      <c r="I809" s="397" t="str">
        <f t="shared" si="32"/>
        <v/>
      </c>
      <c r="J809" s="59"/>
      <c r="K809" s="35"/>
      <c r="L809" s="61"/>
      <c r="M809" s="63"/>
    </row>
    <row r="810" spans="1:13" ht="22.5">
      <c r="A810" s="82"/>
      <c r="B810" s="83"/>
      <c r="C810" s="82" t="s">
        <v>3811</v>
      </c>
      <c r="D810" s="84" t="s">
        <v>3221</v>
      </c>
      <c r="E810" s="101" t="s">
        <v>3750</v>
      </c>
      <c r="F810" s="85" t="s">
        <v>3095</v>
      </c>
      <c r="G810" s="86">
        <v>1</v>
      </c>
      <c r="H810" s="87">
        <v>0</v>
      </c>
      <c r="I810" s="396">
        <f t="shared" si="32"/>
        <v>0</v>
      </c>
      <c r="J810" s="59"/>
      <c r="K810" s="35"/>
      <c r="L810" s="61"/>
      <c r="M810" s="63"/>
    </row>
    <row r="811" spans="1:13" ht="45">
      <c r="A811" s="94"/>
      <c r="B811" s="95"/>
      <c r="C811" s="94"/>
      <c r="D811" s="96"/>
      <c r="E811" s="100" t="s">
        <v>3751</v>
      </c>
      <c r="F811" s="97"/>
      <c r="G811" s="98"/>
      <c r="H811" s="398"/>
      <c r="I811" s="398" t="str">
        <f t="shared" si="32"/>
        <v/>
      </c>
      <c r="J811" s="59"/>
      <c r="K811" s="35"/>
      <c r="L811" s="61"/>
      <c r="M811" s="63"/>
    </row>
    <row r="812" spans="1:13" ht="22.5">
      <c r="A812" s="82"/>
      <c r="B812" s="83"/>
      <c r="C812" s="82" t="s">
        <v>3812</v>
      </c>
      <c r="D812" s="84" t="s">
        <v>3222</v>
      </c>
      <c r="E812" s="101" t="s">
        <v>3752</v>
      </c>
      <c r="F812" s="85" t="s">
        <v>3095</v>
      </c>
      <c r="G812" s="86">
        <v>3</v>
      </c>
      <c r="H812" s="87">
        <v>0</v>
      </c>
      <c r="I812" s="396">
        <f t="shared" si="32"/>
        <v>0</v>
      </c>
      <c r="J812" s="59"/>
      <c r="K812" s="35"/>
      <c r="L812" s="61"/>
      <c r="M812" s="63"/>
    </row>
    <row r="813" spans="1:13" ht="67.5">
      <c r="A813" s="94"/>
      <c r="B813" s="95"/>
      <c r="C813" s="94"/>
      <c r="D813" s="96"/>
      <c r="E813" s="100" t="s">
        <v>3753</v>
      </c>
      <c r="F813" s="97"/>
      <c r="G813" s="98"/>
      <c r="H813" s="398"/>
      <c r="I813" s="398" t="str">
        <f t="shared" si="32"/>
        <v/>
      </c>
      <c r="J813" s="59"/>
      <c r="K813" s="35"/>
      <c r="L813" s="61"/>
      <c r="M813" s="63"/>
    </row>
    <row r="814" spans="1:13" ht="22.5">
      <c r="A814" s="82"/>
      <c r="B814" s="83"/>
      <c r="C814" s="82" t="s">
        <v>3670</v>
      </c>
      <c r="D814" s="84" t="s">
        <v>3256</v>
      </c>
      <c r="E814" s="101" t="s">
        <v>3644</v>
      </c>
      <c r="F814" s="85" t="s">
        <v>3095</v>
      </c>
      <c r="G814" s="86">
        <v>2</v>
      </c>
      <c r="H814" s="87">
        <v>0</v>
      </c>
      <c r="I814" s="396">
        <f t="shared" si="32"/>
        <v>0</v>
      </c>
      <c r="J814" s="59"/>
      <c r="K814" s="35"/>
      <c r="L814" s="61"/>
      <c r="M814" s="63"/>
    </row>
    <row r="815" spans="1:13" ht="56.25">
      <c r="A815" s="94"/>
      <c r="B815" s="95"/>
      <c r="C815" s="94"/>
      <c r="D815" s="96"/>
      <c r="E815" s="100" t="s">
        <v>3754</v>
      </c>
      <c r="F815" s="97"/>
      <c r="G815" s="98"/>
      <c r="H815" s="398"/>
      <c r="I815" s="398" t="str">
        <f t="shared" si="32"/>
        <v/>
      </c>
      <c r="J815" s="59"/>
      <c r="K815" s="35"/>
      <c r="L815" s="61"/>
      <c r="M815" s="63"/>
    </row>
    <row r="816" spans="1:13" ht="22.5">
      <c r="A816" s="88"/>
      <c r="B816" s="89"/>
      <c r="C816" s="88" t="s">
        <v>3813</v>
      </c>
      <c r="D816" s="90" t="s">
        <v>3257</v>
      </c>
      <c r="E816" s="102" t="s">
        <v>3755</v>
      </c>
      <c r="F816" s="91" t="s">
        <v>3095</v>
      </c>
      <c r="G816" s="92">
        <v>33</v>
      </c>
      <c r="H816" s="93">
        <v>0</v>
      </c>
      <c r="I816" s="397">
        <f t="shared" si="32"/>
        <v>0</v>
      </c>
      <c r="J816" s="59"/>
      <c r="K816" s="35"/>
      <c r="L816" s="61"/>
      <c r="M816" s="63"/>
    </row>
    <row r="817" spans="1:13" ht="22.5">
      <c r="A817" s="82"/>
      <c r="B817" s="83"/>
      <c r="C817" s="82" t="s">
        <v>3814</v>
      </c>
      <c r="D817" s="84" t="s">
        <v>3258</v>
      </c>
      <c r="E817" s="101" t="s">
        <v>3756</v>
      </c>
      <c r="F817" s="85" t="s">
        <v>3095</v>
      </c>
      <c r="G817" s="86">
        <v>10</v>
      </c>
      <c r="H817" s="87">
        <v>0</v>
      </c>
      <c r="I817" s="396">
        <f t="shared" si="32"/>
        <v>0</v>
      </c>
      <c r="J817" s="59"/>
      <c r="K817" s="35"/>
      <c r="L817" s="61"/>
      <c r="M817" s="63"/>
    </row>
    <row r="818" spans="1:13" ht="22.5">
      <c r="A818" s="94"/>
      <c r="B818" s="95"/>
      <c r="C818" s="94"/>
      <c r="D818" s="96"/>
      <c r="E818" s="100" t="s">
        <v>3757</v>
      </c>
      <c r="F818" s="97"/>
      <c r="G818" s="98"/>
      <c r="H818" s="398"/>
      <c r="I818" s="398" t="str">
        <f t="shared" si="32"/>
        <v/>
      </c>
      <c r="J818" s="59"/>
      <c r="K818" s="35"/>
      <c r="L818" s="61"/>
      <c r="M818" s="63"/>
    </row>
    <row r="819" spans="1:13" ht="22.5">
      <c r="A819" s="82"/>
      <c r="B819" s="83"/>
      <c r="C819" s="82" t="s">
        <v>3671</v>
      </c>
      <c r="D819" s="84" t="s">
        <v>3259</v>
      </c>
      <c r="E819" s="101" t="s">
        <v>3646</v>
      </c>
      <c r="F819" s="85" t="s">
        <v>3095</v>
      </c>
      <c r="G819" s="86">
        <v>11</v>
      </c>
      <c r="H819" s="87">
        <v>0</v>
      </c>
      <c r="I819" s="396">
        <f t="shared" si="32"/>
        <v>0</v>
      </c>
      <c r="J819" s="59"/>
      <c r="K819" s="35"/>
      <c r="L819" s="61"/>
      <c r="M819" s="63"/>
    </row>
    <row r="820" spans="1:13" ht="22.5">
      <c r="A820" s="94"/>
      <c r="B820" s="95"/>
      <c r="C820" s="94"/>
      <c r="D820" s="96"/>
      <c r="E820" s="100" t="s">
        <v>3757</v>
      </c>
      <c r="F820" s="97"/>
      <c r="G820" s="98"/>
      <c r="H820" s="398"/>
      <c r="I820" s="398" t="str">
        <f t="shared" si="32"/>
        <v/>
      </c>
      <c r="J820" s="59"/>
      <c r="K820" s="35"/>
      <c r="L820" s="61"/>
      <c r="M820" s="63"/>
    </row>
    <row r="821" spans="1:13" ht="22.5">
      <c r="A821" s="82"/>
      <c r="B821" s="83"/>
      <c r="C821" s="82" t="s">
        <v>3815</v>
      </c>
      <c r="D821" s="84" t="s">
        <v>3679</v>
      </c>
      <c r="E821" s="101" t="s">
        <v>3758</v>
      </c>
      <c r="F821" s="85" t="s">
        <v>3095</v>
      </c>
      <c r="G821" s="86">
        <v>15</v>
      </c>
      <c r="H821" s="87">
        <v>0</v>
      </c>
      <c r="I821" s="396">
        <f t="shared" si="32"/>
        <v>0</v>
      </c>
      <c r="J821" s="59"/>
      <c r="K821" s="35"/>
      <c r="L821" s="61"/>
      <c r="M821" s="63"/>
    </row>
    <row r="822" spans="1:13" ht="33.75">
      <c r="A822" s="94"/>
      <c r="B822" s="95"/>
      <c r="C822" s="94"/>
      <c r="D822" s="96"/>
      <c r="E822" s="100" t="s">
        <v>3759</v>
      </c>
      <c r="F822" s="97"/>
      <c r="G822" s="98"/>
      <c r="H822" s="398"/>
      <c r="I822" s="398" t="str">
        <f t="shared" si="32"/>
        <v/>
      </c>
      <c r="J822" s="59"/>
      <c r="K822" s="35"/>
      <c r="L822" s="61"/>
      <c r="M822" s="63"/>
    </row>
    <row r="823" spans="1:13" ht="33.75">
      <c r="A823" s="82"/>
      <c r="B823" s="83"/>
      <c r="C823" s="82" t="s">
        <v>3816</v>
      </c>
      <c r="D823" s="84" t="s">
        <v>3680</v>
      </c>
      <c r="E823" s="101" t="s">
        <v>3760</v>
      </c>
      <c r="F823" s="85" t="s">
        <v>3094</v>
      </c>
      <c r="G823" s="86">
        <v>48</v>
      </c>
      <c r="H823" s="87">
        <v>0</v>
      </c>
      <c r="I823" s="396">
        <f t="shared" si="32"/>
        <v>0</v>
      </c>
      <c r="J823" s="59"/>
      <c r="K823" s="35"/>
      <c r="L823" s="61"/>
      <c r="M823" s="63"/>
    </row>
    <row r="824" spans="1:13" ht="33.75">
      <c r="A824" s="94"/>
      <c r="B824" s="95"/>
      <c r="C824" s="94"/>
      <c r="D824" s="96"/>
      <c r="E824" s="100" t="s">
        <v>3761</v>
      </c>
      <c r="F824" s="97"/>
      <c r="G824" s="98"/>
      <c r="H824" s="398"/>
      <c r="I824" s="398" t="str">
        <f t="shared" si="32"/>
        <v/>
      </c>
      <c r="J824" s="59"/>
      <c r="K824" s="35"/>
      <c r="L824" s="61"/>
      <c r="M824" s="63"/>
    </row>
    <row r="825" spans="1:13">
      <c r="A825" s="94"/>
      <c r="B825" s="95"/>
      <c r="C825" s="94" t="s">
        <v>3817</v>
      </c>
      <c r="D825" s="96" t="s">
        <v>3820</v>
      </c>
      <c r="E825" s="100" t="s">
        <v>3762</v>
      </c>
      <c r="F825" s="97" t="s">
        <v>3095</v>
      </c>
      <c r="G825" s="98">
        <v>43</v>
      </c>
      <c r="H825" s="99">
        <v>0</v>
      </c>
      <c r="I825" s="398">
        <f t="shared" si="32"/>
        <v>0</v>
      </c>
      <c r="J825" s="59"/>
      <c r="K825" s="35"/>
      <c r="L825" s="61"/>
      <c r="M825" s="63"/>
    </row>
    <row r="826" spans="1:13">
      <c r="A826" s="30"/>
      <c r="B826" s="72"/>
      <c r="C826" s="30" t="s">
        <v>3818</v>
      </c>
      <c r="D826" s="31" t="s">
        <v>3821</v>
      </c>
      <c r="E826" s="78" t="s">
        <v>3763</v>
      </c>
      <c r="F826" s="32" t="s">
        <v>3095</v>
      </c>
      <c r="G826" s="34">
        <v>16</v>
      </c>
      <c r="H826" s="56">
        <v>0</v>
      </c>
      <c r="I826" s="395">
        <f t="shared" si="32"/>
        <v>0</v>
      </c>
      <c r="J826" s="59"/>
      <c r="K826" s="35"/>
      <c r="L826" s="61"/>
      <c r="M826" s="63"/>
    </row>
    <row r="827" spans="1:13">
      <c r="A827" s="30"/>
      <c r="B827" s="72"/>
      <c r="C827" s="30" t="s">
        <v>3819</v>
      </c>
      <c r="D827" s="31" t="s">
        <v>3822</v>
      </c>
      <c r="E827" s="78" t="s">
        <v>3764</v>
      </c>
      <c r="F827" s="32" t="s">
        <v>3095</v>
      </c>
      <c r="G827" s="34">
        <v>10</v>
      </c>
      <c r="H827" s="56">
        <v>0</v>
      </c>
      <c r="I827" s="395">
        <f t="shared" si="32"/>
        <v>0</v>
      </c>
      <c r="J827" s="59"/>
      <c r="K827" s="35"/>
      <c r="L827" s="61"/>
      <c r="M827" s="63"/>
    </row>
    <row r="828" spans="1:13">
      <c r="A828" s="22">
        <v>2</v>
      </c>
      <c r="B828" s="70" t="str">
        <f>IF(TRIM(H828)&lt;&gt;"",COUNTA($H$8:H828),"")</f>
        <v/>
      </c>
      <c r="C828" s="22"/>
      <c r="D828" s="23"/>
      <c r="E828" s="24" t="s">
        <v>3827</v>
      </c>
      <c r="F828" s="25"/>
      <c r="G828" s="51"/>
      <c r="H828" s="394"/>
      <c r="I828" s="26">
        <f>I829+I836+I851+I867+I899</f>
        <v>0</v>
      </c>
      <c r="J828" s="59"/>
      <c r="K828" s="35"/>
      <c r="L828" s="61"/>
      <c r="M828" s="63"/>
    </row>
    <row r="829" spans="1:13">
      <c r="A829" s="402">
        <v>4</v>
      </c>
      <c r="B829" s="402"/>
      <c r="C829" s="402"/>
      <c r="D829" s="403"/>
      <c r="E829" s="404" t="s">
        <v>501</v>
      </c>
      <c r="F829" s="404"/>
      <c r="G829" s="404"/>
      <c r="H829" s="408"/>
      <c r="I829" s="409">
        <f>SUM(I830:I835)</f>
        <v>0</v>
      </c>
      <c r="J829" s="59"/>
      <c r="K829" s="35"/>
      <c r="L829" s="61"/>
      <c r="M829" s="63"/>
    </row>
    <row r="830" spans="1:13">
      <c r="A830" s="416">
        <v>5</v>
      </c>
      <c r="B830" s="416"/>
      <c r="C830" s="416"/>
      <c r="D830" s="417"/>
      <c r="E830" s="418" t="s">
        <v>606</v>
      </c>
      <c r="F830" s="418"/>
      <c r="G830" s="418"/>
      <c r="H830" s="419"/>
      <c r="I830" s="420"/>
      <c r="J830" s="59"/>
      <c r="K830" s="35"/>
      <c r="L830" s="61"/>
      <c r="M830" s="63"/>
    </row>
    <row r="831" spans="1:13" ht="22.5">
      <c r="A831" s="30"/>
      <c r="B831" s="72"/>
      <c r="C831" s="30" t="s">
        <v>3861</v>
      </c>
      <c r="D831" s="31" t="s">
        <v>3209</v>
      </c>
      <c r="E831" s="78" t="s">
        <v>3828</v>
      </c>
      <c r="F831" s="32" t="s">
        <v>3112</v>
      </c>
      <c r="G831" s="34">
        <v>0.3</v>
      </c>
      <c r="H831" s="56">
        <v>0</v>
      </c>
      <c r="I831" s="395">
        <f t="shared" si="32"/>
        <v>0</v>
      </c>
      <c r="J831" s="59"/>
      <c r="K831" s="35"/>
      <c r="L831" s="61"/>
      <c r="M831" s="63"/>
    </row>
    <row r="832" spans="1:13" ht="22.5">
      <c r="A832" s="30"/>
      <c r="B832" s="72"/>
      <c r="C832" s="30" t="s">
        <v>3166</v>
      </c>
      <c r="D832" s="31" t="s">
        <v>3210</v>
      </c>
      <c r="E832" s="78" t="s">
        <v>3113</v>
      </c>
      <c r="F832" s="32" t="s">
        <v>3095</v>
      </c>
      <c r="G832" s="34">
        <v>15</v>
      </c>
      <c r="H832" s="56">
        <v>0</v>
      </c>
      <c r="I832" s="395">
        <f t="shared" si="32"/>
        <v>0</v>
      </c>
      <c r="J832" s="59"/>
      <c r="K832" s="35"/>
      <c r="L832" s="61"/>
      <c r="M832" s="63"/>
    </row>
    <row r="833" spans="1:13" ht="22.5">
      <c r="A833" s="30"/>
      <c r="B833" s="72"/>
      <c r="C833" s="30" t="s">
        <v>3385</v>
      </c>
      <c r="D833" s="31" t="s">
        <v>3211</v>
      </c>
      <c r="E833" s="78" t="s">
        <v>3338</v>
      </c>
      <c r="F833" s="32" t="s">
        <v>3095</v>
      </c>
      <c r="G833" s="34">
        <v>1</v>
      </c>
      <c r="H833" s="56">
        <v>0</v>
      </c>
      <c r="I833" s="395">
        <f t="shared" si="32"/>
        <v>0</v>
      </c>
      <c r="J833" s="59"/>
      <c r="K833" s="35"/>
      <c r="L833" s="61"/>
      <c r="M833" s="63"/>
    </row>
    <row r="834" spans="1:13">
      <c r="A834" s="416">
        <v>5</v>
      </c>
      <c r="B834" s="416"/>
      <c r="C834" s="416"/>
      <c r="D834" s="417"/>
      <c r="E834" s="418" t="s">
        <v>608</v>
      </c>
      <c r="F834" s="418"/>
      <c r="G834" s="418"/>
      <c r="H834" s="419"/>
      <c r="I834" s="420"/>
      <c r="J834" s="59"/>
      <c r="K834" s="35"/>
      <c r="L834" s="61"/>
      <c r="M834" s="63"/>
    </row>
    <row r="835" spans="1:13" ht="22.5">
      <c r="A835" s="30"/>
      <c r="B835" s="72"/>
      <c r="C835" s="30" t="s">
        <v>3169</v>
      </c>
      <c r="D835" s="31" t="s">
        <v>3209</v>
      </c>
      <c r="E835" s="78" t="s">
        <v>3116</v>
      </c>
      <c r="F835" s="32" t="s">
        <v>3096</v>
      </c>
      <c r="G835" s="34">
        <v>500</v>
      </c>
      <c r="H835" s="56">
        <v>0</v>
      </c>
      <c r="I835" s="395">
        <f t="shared" si="32"/>
        <v>0</v>
      </c>
      <c r="J835" s="59"/>
      <c r="K835" s="35"/>
      <c r="L835" s="61"/>
      <c r="M835" s="63"/>
    </row>
    <row r="836" spans="1:13">
      <c r="A836" s="402">
        <v>4</v>
      </c>
      <c r="B836" s="402"/>
      <c r="C836" s="402"/>
      <c r="D836" s="403"/>
      <c r="E836" s="404" t="s">
        <v>232</v>
      </c>
      <c r="F836" s="404"/>
      <c r="G836" s="404"/>
      <c r="H836" s="408"/>
      <c r="I836" s="409">
        <f>SUM(I837:I850)</f>
        <v>0</v>
      </c>
      <c r="J836" s="59"/>
      <c r="K836" s="35"/>
      <c r="L836" s="61"/>
      <c r="M836" s="63"/>
    </row>
    <row r="837" spans="1:13">
      <c r="A837" s="416">
        <v>5</v>
      </c>
      <c r="B837" s="416"/>
      <c r="C837" s="416"/>
      <c r="D837" s="417"/>
      <c r="E837" s="418" t="s">
        <v>610</v>
      </c>
      <c r="F837" s="418"/>
      <c r="G837" s="418"/>
      <c r="H837" s="419"/>
      <c r="I837" s="420"/>
      <c r="J837" s="59"/>
      <c r="K837" s="35"/>
      <c r="L837" s="61"/>
      <c r="M837" s="63"/>
    </row>
    <row r="838" spans="1:13" ht="22.5">
      <c r="A838" s="30"/>
      <c r="B838" s="72"/>
      <c r="C838" s="30" t="s">
        <v>3185</v>
      </c>
      <c r="D838" s="31" t="s">
        <v>3209</v>
      </c>
      <c r="E838" s="78" t="s">
        <v>4550</v>
      </c>
      <c r="F838" s="32" t="s">
        <v>3126</v>
      </c>
      <c r="G838" s="34">
        <v>2200</v>
      </c>
      <c r="H838" s="56">
        <v>0</v>
      </c>
      <c r="I838" s="395">
        <f t="shared" si="32"/>
        <v>0</v>
      </c>
      <c r="J838" s="59"/>
      <c r="K838" s="35"/>
      <c r="L838" s="61"/>
      <c r="M838" s="63"/>
    </row>
    <row r="839" spans="1:13" ht="33.75">
      <c r="A839" s="30"/>
      <c r="B839" s="72"/>
      <c r="C839" s="30" t="s">
        <v>3769</v>
      </c>
      <c r="D839" s="31" t="s">
        <v>3210</v>
      </c>
      <c r="E839" s="78" t="s">
        <v>3688</v>
      </c>
      <c r="F839" s="32" t="s">
        <v>3126</v>
      </c>
      <c r="G839" s="34">
        <v>100</v>
      </c>
      <c r="H839" s="56">
        <v>0</v>
      </c>
      <c r="I839" s="395">
        <f t="shared" si="32"/>
        <v>0</v>
      </c>
      <c r="J839" s="59"/>
      <c r="K839" s="35"/>
      <c r="L839" s="61"/>
      <c r="M839" s="63"/>
    </row>
    <row r="840" spans="1:13">
      <c r="A840" s="416">
        <v>5</v>
      </c>
      <c r="B840" s="416"/>
      <c r="C840" s="416"/>
      <c r="D840" s="417"/>
      <c r="E840" s="418" t="s">
        <v>725</v>
      </c>
      <c r="F840" s="418"/>
      <c r="G840" s="418"/>
      <c r="H840" s="419"/>
      <c r="I840" s="420"/>
      <c r="J840" s="59"/>
      <c r="K840" s="35"/>
      <c r="L840" s="61"/>
      <c r="M840" s="63"/>
    </row>
    <row r="841" spans="1:13">
      <c r="A841" s="30"/>
      <c r="B841" s="72"/>
      <c r="C841" s="30" t="s">
        <v>3187</v>
      </c>
      <c r="D841" s="31" t="s">
        <v>3209</v>
      </c>
      <c r="E841" s="78" t="s">
        <v>3136</v>
      </c>
      <c r="F841" s="32" t="s">
        <v>3096</v>
      </c>
      <c r="G841" s="34">
        <v>200</v>
      </c>
      <c r="H841" s="56">
        <v>0</v>
      </c>
      <c r="I841" s="395">
        <f t="shared" si="32"/>
        <v>0</v>
      </c>
      <c r="J841" s="59"/>
      <c r="K841" s="35"/>
      <c r="L841" s="61"/>
      <c r="M841" s="63"/>
    </row>
    <row r="842" spans="1:13">
      <c r="A842" s="416">
        <v>5</v>
      </c>
      <c r="B842" s="416"/>
      <c r="C842" s="416"/>
      <c r="D842" s="417"/>
      <c r="E842" s="418" t="s">
        <v>612</v>
      </c>
      <c r="F842" s="418"/>
      <c r="G842" s="418"/>
      <c r="H842" s="419"/>
      <c r="I842" s="420"/>
      <c r="J842" s="59"/>
      <c r="K842" s="35"/>
      <c r="L842" s="61"/>
      <c r="M842" s="63"/>
    </row>
    <row r="843" spans="1:13">
      <c r="A843" s="30"/>
      <c r="B843" s="72"/>
      <c r="C843" s="30" t="s">
        <v>3189</v>
      </c>
      <c r="D843" s="31" t="s">
        <v>3209</v>
      </c>
      <c r="E843" s="78" t="s">
        <v>3139</v>
      </c>
      <c r="F843" s="32" t="s">
        <v>3126</v>
      </c>
      <c r="G843" s="34">
        <v>250</v>
      </c>
      <c r="H843" s="56">
        <v>0</v>
      </c>
      <c r="I843" s="395">
        <f t="shared" si="32"/>
        <v>0</v>
      </c>
      <c r="J843" s="59"/>
      <c r="K843" s="35"/>
      <c r="L843" s="61"/>
      <c r="M843" s="63"/>
    </row>
    <row r="844" spans="1:13">
      <c r="A844" s="416">
        <v>5</v>
      </c>
      <c r="B844" s="416"/>
      <c r="C844" s="416"/>
      <c r="D844" s="417"/>
      <c r="E844" s="418" t="s">
        <v>613</v>
      </c>
      <c r="F844" s="418"/>
      <c r="G844" s="418"/>
      <c r="H844" s="419"/>
      <c r="I844" s="420"/>
      <c r="J844" s="59"/>
      <c r="K844" s="35"/>
      <c r="L844" s="61"/>
      <c r="M844" s="63"/>
    </row>
    <row r="845" spans="1:13">
      <c r="A845" s="30"/>
      <c r="B845" s="72"/>
      <c r="C845" s="30" t="s">
        <v>3634</v>
      </c>
      <c r="D845" s="31" t="s">
        <v>3209</v>
      </c>
      <c r="E845" s="78" t="s">
        <v>557</v>
      </c>
      <c r="F845" s="32" t="s">
        <v>3096</v>
      </c>
      <c r="G845" s="34">
        <v>1100</v>
      </c>
      <c r="H845" s="56">
        <v>0</v>
      </c>
      <c r="I845" s="395">
        <f t="shared" ref="I845:I897" si="33">IF(ISNUMBER(G845),ROUND(G845*H845,2),"")</f>
        <v>0</v>
      </c>
      <c r="J845" s="59"/>
      <c r="K845" s="35"/>
      <c r="L845" s="61"/>
      <c r="M845" s="63"/>
    </row>
    <row r="846" spans="1:13">
      <c r="A846" s="454">
        <v>5</v>
      </c>
      <c r="B846" s="454"/>
      <c r="C846" s="454"/>
      <c r="D846" s="455"/>
      <c r="E846" s="456" t="s">
        <v>3535</v>
      </c>
      <c r="F846" s="456"/>
      <c r="G846" s="456"/>
      <c r="H846" s="457"/>
      <c r="I846" s="458"/>
      <c r="J846" s="59"/>
      <c r="K846" s="35"/>
      <c r="L846" s="61"/>
      <c r="M846" s="63"/>
    </row>
    <row r="847" spans="1:13" ht="33.75">
      <c r="A847" s="82"/>
      <c r="B847" s="83"/>
      <c r="C847" s="82" t="s">
        <v>3862</v>
      </c>
      <c r="D847" s="84" t="s">
        <v>3209</v>
      </c>
      <c r="E847" s="101" t="s">
        <v>3829</v>
      </c>
      <c r="F847" s="85" t="s">
        <v>3124</v>
      </c>
      <c r="G847" s="86">
        <v>1255</v>
      </c>
      <c r="H847" s="87">
        <v>0</v>
      </c>
      <c r="I847" s="396">
        <f t="shared" si="33"/>
        <v>0</v>
      </c>
      <c r="J847" s="59"/>
      <c r="K847" s="35"/>
      <c r="L847" s="61"/>
      <c r="M847" s="63"/>
    </row>
    <row r="848" spans="1:13" ht="45">
      <c r="A848" s="94"/>
      <c r="B848" s="95"/>
      <c r="C848" s="94"/>
      <c r="D848" s="96"/>
      <c r="E848" s="100" t="s">
        <v>3830</v>
      </c>
      <c r="F848" s="97"/>
      <c r="G848" s="98"/>
      <c r="H848" s="398"/>
      <c r="I848" s="398" t="str">
        <f t="shared" si="33"/>
        <v/>
      </c>
      <c r="J848" s="59"/>
      <c r="K848" s="35"/>
      <c r="L848" s="61"/>
      <c r="M848" s="63"/>
    </row>
    <row r="849" spans="1:13">
      <c r="A849" s="94"/>
      <c r="B849" s="95"/>
      <c r="C849" s="94" t="s">
        <v>3499</v>
      </c>
      <c r="D849" s="96" t="s">
        <v>3210</v>
      </c>
      <c r="E849" s="100" t="s">
        <v>3438</v>
      </c>
      <c r="F849" s="97" t="s">
        <v>3095</v>
      </c>
      <c r="G849" s="98">
        <v>65</v>
      </c>
      <c r="H849" s="99">
        <v>0</v>
      </c>
      <c r="I849" s="398">
        <f t="shared" si="33"/>
        <v>0</v>
      </c>
      <c r="J849" s="59"/>
      <c r="K849" s="35"/>
      <c r="L849" s="61"/>
      <c r="M849" s="63"/>
    </row>
    <row r="850" spans="1:13">
      <c r="A850" s="30"/>
      <c r="B850" s="72"/>
      <c r="C850" s="30" t="s">
        <v>3863</v>
      </c>
      <c r="D850" s="31" t="s">
        <v>3211</v>
      </c>
      <c r="E850" s="78" t="s">
        <v>3831</v>
      </c>
      <c r="F850" s="32" t="s">
        <v>3126</v>
      </c>
      <c r="G850" s="34">
        <v>320</v>
      </c>
      <c r="H850" s="56">
        <v>0</v>
      </c>
      <c r="I850" s="395">
        <f t="shared" si="33"/>
        <v>0</v>
      </c>
      <c r="J850" s="59"/>
      <c r="K850" s="35"/>
      <c r="L850" s="61"/>
      <c r="M850" s="63"/>
    </row>
    <row r="851" spans="1:13">
      <c r="A851" s="402">
        <v>4</v>
      </c>
      <c r="B851" s="402"/>
      <c r="C851" s="402"/>
      <c r="D851" s="403"/>
      <c r="E851" s="404" t="s">
        <v>234</v>
      </c>
      <c r="F851" s="404"/>
      <c r="G851" s="404"/>
      <c r="H851" s="408"/>
      <c r="I851" s="409">
        <f>SUM(I852:I866)</f>
        <v>0</v>
      </c>
      <c r="J851" s="59"/>
      <c r="K851" s="35"/>
      <c r="L851" s="61"/>
      <c r="M851" s="63"/>
    </row>
    <row r="852" spans="1:13">
      <c r="A852" s="416">
        <v>5</v>
      </c>
      <c r="B852" s="416"/>
      <c r="C852" s="416"/>
      <c r="D852" s="417"/>
      <c r="E852" s="418" t="s">
        <v>614</v>
      </c>
      <c r="F852" s="418"/>
      <c r="G852" s="418"/>
      <c r="H852" s="419"/>
      <c r="I852" s="420"/>
      <c r="J852" s="59"/>
      <c r="K852" s="35"/>
      <c r="L852" s="61"/>
      <c r="M852" s="63"/>
    </row>
    <row r="853" spans="1:13" ht="33.75">
      <c r="A853" s="30"/>
      <c r="B853" s="72"/>
      <c r="C853" s="30" t="s">
        <v>3864</v>
      </c>
      <c r="D853" s="31" t="s">
        <v>3209</v>
      </c>
      <c r="E853" s="78" t="s">
        <v>3832</v>
      </c>
      <c r="F853" s="32" t="s">
        <v>3124</v>
      </c>
      <c r="G853" s="34">
        <v>170</v>
      </c>
      <c r="H853" s="56">
        <v>0</v>
      </c>
      <c r="I853" s="395">
        <f t="shared" si="33"/>
        <v>0</v>
      </c>
      <c r="J853" s="59"/>
      <c r="K853" s="35"/>
      <c r="L853" s="61"/>
      <c r="M853" s="63"/>
    </row>
    <row r="854" spans="1:13">
      <c r="A854" s="416">
        <v>5</v>
      </c>
      <c r="B854" s="416"/>
      <c r="C854" s="416"/>
      <c r="D854" s="417"/>
      <c r="E854" s="418" t="s">
        <v>615</v>
      </c>
      <c r="F854" s="418"/>
      <c r="G854" s="418"/>
      <c r="H854" s="419"/>
      <c r="I854" s="420"/>
      <c r="J854" s="59"/>
      <c r="K854" s="35"/>
      <c r="L854" s="61"/>
      <c r="M854" s="63"/>
    </row>
    <row r="855" spans="1:13" ht="22.5">
      <c r="A855" s="82"/>
      <c r="B855" s="83"/>
      <c r="C855" s="82" t="s">
        <v>3865</v>
      </c>
      <c r="D855" s="84" t="s">
        <v>3209</v>
      </c>
      <c r="E855" s="101" t="s">
        <v>3833</v>
      </c>
      <c r="F855" s="85" t="s">
        <v>3124</v>
      </c>
      <c r="G855" s="86">
        <v>170</v>
      </c>
      <c r="H855" s="87">
        <v>0</v>
      </c>
      <c r="I855" s="396">
        <f t="shared" si="33"/>
        <v>0</v>
      </c>
      <c r="J855" s="59"/>
      <c r="K855" s="35"/>
      <c r="L855" s="61"/>
      <c r="M855" s="63"/>
    </row>
    <row r="856" spans="1:13" ht="22.5">
      <c r="A856" s="82"/>
      <c r="B856" s="83"/>
      <c r="C856" s="82" t="s">
        <v>3866</v>
      </c>
      <c r="D856" s="84" t="s">
        <v>3210</v>
      </c>
      <c r="E856" s="101" t="s">
        <v>3834</v>
      </c>
      <c r="F856" s="85" t="s">
        <v>3095</v>
      </c>
      <c r="G856" s="86">
        <v>70</v>
      </c>
      <c r="H856" s="87">
        <v>0</v>
      </c>
      <c r="I856" s="396">
        <f t="shared" si="33"/>
        <v>0</v>
      </c>
      <c r="J856" s="59"/>
      <c r="K856" s="35"/>
      <c r="L856" s="61"/>
      <c r="M856" s="63"/>
    </row>
    <row r="857" spans="1:13" ht="45">
      <c r="A857" s="94"/>
      <c r="B857" s="95"/>
      <c r="C857" s="94"/>
      <c r="D857" s="96"/>
      <c r="E857" s="100" t="s">
        <v>3835</v>
      </c>
      <c r="F857" s="97"/>
      <c r="G857" s="98"/>
      <c r="H857" s="398"/>
      <c r="I857" s="398" t="str">
        <f t="shared" si="33"/>
        <v/>
      </c>
      <c r="J857" s="59"/>
      <c r="K857" s="35"/>
      <c r="L857" s="61"/>
      <c r="M857" s="63"/>
    </row>
    <row r="858" spans="1:13" ht="22.5">
      <c r="A858" s="94"/>
      <c r="B858" s="95"/>
      <c r="C858" s="94" t="s">
        <v>3867</v>
      </c>
      <c r="D858" s="96" t="s">
        <v>3211</v>
      </c>
      <c r="E858" s="100" t="s">
        <v>3836</v>
      </c>
      <c r="F858" s="97" t="s">
        <v>3124</v>
      </c>
      <c r="G858" s="98">
        <v>170</v>
      </c>
      <c r="H858" s="99">
        <v>0</v>
      </c>
      <c r="I858" s="398">
        <f t="shared" si="33"/>
        <v>0</v>
      </c>
      <c r="J858" s="59"/>
      <c r="K858" s="35"/>
      <c r="L858" s="61"/>
      <c r="M858" s="63"/>
    </row>
    <row r="859" spans="1:13" ht="22.5">
      <c r="A859" s="30"/>
      <c r="B859" s="72"/>
      <c r="C859" s="30" t="s">
        <v>3868</v>
      </c>
      <c r="D859" s="31" t="s">
        <v>3212</v>
      </c>
      <c r="E859" s="78" t="s">
        <v>567</v>
      </c>
      <c r="F859" s="32" t="s">
        <v>3095</v>
      </c>
      <c r="G859" s="34">
        <v>2</v>
      </c>
      <c r="H859" s="56">
        <v>0</v>
      </c>
      <c r="I859" s="395">
        <f t="shared" si="33"/>
        <v>0</v>
      </c>
      <c r="J859" s="59"/>
      <c r="K859" s="35"/>
      <c r="L859" s="61"/>
      <c r="M859" s="63"/>
    </row>
    <row r="860" spans="1:13" ht="22.5">
      <c r="A860" s="30"/>
      <c r="B860" s="72"/>
      <c r="C860" s="30" t="s">
        <v>3869</v>
      </c>
      <c r="D860" s="31" t="s">
        <v>3213</v>
      </c>
      <c r="E860" s="78" t="s">
        <v>3837</v>
      </c>
      <c r="F860" s="32" t="s">
        <v>3124</v>
      </c>
      <c r="G860" s="34">
        <v>170</v>
      </c>
      <c r="H860" s="56">
        <v>0</v>
      </c>
      <c r="I860" s="395">
        <f t="shared" si="33"/>
        <v>0</v>
      </c>
      <c r="J860" s="59"/>
      <c r="K860" s="35"/>
      <c r="L860" s="61"/>
      <c r="M860" s="63"/>
    </row>
    <row r="861" spans="1:13">
      <c r="A861" s="416">
        <v>5</v>
      </c>
      <c r="B861" s="416"/>
      <c r="C861" s="416"/>
      <c r="D861" s="417"/>
      <c r="E861" s="418" t="s">
        <v>616</v>
      </c>
      <c r="F861" s="418"/>
      <c r="G861" s="418"/>
      <c r="H861" s="419"/>
      <c r="I861" s="420"/>
      <c r="J861" s="59"/>
      <c r="K861" s="35"/>
      <c r="L861" s="61"/>
      <c r="M861" s="63"/>
    </row>
    <row r="862" spans="1:13" ht="22.5">
      <c r="A862" s="30"/>
      <c r="B862" s="72"/>
      <c r="C862" s="30" t="s">
        <v>3870</v>
      </c>
      <c r="D862" s="31" t="s">
        <v>3209</v>
      </c>
      <c r="E862" s="78" t="s">
        <v>3838</v>
      </c>
      <c r="F862" s="32" t="s">
        <v>3095</v>
      </c>
      <c r="G862" s="34">
        <v>5</v>
      </c>
      <c r="H862" s="56">
        <v>0</v>
      </c>
      <c r="I862" s="395">
        <f t="shared" si="33"/>
        <v>0</v>
      </c>
      <c r="J862" s="59"/>
      <c r="K862" s="35"/>
      <c r="L862" s="61"/>
      <c r="M862" s="63"/>
    </row>
    <row r="863" spans="1:13" ht="22.5">
      <c r="A863" s="30"/>
      <c r="B863" s="72"/>
      <c r="C863" s="30" t="s">
        <v>3871</v>
      </c>
      <c r="D863" s="31" t="s">
        <v>3210</v>
      </c>
      <c r="E863" s="78" t="s">
        <v>3839</v>
      </c>
      <c r="F863" s="32" t="s">
        <v>3095</v>
      </c>
      <c r="G863" s="34">
        <v>2</v>
      </c>
      <c r="H863" s="56">
        <v>0</v>
      </c>
      <c r="I863" s="395">
        <f t="shared" si="33"/>
        <v>0</v>
      </c>
      <c r="J863" s="59"/>
      <c r="K863" s="35"/>
      <c r="L863" s="61"/>
      <c r="M863" s="63"/>
    </row>
    <row r="864" spans="1:13" ht="22.5">
      <c r="A864" s="82"/>
      <c r="B864" s="83"/>
      <c r="C864" s="82" t="s">
        <v>3872</v>
      </c>
      <c r="D864" s="84" t="s">
        <v>3211</v>
      </c>
      <c r="E864" s="101" t="s">
        <v>3840</v>
      </c>
      <c r="F864" s="85" t="s">
        <v>3095</v>
      </c>
      <c r="G864" s="86">
        <v>2</v>
      </c>
      <c r="H864" s="87">
        <v>0</v>
      </c>
      <c r="I864" s="396">
        <f t="shared" si="33"/>
        <v>0</v>
      </c>
      <c r="J864" s="59"/>
      <c r="K864" s="35"/>
      <c r="L864" s="61"/>
      <c r="M864" s="63"/>
    </row>
    <row r="865" spans="1:13" ht="22.5">
      <c r="A865" s="82"/>
      <c r="B865" s="83"/>
      <c r="C865" s="82" t="s">
        <v>3873</v>
      </c>
      <c r="D865" s="84" t="s">
        <v>3212</v>
      </c>
      <c r="E865" s="101" t="s">
        <v>3841</v>
      </c>
      <c r="F865" s="85" t="s">
        <v>3095</v>
      </c>
      <c r="G865" s="86">
        <v>5</v>
      </c>
      <c r="H865" s="87">
        <v>0</v>
      </c>
      <c r="I865" s="396">
        <f t="shared" si="33"/>
        <v>0</v>
      </c>
      <c r="J865" s="59"/>
      <c r="K865" s="35"/>
      <c r="L865" s="61"/>
      <c r="M865" s="63"/>
    </row>
    <row r="866" spans="1:13" ht="22.5">
      <c r="A866" s="94"/>
      <c r="B866" s="95"/>
      <c r="C866" s="94"/>
      <c r="D866" s="96"/>
      <c r="E866" s="100" t="s">
        <v>3842</v>
      </c>
      <c r="F866" s="97"/>
      <c r="G866" s="98"/>
      <c r="H866" s="398"/>
      <c r="I866" s="398" t="str">
        <f t="shared" si="33"/>
        <v/>
      </c>
      <c r="J866" s="59"/>
      <c r="K866" s="35"/>
      <c r="L866" s="61"/>
      <c r="M866" s="63"/>
    </row>
    <row r="867" spans="1:13">
      <c r="A867" s="413">
        <v>4</v>
      </c>
      <c r="B867" s="413"/>
      <c r="C867" s="413"/>
      <c r="D867" s="414"/>
      <c r="E867" s="415" t="s">
        <v>236</v>
      </c>
      <c r="F867" s="415"/>
      <c r="G867" s="415"/>
      <c r="H867" s="464"/>
      <c r="I867" s="465">
        <f>SUM(I868:I898)</f>
        <v>0</v>
      </c>
      <c r="J867" s="59"/>
      <c r="K867" s="35"/>
      <c r="L867" s="61"/>
      <c r="M867" s="63"/>
    </row>
    <row r="868" spans="1:13">
      <c r="A868" s="454">
        <v>5</v>
      </c>
      <c r="B868" s="454"/>
      <c r="C868" s="454"/>
      <c r="D868" s="455"/>
      <c r="E868" s="456" t="s">
        <v>506</v>
      </c>
      <c r="F868" s="456"/>
      <c r="G868" s="456"/>
      <c r="H868" s="457"/>
      <c r="I868" s="458"/>
      <c r="J868" s="59"/>
      <c r="K868" s="35"/>
      <c r="L868" s="61"/>
      <c r="M868" s="63"/>
    </row>
    <row r="869" spans="1:13">
      <c r="A869" s="82"/>
      <c r="B869" s="83"/>
      <c r="C869" s="82" t="s">
        <v>3401</v>
      </c>
      <c r="D869" s="84" t="s">
        <v>3209</v>
      </c>
      <c r="E869" s="101" t="s">
        <v>434</v>
      </c>
      <c r="F869" s="85" t="s">
        <v>3096</v>
      </c>
      <c r="G869" s="86">
        <v>415</v>
      </c>
      <c r="H869" s="87">
        <v>0</v>
      </c>
      <c r="I869" s="396">
        <f t="shared" si="33"/>
        <v>0</v>
      </c>
      <c r="J869" s="59"/>
      <c r="K869" s="35"/>
      <c r="L869" s="61"/>
      <c r="M869" s="63"/>
    </row>
    <row r="870" spans="1:13" ht="22.5">
      <c r="A870" s="94"/>
      <c r="B870" s="95"/>
      <c r="C870" s="94"/>
      <c r="D870" s="96"/>
      <c r="E870" s="100" t="s">
        <v>3843</v>
      </c>
      <c r="F870" s="97"/>
      <c r="G870" s="98"/>
      <c r="H870" s="398"/>
      <c r="I870" s="398" t="str">
        <f t="shared" si="33"/>
        <v/>
      </c>
      <c r="J870" s="59"/>
      <c r="K870" s="35"/>
      <c r="L870" s="61"/>
      <c r="M870" s="63"/>
    </row>
    <row r="871" spans="1:13">
      <c r="A871" s="82"/>
      <c r="B871" s="83"/>
      <c r="C871" s="82" t="s">
        <v>3402</v>
      </c>
      <c r="D871" s="84" t="s">
        <v>3210</v>
      </c>
      <c r="E871" s="101" t="s">
        <v>437</v>
      </c>
      <c r="F871" s="85" t="s">
        <v>3096</v>
      </c>
      <c r="G871" s="86">
        <v>580</v>
      </c>
      <c r="H871" s="87">
        <v>0</v>
      </c>
      <c r="I871" s="396">
        <f t="shared" si="33"/>
        <v>0</v>
      </c>
      <c r="J871" s="59"/>
      <c r="K871" s="35"/>
      <c r="L871" s="61"/>
      <c r="M871" s="63"/>
    </row>
    <row r="872" spans="1:13" ht="33.75">
      <c r="A872" s="94"/>
      <c r="B872" s="95"/>
      <c r="C872" s="94"/>
      <c r="D872" s="96"/>
      <c r="E872" s="100" t="s">
        <v>3844</v>
      </c>
      <c r="F872" s="97"/>
      <c r="G872" s="98"/>
      <c r="H872" s="398"/>
      <c r="I872" s="398" t="str">
        <f t="shared" si="33"/>
        <v/>
      </c>
      <c r="J872" s="59"/>
      <c r="K872" s="35"/>
      <c r="L872" s="61"/>
      <c r="M872" s="63"/>
    </row>
    <row r="873" spans="1:13" ht="22.5">
      <c r="A873" s="82"/>
      <c r="B873" s="83"/>
      <c r="C873" s="82" t="s">
        <v>3874</v>
      </c>
      <c r="D873" s="84" t="s">
        <v>3211</v>
      </c>
      <c r="E873" s="101" t="s">
        <v>3845</v>
      </c>
      <c r="F873" s="85" t="s">
        <v>3095</v>
      </c>
      <c r="G873" s="86">
        <v>580</v>
      </c>
      <c r="H873" s="87">
        <v>0</v>
      </c>
      <c r="I873" s="396">
        <f t="shared" si="33"/>
        <v>0</v>
      </c>
      <c r="J873" s="59"/>
      <c r="K873" s="35"/>
      <c r="L873" s="61"/>
      <c r="M873" s="63"/>
    </row>
    <row r="874" spans="1:13" ht="22.5">
      <c r="A874" s="94"/>
      <c r="B874" s="95"/>
      <c r="C874" s="94"/>
      <c r="D874" s="96"/>
      <c r="E874" s="100" t="s">
        <v>3846</v>
      </c>
      <c r="F874" s="97"/>
      <c r="G874" s="98"/>
      <c r="H874" s="398"/>
      <c r="I874" s="398" t="str">
        <f t="shared" si="33"/>
        <v/>
      </c>
      <c r="J874" s="59"/>
      <c r="K874" s="35"/>
      <c r="L874" s="61"/>
      <c r="M874" s="63"/>
    </row>
    <row r="875" spans="1:13">
      <c r="A875" s="459">
        <v>5</v>
      </c>
      <c r="B875" s="459"/>
      <c r="C875" s="459"/>
      <c r="D875" s="460"/>
      <c r="E875" s="461" t="s">
        <v>507</v>
      </c>
      <c r="F875" s="461"/>
      <c r="G875" s="461"/>
      <c r="H875" s="462"/>
      <c r="I875" s="463"/>
      <c r="J875" s="59"/>
      <c r="K875" s="35"/>
      <c r="L875" s="61"/>
      <c r="M875" s="63"/>
    </row>
    <row r="876" spans="1:13" ht="22.5">
      <c r="A876" s="82"/>
      <c r="B876" s="83"/>
      <c r="C876" s="82" t="s">
        <v>3405</v>
      </c>
      <c r="D876" s="84" t="s">
        <v>3209</v>
      </c>
      <c r="E876" s="101" t="s">
        <v>453</v>
      </c>
      <c r="F876" s="85" t="s">
        <v>3360</v>
      </c>
      <c r="G876" s="86">
        <v>103500</v>
      </c>
      <c r="H876" s="87">
        <v>0</v>
      </c>
      <c r="I876" s="396">
        <f t="shared" si="33"/>
        <v>0</v>
      </c>
      <c r="J876" s="59"/>
      <c r="K876" s="35"/>
      <c r="L876" s="61"/>
      <c r="M876" s="63"/>
    </row>
    <row r="877" spans="1:13" ht="22.5">
      <c r="A877" s="94"/>
      <c r="B877" s="95"/>
      <c r="C877" s="94"/>
      <c r="D877" s="96"/>
      <c r="E877" s="100" t="s">
        <v>3847</v>
      </c>
      <c r="F877" s="97"/>
      <c r="G877" s="98"/>
      <c r="H877" s="398"/>
      <c r="I877" s="398" t="str">
        <f t="shared" si="33"/>
        <v/>
      </c>
      <c r="J877" s="59"/>
      <c r="K877" s="35"/>
      <c r="L877" s="61"/>
      <c r="M877" s="63"/>
    </row>
    <row r="878" spans="1:13" ht="22.5">
      <c r="A878" s="82"/>
      <c r="B878" s="83"/>
      <c r="C878" s="82" t="s">
        <v>3875</v>
      </c>
      <c r="D878" s="84" t="s">
        <v>3210</v>
      </c>
      <c r="E878" s="101" t="s">
        <v>3848</v>
      </c>
      <c r="F878" s="85" t="s">
        <v>3360</v>
      </c>
      <c r="G878" s="86">
        <v>241500</v>
      </c>
      <c r="H878" s="87">
        <v>0</v>
      </c>
      <c r="I878" s="396">
        <f t="shared" si="33"/>
        <v>0</v>
      </c>
      <c r="J878" s="59"/>
      <c r="K878" s="35"/>
      <c r="L878" s="61"/>
      <c r="M878" s="63"/>
    </row>
    <row r="879" spans="1:13" ht="22.5">
      <c r="A879" s="94"/>
      <c r="B879" s="95"/>
      <c r="C879" s="94"/>
      <c r="D879" s="96"/>
      <c r="E879" s="100" t="s">
        <v>3847</v>
      </c>
      <c r="F879" s="97"/>
      <c r="G879" s="98"/>
      <c r="H879" s="398"/>
      <c r="I879" s="398" t="str">
        <f t="shared" si="33"/>
        <v/>
      </c>
      <c r="J879" s="59"/>
      <c r="K879" s="35"/>
      <c r="L879" s="61"/>
      <c r="M879" s="63"/>
    </row>
    <row r="880" spans="1:13" ht="22.5">
      <c r="A880" s="82"/>
      <c r="B880" s="83"/>
      <c r="C880" s="82" t="s">
        <v>3876</v>
      </c>
      <c r="D880" s="84" t="s">
        <v>3211</v>
      </c>
      <c r="E880" s="101" t="s">
        <v>3849</v>
      </c>
      <c r="F880" s="85" t="s">
        <v>3360</v>
      </c>
      <c r="G880" s="86">
        <v>14400</v>
      </c>
      <c r="H880" s="87">
        <v>0</v>
      </c>
      <c r="I880" s="396">
        <f t="shared" si="33"/>
        <v>0</v>
      </c>
      <c r="J880" s="59"/>
      <c r="K880" s="35"/>
      <c r="L880" s="61"/>
      <c r="M880" s="63"/>
    </row>
    <row r="881" spans="1:13" ht="22.5">
      <c r="A881" s="94"/>
      <c r="B881" s="95"/>
      <c r="C881" s="94"/>
      <c r="D881" s="96"/>
      <c r="E881" s="100" t="s">
        <v>3850</v>
      </c>
      <c r="F881" s="97"/>
      <c r="G881" s="98"/>
      <c r="H881" s="398"/>
      <c r="I881" s="398" t="str">
        <f t="shared" si="33"/>
        <v/>
      </c>
      <c r="J881" s="59"/>
      <c r="K881" s="35"/>
      <c r="L881" s="61"/>
      <c r="M881" s="63"/>
    </row>
    <row r="882" spans="1:13">
      <c r="A882" s="466">
        <v>5</v>
      </c>
      <c r="B882" s="466"/>
      <c r="C882" s="466"/>
      <c r="D882" s="467"/>
      <c r="E882" s="468" t="s">
        <v>508</v>
      </c>
      <c r="F882" s="468"/>
      <c r="G882" s="468"/>
      <c r="H882" s="469"/>
      <c r="I882" s="470"/>
      <c r="J882" s="59"/>
      <c r="K882" s="35"/>
      <c r="L882" s="61"/>
      <c r="M882" s="63"/>
    </row>
    <row r="883" spans="1:13" ht="22.5">
      <c r="A883" s="82"/>
      <c r="B883" s="83"/>
      <c r="C883" s="82" t="s">
        <v>3514</v>
      </c>
      <c r="D883" s="84" t="s">
        <v>3209</v>
      </c>
      <c r="E883" s="101" t="s">
        <v>457</v>
      </c>
      <c r="F883" s="85" t="s">
        <v>3126</v>
      </c>
      <c r="G883" s="86">
        <v>48</v>
      </c>
      <c r="H883" s="87">
        <v>0</v>
      </c>
      <c r="I883" s="396">
        <f t="shared" si="33"/>
        <v>0</v>
      </c>
      <c r="J883" s="59"/>
      <c r="K883" s="35"/>
      <c r="L883" s="61"/>
      <c r="M883" s="63"/>
    </row>
    <row r="884" spans="1:13" ht="22.5">
      <c r="A884" s="82"/>
      <c r="B884" s="83"/>
      <c r="C884" s="82" t="s">
        <v>3622</v>
      </c>
      <c r="D884" s="84" t="s">
        <v>3210</v>
      </c>
      <c r="E884" s="101" t="s">
        <v>3612</v>
      </c>
      <c r="F884" s="85" t="s">
        <v>3126</v>
      </c>
      <c r="G884" s="86">
        <v>425</v>
      </c>
      <c r="H884" s="87">
        <v>0</v>
      </c>
      <c r="I884" s="396">
        <f t="shared" si="33"/>
        <v>0</v>
      </c>
      <c r="J884" s="59"/>
      <c r="K884" s="35"/>
      <c r="L884" s="61"/>
      <c r="M884" s="63"/>
    </row>
    <row r="885" spans="1:13" ht="22.5">
      <c r="A885" s="94"/>
      <c r="B885" s="95"/>
      <c r="C885" s="94"/>
      <c r="D885" s="96"/>
      <c r="E885" s="100" t="s">
        <v>3851</v>
      </c>
      <c r="F885" s="97"/>
      <c r="G885" s="98"/>
      <c r="H885" s="398"/>
      <c r="I885" s="398" t="str">
        <f t="shared" si="33"/>
        <v/>
      </c>
      <c r="J885" s="59"/>
      <c r="K885" s="35"/>
      <c r="L885" s="61"/>
      <c r="M885" s="63"/>
    </row>
    <row r="886" spans="1:13" ht="22.5">
      <c r="A886" s="82"/>
      <c r="B886" s="83"/>
      <c r="C886" s="82" t="s">
        <v>3877</v>
      </c>
      <c r="D886" s="84" t="s">
        <v>3211</v>
      </c>
      <c r="E886" s="101" t="s">
        <v>3852</v>
      </c>
      <c r="F886" s="85" t="s">
        <v>3126</v>
      </c>
      <c r="G886" s="86">
        <v>70</v>
      </c>
      <c r="H886" s="87">
        <v>0</v>
      </c>
      <c r="I886" s="396">
        <f t="shared" si="33"/>
        <v>0</v>
      </c>
      <c r="J886" s="59"/>
      <c r="K886" s="35"/>
      <c r="L886" s="61"/>
      <c r="M886" s="63"/>
    </row>
    <row r="887" spans="1:13" ht="33.75">
      <c r="A887" s="94"/>
      <c r="B887" s="95"/>
      <c r="C887" s="94"/>
      <c r="D887" s="96"/>
      <c r="E887" s="100" t="s">
        <v>3853</v>
      </c>
      <c r="F887" s="97"/>
      <c r="G887" s="98"/>
      <c r="H887" s="398"/>
      <c r="I887" s="398" t="str">
        <f t="shared" si="33"/>
        <v/>
      </c>
      <c r="J887" s="59"/>
      <c r="K887" s="35"/>
      <c r="L887" s="61"/>
      <c r="M887" s="63"/>
    </row>
    <row r="888" spans="1:13">
      <c r="A888" s="94"/>
      <c r="B888" s="95"/>
      <c r="C888" s="94" t="s">
        <v>3878</v>
      </c>
      <c r="D888" s="96" t="s">
        <v>3212</v>
      </c>
      <c r="E888" s="100" t="s">
        <v>3854</v>
      </c>
      <c r="F888" s="97" t="s">
        <v>3126</v>
      </c>
      <c r="G888" s="98">
        <v>75</v>
      </c>
      <c r="H888" s="99">
        <v>0</v>
      </c>
      <c r="I888" s="398">
        <f t="shared" si="33"/>
        <v>0</v>
      </c>
      <c r="J888" s="59"/>
      <c r="K888" s="35"/>
      <c r="L888" s="61"/>
      <c r="M888" s="63"/>
    </row>
    <row r="889" spans="1:13">
      <c r="A889" s="454">
        <v>5</v>
      </c>
      <c r="B889" s="454"/>
      <c r="C889" s="454"/>
      <c r="D889" s="455"/>
      <c r="E889" s="456" t="s">
        <v>619</v>
      </c>
      <c r="F889" s="456"/>
      <c r="G889" s="456"/>
      <c r="H889" s="457"/>
      <c r="I889" s="458"/>
      <c r="J889" s="59"/>
      <c r="K889" s="35"/>
      <c r="L889" s="61"/>
      <c r="M889" s="63"/>
    </row>
    <row r="890" spans="1:13" ht="22.5">
      <c r="A890" s="82"/>
      <c r="B890" s="83"/>
      <c r="C890" s="82" t="s">
        <v>3879</v>
      </c>
      <c r="D890" s="84" t="s">
        <v>3209</v>
      </c>
      <c r="E890" s="101" t="s">
        <v>3855</v>
      </c>
      <c r="F890" s="85" t="s">
        <v>3124</v>
      </c>
      <c r="G890" s="86">
        <v>165</v>
      </c>
      <c r="H890" s="87">
        <v>0</v>
      </c>
      <c r="I890" s="396">
        <f t="shared" si="33"/>
        <v>0</v>
      </c>
      <c r="J890" s="59"/>
      <c r="K890" s="35"/>
      <c r="L890" s="61"/>
      <c r="M890" s="63"/>
    </row>
    <row r="891" spans="1:13" ht="22.5">
      <c r="A891" s="94"/>
      <c r="B891" s="95"/>
      <c r="C891" s="94"/>
      <c r="D891" s="96"/>
      <c r="E891" s="100" t="s">
        <v>3856</v>
      </c>
      <c r="F891" s="97"/>
      <c r="G891" s="98"/>
      <c r="H891" s="398"/>
      <c r="I891" s="398" t="str">
        <f t="shared" si="33"/>
        <v/>
      </c>
      <c r="J891" s="59"/>
      <c r="K891" s="35"/>
      <c r="L891" s="61"/>
      <c r="M891" s="63"/>
    </row>
    <row r="892" spans="1:13" ht="22.5">
      <c r="A892" s="94"/>
      <c r="B892" s="95"/>
      <c r="C892" s="94" t="s">
        <v>3413</v>
      </c>
      <c r="D892" s="96" t="s">
        <v>3210</v>
      </c>
      <c r="E892" s="100" t="s">
        <v>477</v>
      </c>
      <c r="F892" s="97" t="s">
        <v>3095</v>
      </c>
      <c r="G892" s="98">
        <v>12</v>
      </c>
      <c r="H892" s="99">
        <v>0</v>
      </c>
      <c r="I892" s="398">
        <f t="shared" si="33"/>
        <v>0</v>
      </c>
      <c r="J892" s="59"/>
      <c r="K892" s="35"/>
      <c r="L892" s="61"/>
      <c r="M892" s="63"/>
    </row>
    <row r="893" spans="1:13" ht="22.5">
      <c r="A893" s="30"/>
      <c r="B893" s="72"/>
      <c r="C893" s="30" t="s">
        <v>3414</v>
      </c>
      <c r="D893" s="31" t="s">
        <v>3211</v>
      </c>
      <c r="E893" s="78" t="s">
        <v>478</v>
      </c>
      <c r="F893" s="32" t="s">
        <v>3095</v>
      </c>
      <c r="G893" s="34">
        <v>2</v>
      </c>
      <c r="H893" s="56">
        <v>0</v>
      </c>
      <c r="I893" s="395">
        <f t="shared" si="33"/>
        <v>0</v>
      </c>
      <c r="J893" s="59"/>
      <c r="K893" s="35"/>
      <c r="L893" s="61"/>
      <c r="M893" s="63"/>
    </row>
    <row r="894" spans="1:13">
      <c r="A894" s="416">
        <v>5</v>
      </c>
      <c r="B894" s="416"/>
      <c r="C894" s="416"/>
      <c r="D894" s="417"/>
      <c r="E894" s="418" t="s">
        <v>621</v>
      </c>
      <c r="F894" s="418"/>
      <c r="G894" s="418"/>
      <c r="H894" s="419"/>
      <c r="I894" s="420"/>
      <c r="J894" s="59"/>
      <c r="K894" s="35"/>
      <c r="L894" s="61"/>
      <c r="M894" s="63"/>
    </row>
    <row r="895" spans="1:13">
      <c r="A895" s="30"/>
      <c r="B895" s="72"/>
      <c r="C895" s="30" t="s">
        <v>3528</v>
      </c>
      <c r="D895" s="31" t="s">
        <v>3209</v>
      </c>
      <c r="E895" s="78" t="s">
        <v>3481</v>
      </c>
      <c r="F895" s="32" t="s">
        <v>3096</v>
      </c>
      <c r="G895" s="34">
        <v>965</v>
      </c>
      <c r="H895" s="56">
        <v>0</v>
      </c>
      <c r="I895" s="395">
        <f t="shared" si="33"/>
        <v>0</v>
      </c>
      <c r="J895" s="59"/>
      <c r="K895" s="35"/>
      <c r="L895" s="61"/>
      <c r="M895" s="63"/>
    </row>
    <row r="896" spans="1:13">
      <c r="A896" s="30"/>
      <c r="B896" s="72"/>
      <c r="C896" s="30" t="s">
        <v>3880</v>
      </c>
      <c r="D896" s="31" t="s">
        <v>3210</v>
      </c>
      <c r="E896" s="78" t="s">
        <v>3857</v>
      </c>
      <c r="F896" s="32" t="s">
        <v>3096</v>
      </c>
      <c r="G896" s="34">
        <v>480</v>
      </c>
      <c r="H896" s="56">
        <v>0</v>
      </c>
      <c r="I896" s="395">
        <f t="shared" si="33"/>
        <v>0</v>
      </c>
      <c r="J896" s="59"/>
      <c r="K896" s="35"/>
      <c r="L896" s="61"/>
      <c r="M896" s="63"/>
    </row>
    <row r="897" spans="1:13" ht="22.5">
      <c r="A897" s="30"/>
      <c r="B897" s="72"/>
      <c r="C897" s="30" t="s">
        <v>3881</v>
      </c>
      <c r="D897" s="31" t="s">
        <v>3211</v>
      </c>
      <c r="E897" s="78" t="s">
        <v>3858</v>
      </c>
      <c r="F897" s="32" t="s">
        <v>3096</v>
      </c>
      <c r="G897" s="34">
        <v>965</v>
      </c>
      <c r="H897" s="56">
        <v>0</v>
      </c>
      <c r="I897" s="395">
        <f t="shared" si="33"/>
        <v>0</v>
      </c>
      <c r="J897" s="59"/>
      <c r="K897" s="35"/>
      <c r="L897" s="61"/>
      <c r="M897" s="63"/>
    </row>
    <row r="898" spans="1:13" ht="22.5">
      <c r="A898" s="30"/>
      <c r="B898" s="72"/>
      <c r="C898" s="30" t="s">
        <v>3625</v>
      </c>
      <c r="D898" s="31" t="s">
        <v>3212</v>
      </c>
      <c r="E898" s="78" t="s">
        <v>497</v>
      </c>
      <c r="F898" s="32" t="s">
        <v>3124</v>
      </c>
      <c r="G898" s="34">
        <v>325</v>
      </c>
      <c r="H898" s="56">
        <v>0</v>
      </c>
      <c r="I898" s="395">
        <f t="shared" ref="I898:I902" si="34">IF(ISNUMBER(G898),ROUND(G898*H898,2),"")</f>
        <v>0</v>
      </c>
      <c r="J898" s="59"/>
      <c r="K898" s="35"/>
      <c r="L898" s="61"/>
      <c r="M898" s="63"/>
    </row>
    <row r="899" spans="1:13">
      <c r="A899" s="402">
        <v>4</v>
      </c>
      <c r="B899" s="402"/>
      <c r="C899" s="402"/>
      <c r="D899" s="403"/>
      <c r="E899" s="404" t="s">
        <v>622</v>
      </c>
      <c r="F899" s="404"/>
      <c r="G899" s="404"/>
      <c r="H899" s="408"/>
      <c r="I899" s="409">
        <f>SUM(I900:I902)</f>
        <v>0</v>
      </c>
      <c r="J899" s="59"/>
      <c r="K899" s="35"/>
      <c r="L899" s="61"/>
      <c r="M899" s="63"/>
    </row>
    <row r="900" spans="1:13">
      <c r="A900" s="416">
        <v>5</v>
      </c>
      <c r="B900" s="416"/>
      <c r="C900" s="416"/>
      <c r="D900" s="417"/>
      <c r="E900" s="418" t="s">
        <v>623</v>
      </c>
      <c r="F900" s="418"/>
      <c r="G900" s="418"/>
      <c r="H900" s="419"/>
      <c r="I900" s="420"/>
      <c r="J900" s="59"/>
      <c r="K900" s="35"/>
      <c r="L900" s="61"/>
      <c r="M900" s="63"/>
    </row>
    <row r="901" spans="1:13">
      <c r="A901" s="82"/>
      <c r="B901" s="83"/>
      <c r="C901" s="82" t="s">
        <v>3882</v>
      </c>
      <c r="D901" s="84" t="s">
        <v>3209</v>
      </c>
      <c r="E901" s="101" t="s">
        <v>3859</v>
      </c>
      <c r="F901" s="85" t="s">
        <v>3095</v>
      </c>
      <c r="G901" s="86">
        <v>5</v>
      </c>
      <c r="H901" s="87">
        <v>0</v>
      </c>
      <c r="I901" s="396">
        <f t="shared" si="34"/>
        <v>0</v>
      </c>
      <c r="J901" s="59"/>
      <c r="K901" s="35"/>
      <c r="L901" s="61"/>
      <c r="M901" s="63"/>
    </row>
    <row r="902" spans="1:13" ht="45">
      <c r="A902" s="94"/>
      <c r="B902" s="95"/>
      <c r="C902" s="94"/>
      <c r="D902" s="96"/>
      <c r="E902" s="100" t="s">
        <v>3860</v>
      </c>
      <c r="F902" s="97"/>
      <c r="G902" s="98"/>
      <c r="H902" s="398"/>
      <c r="I902" s="398" t="str">
        <f t="shared" si="34"/>
        <v/>
      </c>
      <c r="J902" s="59"/>
      <c r="K902" s="35"/>
      <c r="L902" s="61"/>
      <c r="M902" s="63"/>
    </row>
    <row r="903" spans="1:13">
      <c r="A903" s="30"/>
      <c r="B903" s="72"/>
      <c r="C903" s="30"/>
      <c r="D903" s="31"/>
      <c r="E903" s="78"/>
      <c r="F903" s="32"/>
      <c r="G903" s="34"/>
      <c r="H903" s="395"/>
      <c r="I903" s="395"/>
      <c r="J903" s="59"/>
      <c r="K903" s="35"/>
      <c r="L903" s="61"/>
      <c r="M903" s="63"/>
    </row>
    <row r="904" spans="1:13">
      <c r="A904" s="16">
        <v>1</v>
      </c>
      <c r="B904" s="69" t="str">
        <f>IF(TRIM(H904)&lt;&gt;"",COUNTA($H$8:H904),"")</f>
        <v/>
      </c>
      <c r="C904" s="17"/>
      <c r="D904" s="18"/>
      <c r="E904" s="19" t="s">
        <v>861</v>
      </c>
      <c r="F904" s="20"/>
      <c r="G904" s="50"/>
      <c r="H904" s="393"/>
      <c r="I904" s="21">
        <f>I905+I960+I1057</f>
        <v>0</v>
      </c>
      <c r="J904" s="59"/>
      <c r="K904" s="35"/>
      <c r="L904" s="61"/>
      <c r="M904" s="63"/>
    </row>
    <row r="905" spans="1:13">
      <c r="A905" s="22">
        <v>2</v>
      </c>
      <c r="B905" s="70" t="str">
        <f>IF(TRIM(H905)&lt;&gt;"",COUNTA($H$8:H905),"")</f>
        <v/>
      </c>
      <c r="C905" s="22"/>
      <c r="D905" s="23"/>
      <c r="E905" s="24" t="s">
        <v>3883</v>
      </c>
      <c r="F905" s="25"/>
      <c r="G905" s="51"/>
      <c r="H905" s="394"/>
      <c r="I905" s="26">
        <f>I906+I935</f>
        <v>0</v>
      </c>
      <c r="J905" s="59"/>
      <c r="K905" s="35"/>
      <c r="L905" s="61"/>
      <c r="M905" s="63"/>
    </row>
    <row r="906" spans="1:13">
      <c r="A906" s="74">
        <v>3</v>
      </c>
      <c r="B906" s="73"/>
      <c r="C906" s="74"/>
      <c r="D906" s="44"/>
      <c r="E906" s="75" t="s">
        <v>4194</v>
      </c>
      <c r="F906" s="76"/>
      <c r="G906" s="77"/>
      <c r="H906" s="52"/>
      <c r="I906" s="52">
        <f>I907+I914+I930</f>
        <v>0</v>
      </c>
      <c r="J906" s="59"/>
      <c r="K906" s="35"/>
      <c r="L906" s="61"/>
      <c r="M906" s="63"/>
    </row>
    <row r="907" spans="1:13">
      <c r="A907" s="251">
        <v>4</v>
      </c>
      <c r="B907" s="71" t="s">
        <v>21</v>
      </c>
      <c r="C907" s="252"/>
      <c r="D907" s="253"/>
      <c r="E907" s="36" t="s">
        <v>13</v>
      </c>
      <c r="F907" s="33"/>
      <c r="G907" s="53"/>
      <c r="H907" s="29"/>
      <c r="I907" s="29">
        <f>SUM(I908:I913)</f>
        <v>0</v>
      </c>
      <c r="J907" s="59"/>
      <c r="K907" s="35"/>
      <c r="L907" s="61"/>
      <c r="M907" s="63"/>
    </row>
    <row r="908" spans="1:13">
      <c r="A908" s="30">
        <v>5</v>
      </c>
      <c r="B908" s="72"/>
      <c r="C908" s="30"/>
      <c r="D908" s="31"/>
      <c r="E908" s="127" t="s">
        <v>41</v>
      </c>
      <c r="F908" s="32"/>
      <c r="G908" s="34"/>
      <c r="H908" s="395"/>
      <c r="I908" s="412" t="str">
        <f t="shared" ref="I908:I954" si="35">IF(ISNUMBER(G908),ROUND(G908*H908,2),"")</f>
        <v/>
      </c>
      <c r="J908" s="59"/>
      <c r="K908" s="35"/>
      <c r="L908" s="61"/>
      <c r="M908" s="63"/>
    </row>
    <row r="909" spans="1:13">
      <c r="A909" s="30"/>
      <c r="B909" s="72"/>
      <c r="C909" s="30"/>
      <c r="D909" s="31" t="s">
        <v>3908</v>
      </c>
      <c r="E909" s="78" t="s">
        <v>3884</v>
      </c>
      <c r="F909" s="32" t="s">
        <v>8</v>
      </c>
      <c r="G909" s="34">
        <v>1</v>
      </c>
      <c r="H909" s="56">
        <v>0</v>
      </c>
      <c r="I909" s="395">
        <f t="shared" si="35"/>
        <v>0</v>
      </c>
      <c r="J909" s="59"/>
      <c r="K909" s="35"/>
      <c r="L909" s="61"/>
      <c r="M909" s="63"/>
    </row>
    <row r="910" spans="1:13">
      <c r="A910" s="30">
        <v>5</v>
      </c>
      <c r="B910" s="72"/>
      <c r="C910" s="30"/>
      <c r="D910" s="31"/>
      <c r="E910" s="127" t="s">
        <v>2666</v>
      </c>
      <c r="F910" s="32"/>
      <c r="G910" s="34"/>
      <c r="H910" s="395"/>
      <c r="I910" s="412" t="str">
        <f t="shared" si="35"/>
        <v/>
      </c>
      <c r="J910" s="59"/>
      <c r="K910" s="35"/>
      <c r="L910" s="61"/>
      <c r="M910" s="63"/>
    </row>
    <row r="911" spans="1:13" ht="78.75">
      <c r="A911" s="30"/>
      <c r="B911" s="72"/>
      <c r="C911" s="30"/>
      <c r="D911" s="31" t="s">
        <v>3908</v>
      </c>
      <c r="E911" s="78" t="s">
        <v>3885</v>
      </c>
      <c r="F911" s="32" t="s">
        <v>363</v>
      </c>
      <c r="G911" s="34">
        <v>500</v>
      </c>
      <c r="H911" s="56">
        <v>0</v>
      </c>
      <c r="I911" s="395">
        <f t="shared" si="35"/>
        <v>0</v>
      </c>
      <c r="J911" s="59"/>
      <c r="K911" s="35"/>
      <c r="L911" s="61"/>
      <c r="M911" s="63"/>
    </row>
    <row r="912" spans="1:13" ht="33.75">
      <c r="A912" s="30"/>
      <c r="B912" s="72"/>
      <c r="C912" s="30"/>
      <c r="D912" s="31" t="s">
        <v>3909</v>
      </c>
      <c r="E912" s="78" t="s">
        <v>3886</v>
      </c>
      <c r="F912" s="32" t="s">
        <v>363</v>
      </c>
      <c r="G912" s="34">
        <v>40</v>
      </c>
      <c r="H912" s="56">
        <v>0</v>
      </c>
      <c r="I912" s="395">
        <f t="shared" si="35"/>
        <v>0</v>
      </c>
      <c r="J912" s="59"/>
      <c r="K912" s="35"/>
      <c r="L912" s="61"/>
      <c r="M912" s="63"/>
    </row>
    <row r="913" spans="1:13" ht="45">
      <c r="A913" s="30"/>
      <c r="B913" s="72"/>
      <c r="C913" s="30"/>
      <c r="D913" s="31" t="s">
        <v>3910</v>
      </c>
      <c r="E913" s="78" t="s">
        <v>3887</v>
      </c>
      <c r="F913" s="32" t="s">
        <v>3095</v>
      </c>
      <c r="G913" s="34">
        <v>12</v>
      </c>
      <c r="H913" s="56">
        <v>0</v>
      </c>
      <c r="I913" s="395">
        <f t="shared" si="35"/>
        <v>0</v>
      </c>
      <c r="J913" s="59"/>
      <c r="K913" s="35"/>
      <c r="L913" s="61"/>
      <c r="M913" s="63"/>
    </row>
    <row r="914" spans="1:13">
      <c r="A914" s="251">
        <v>4</v>
      </c>
      <c r="B914" s="71"/>
      <c r="C914" s="252"/>
      <c r="D914" s="253"/>
      <c r="E914" s="36" t="s">
        <v>1024</v>
      </c>
      <c r="F914" s="33"/>
      <c r="G914" s="53"/>
      <c r="H914" s="29"/>
      <c r="I914" s="29">
        <f>SUM(I915:I929)</f>
        <v>0</v>
      </c>
      <c r="J914" s="59"/>
      <c r="K914" s="35"/>
      <c r="L914" s="61"/>
      <c r="M914" s="63"/>
    </row>
    <row r="915" spans="1:13">
      <c r="A915" s="30">
        <v>5</v>
      </c>
      <c r="B915" s="72"/>
      <c r="C915" s="30"/>
      <c r="D915" s="31"/>
      <c r="E915" s="127" t="s">
        <v>3917</v>
      </c>
      <c r="F915" s="32"/>
      <c r="G915" s="34"/>
      <c r="H915" s="395"/>
      <c r="I915" s="412" t="str">
        <f t="shared" si="35"/>
        <v/>
      </c>
      <c r="J915" s="59"/>
      <c r="K915" s="35"/>
      <c r="L915" s="61"/>
      <c r="M915" s="63"/>
    </row>
    <row r="916" spans="1:13" ht="33.75">
      <c r="A916" s="30"/>
      <c r="B916" s="72"/>
      <c r="C916" s="30"/>
      <c r="D916" s="31" t="s">
        <v>3908</v>
      </c>
      <c r="E916" s="78" t="s">
        <v>3888</v>
      </c>
      <c r="F916" s="32" t="s">
        <v>3095</v>
      </c>
      <c r="G916" s="34">
        <v>10</v>
      </c>
      <c r="H916" s="56">
        <v>0</v>
      </c>
      <c r="I916" s="395">
        <f t="shared" si="35"/>
        <v>0</v>
      </c>
      <c r="J916" s="59"/>
      <c r="K916" s="35"/>
      <c r="L916" s="61"/>
      <c r="M916" s="63"/>
    </row>
    <row r="917" spans="1:13" ht="45">
      <c r="A917" s="30"/>
      <c r="B917" s="72"/>
      <c r="C917" s="30"/>
      <c r="D917" s="31" t="s">
        <v>3909</v>
      </c>
      <c r="E917" s="78" t="s">
        <v>3889</v>
      </c>
      <c r="F917" s="32" t="s">
        <v>3095</v>
      </c>
      <c r="G917" s="34">
        <v>2</v>
      </c>
      <c r="H917" s="56">
        <v>0</v>
      </c>
      <c r="I917" s="395">
        <f t="shared" si="35"/>
        <v>0</v>
      </c>
      <c r="J917" s="59"/>
      <c r="K917" s="35"/>
      <c r="L917" s="61"/>
      <c r="M917" s="63"/>
    </row>
    <row r="918" spans="1:13" ht="135">
      <c r="A918" s="30"/>
      <c r="B918" s="72"/>
      <c r="C918" s="30"/>
      <c r="D918" s="31" t="s">
        <v>3910</v>
      </c>
      <c r="E918" s="78" t="s">
        <v>3890</v>
      </c>
      <c r="F918" s="32" t="s">
        <v>3095</v>
      </c>
      <c r="G918" s="34">
        <v>4</v>
      </c>
      <c r="H918" s="56">
        <v>0</v>
      </c>
      <c r="I918" s="395">
        <f t="shared" si="35"/>
        <v>0</v>
      </c>
      <c r="J918" s="59"/>
      <c r="K918" s="35"/>
      <c r="L918" s="61"/>
      <c r="M918" s="63"/>
    </row>
    <row r="919" spans="1:13" ht="135">
      <c r="A919" s="30"/>
      <c r="B919" s="72"/>
      <c r="C919" s="30"/>
      <c r="D919" s="31" t="s">
        <v>3911</v>
      </c>
      <c r="E919" s="78" t="s">
        <v>3891</v>
      </c>
      <c r="F919" s="32" t="s">
        <v>3095</v>
      </c>
      <c r="G919" s="34">
        <v>12</v>
      </c>
      <c r="H919" s="56">
        <v>0</v>
      </c>
      <c r="I919" s="395">
        <f t="shared" si="35"/>
        <v>0</v>
      </c>
      <c r="J919" s="59"/>
      <c r="K919" s="35"/>
      <c r="L919" s="61"/>
      <c r="M919" s="63"/>
    </row>
    <row r="920" spans="1:13">
      <c r="A920" s="30"/>
      <c r="B920" s="72"/>
      <c r="C920" s="30"/>
      <c r="D920" s="31" t="s">
        <v>3913</v>
      </c>
      <c r="E920" s="78" t="s">
        <v>3893</v>
      </c>
      <c r="F920" s="32" t="s">
        <v>3894</v>
      </c>
      <c r="G920" s="34">
        <v>550</v>
      </c>
      <c r="H920" s="56">
        <v>0</v>
      </c>
      <c r="I920" s="395">
        <f t="shared" si="35"/>
        <v>0</v>
      </c>
      <c r="J920" s="59"/>
      <c r="K920" s="35"/>
      <c r="L920" s="61"/>
      <c r="M920" s="63"/>
    </row>
    <row r="921" spans="1:13" ht="191.25">
      <c r="A921" s="30"/>
      <c r="B921" s="72"/>
      <c r="C921" s="30"/>
      <c r="D921" s="31" t="s">
        <v>3914</v>
      </c>
      <c r="E921" s="78" t="s">
        <v>3895</v>
      </c>
      <c r="F921" s="32" t="s">
        <v>8</v>
      </c>
      <c r="G921" s="34">
        <v>1</v>
      </c>
      <c r="H921" s="56">
        <v>0</v>
      </c>
      <c r="I921" s="395">
        <f t="shared" si="35"/>
        <v>0</v>
      </c>
      <c r="J921" s="59"/>
      <c r="K921" s="35"/>
      <c r="L921" s="61"/>
      <c r="M921" s="63"/>
    </row>
    <row r="922" spans="1:13">
      <c r="A922" s="30"/>
      <c r="B922" s="72"/>
      <c r="C922" s="30"/>
      <c r="D922" s="31" t="s">
        <v>3915</v>
      </c>
      <c r="E922" s="78" t="s">
        <v>3896</v>
      </c>
      <c r="F922" s="32" t="s">
        <v>3894</v>
      </c>
      <c r="G922" s="34">
        <v>6</v>
      </c>
      <c r="H922" s="56">
        <v>0</v>
      </c>
      <c r="I922" s="395">
        <f t="shared" si="35"/>
        <v>0</v>
      </c>
      <c r="J922" s="59"/>
      <c r="K922" s="35"/>
      <c r="L922" s="61"/>
      <c r="M922" s="63"/>
    </row>
    <row r="923" spans="1:13">
      <c r="A923" s="30"/>
      <c r="B923" s="72"/>
      <c r="C923" s="30"/>
      <c r="D923" s="31" t="s">
        <v>3916</v>
      </c>
      <c r="E923" s="78" t="s">
        <v>3897</v>
      </c>
      <c r="F923" s="32" t="s">
        <v>3894</v>
      </c>
      <c r="G923" s="34">
        <v>90</v>
      </c>
      <c r="H923" s="56">
        <v>0</v>
      </c>
      <c r="I923" s="395">
        <f t="shared" si="35"/>
        <v>0</v>
      </c>
      <c r="J923" s="59"/>
      <c r="K923" s="35"/>
      <c r="L923" s="61"/>
      <c r="M923" s="63"/>
    </row>
    <row r="924" spans="1:13" ht="22.5">
      <c r="A924" s="30"/>
      <c r="B924" s="72"/>
      <c r="C924" s="30"/>
      <c r="D924" s="31" t="s">
        <v>1390</v>
      </c>
      <c r="E924" s="78" t="s">
        <v>3898</v>
      </c>
      <c r="F924" s="32" t="s">
        <v>3095</v>
      </c>
      <c r="G924" s="34">
        <v>20</v>
      </c>
      <c r="H924" s="56">
        <v>0</v>
      </c>
      <c r="I924" s="395">
        <f t="shared" si="35"/>
        <v>0</v>
      </c>
      <c r="J924" s="59"/>
      <c r="K924" s="35"/>
      <c r="L924" s="61"/>
      <c r="M924" s="63"/>
    </row>
    <row r="925" spans="1:13">
      <c r="A925" s="30"/>
      <c r="B925" s="72"/>
      <c r="C925" s="30"/>
      <c r="D925" s="31" t="s">
        <v>1391</v>
      </c>
      <c r="E925" s="78" t="s">
        <v>3899</v>
      </c>
      <c r="F925" s="32" t="s">
        <v>3095</v>
      </c>
      <c r="G925" s="34">
        <v>36</v>
      </c>
      <c r="H925" s="56">
        <v>0</v>
      </c>
      <c r="I925" s="395">
        <f t="shared" si="35"/>
        <v>0</v>
      </c>
      <c r="J925" s="59"/>
      <c r="K925" s="35"/>
      <c r="L925" s="61"/>
      <c r="M925" s="63"/>
    </row>
    <row r="926" spans="1:13" ht="33.75">
      <c r="A926" s="30"/>
      <c r="B926" s="72"/>
      <c r="C926" s="30"/>
      <c r="D926" s="31" t="s">
        <v>1392</v>
      </c>
      <c r="E926" s="78" t="s">
        <v>3900</v>
      </c>
      <c r="F926" s="32" t="s">
        <v>3095</v>
      </c>
      <c r="G926" s="34">
        <v>12</v>
      </c>
      <c r="H926" s="56">
        <v>0</v>
      </c>
      <c r="I926" s="395">
        <f t="shared" si="35"/>
        <v>0</v>
      </c>
      <c r="J926" s="59"/>
      <c r="K926" s="35"/>
      <c r="L926" s="61"/>
      <c r="M926" s="63"/>
    </row>
    <row r="927" spans="1:13" ht="22.5">
      <c r="A927" s="30"/>
      <c r="B927" s="72"/>
      <c r="C927" s="30"/>
      <c r="D927" s="31" t="s">
        <v>1393</v>
      </c>
      <c r="E927" s="78" t="s">
        <v>3901</v>
      </c>
      <c r="F927" s="32" t="s">
        <v>3095</v>
      </c>
      <c r="G927" s="34">
        <v>17</v>
      </c>
      <c r="H927" s="56">
        <v>0</v>
      </c>
      <c r="I927" s="395">
        <f t="shared" si="35"/>
        <v>0</v>
      </c>
      <c r="J927" s="59"/>
      <c r="K927" s="35"/>
      <c r="L927" s="61"/>
      <c r="M927" s="63"/>
    </row>
    <row r="928" spans="1:13">
      <c r="A928" s="30"/>
      <c r="B928" s="72"/>
      <c r="C928" s="30"/>
      <c r="D928" s="31" t="s">
        <v>1394</v>
      </c>
      <c r="E928" s="78" t="s">
        <v>3902</v>
      </c>
      <c r="F928" s="32" t="s">
        <v>3095</v>
      </c>
      <c r="G928" s="34">
        <v>16</v>
      </c>
      <c r="H928" s="56">
        <v>0</v>
      </c>
      <c r="I928" s="395">
        <f t="shared" si="35"/>
        <v>0</v>
      </c>
      <c r="J928" s="59"/>
      <c r="K928" s="35"/>
      <c r="L928" s="61"/>
      <c r="M928" s="63"/>
    </row>
    <row r="929" spans="1:13" ht="78.75">
      <c r="A929" s="30"/>
      <c r="B929" s="72"/>
      <c r="C929" s="30"/>
      <c r="D929" s="31" t="s">
        <v>1395</v>
      </c>
      <c r="E929" s="78" t="s">
        <v>3903</v>
      </c>
      <c r="F929" s="32" t="s">
        <v>8</v>
      </c>
      <c r="G929" s="34">
        <v>1</v>
      </c>
      <c r="H929" s="56">
        <v>0</v>
      </c>
      <c r="I929" s="395">
        <f t="shared" si="35"/>
        <v>0</v>
      </c>
      <c r="J929" s="59"/>
      <c r="K929" s="35"/>
      <c r="L929" s="61"/>
      <c r="M929" s="63"/>
    </row>
    <row r="930" spans="1:13">
      <c r="A930" s="251">
        <v>4</v>
      </c>
      <c r="B930" s="71"/>
      <c r="C930" s="252"/>
      <c r="D930" s="253"/>
      <c r="E930" s="36" t="s">
        <v>3904</v>
      </c>
      <c r="F930" s="33"/>
      <c r="G930" s="53"/>
      <c r="H930" s="29"/>
      <c r="I930" s="29">
        <f>SUM(I931:I934)</f>
        <v>0</v>
      </c>
      <c r="J930" s="59"/>
      <c r="K930" s="35"/>
      <c r="L930" s="61"/>
      <c r="M930" s="63"/>
    </row>
    <row r="931" spans="1:13">
      <c r="A931" s="30">
        <v>5</v>
      </c>
      <c r="B931" s="72"/>
      <c r="C931" s="30"/>
      <c r="D931" s="31"/>
      <c r="E931" s="127" t="s">
        <v>3918</v>
      </c>
      <c r="F931" s="32"/>
      <c r="G931" s="34"/>
      <c r="H931" s="395"/>
      <c r="I931" s="412" t="str">
        <f t="shared" si="35"/>
        <v/>
      </c>
      <c r="J931" s="59"/>
      <c r="K931" s="35"/>
      <c r="L931" s="61"/>
      <c r="M931" s="63"/>
    </row>
    <row r="932" spans="1:13" ht="22.5">
      <c r="A932" s="30"/>
      <c r="B932" s="72"/>
      <c r="C932" s="30"/>
      <c r="D932" s="31"/>
      <c r="E932" s="78" t="s">
        <v>3907</v>
      </c>
      <c r="F932" s="32"/>
      <c r="G932" s="34"/>
      <c r="H932" s="395"/>
      <c r="I932" s="412"/>
      <c r="J932" s="59"/>
      <c r="K932" s="35"/>
      <c r="L932" s="61"/>
      <c r="M932" s="63"/>
    </row>
    <row r="933" spans="1:13">
      <c r="A933" s="30"/>
      <c r="B933" s="72"/>
      <c r="C933" s="30"/>
      <c r="D933" s="31" t="s">
        <v>3908</v>
      </c>
      <c r="E933" s="78" t="s">
        <v>3905</v>
      </c>
      <c r="F933" s="32" t="s">
        <v>3109</v>
      </c>
      <c r="G933" s="34">
        <v>1</v>
      </c>
      <c r="H933" s="56">
        <v>0</v>
      </c>
      <c r="I933" s="395">
        <f t="shared" si="35"/>
        <v>0</v>
      </c>
      <c r="J933" s="59"/>
      <c r="K933" s="35"/>
      <c r="L933" s="61"/>
      <c r="M933" s="63"/>
    </row>
    <row r="934" spans="1:13" ht="22.5">
      <c r="A934" s="30"/>
      <c r="B934" s="72"/>
      <c r="C934" s="30"/>
      <c r="D934" s="31" t="s">
        <v>3909</v>
      </c>
      <c r="E934" s="78" t="s">
        <v>3906</v>
      </c>
      <c r="F934" s="32" t="s">
        <v>3109</v>
      </c>
      <c r="G934" s="34">
        <v>1</v>
      </c>
      <c r="H934" s="56">
        <v>0</v>
      </c>
      <c r="I934" s="395">
        <f t="shared" si="35"/>
        <v>0</v>
      </c>
      <c r="J934" s="59"/>
      <c r="K934" s="35"/>
      <c r="L934" s="61"/>
      <c r="M934" s="63"/>
    </row>
    <row r="935" spans="1:13">
      <c r="A935" s="74">
        <v>3</v>
      </c>
      <c r="B935" s="73"/>
      <c r="C935" s="74"/>
      <c r="D935" s="44"/>
      <c r="E935" s="75" t="s">
        <v>4195</v>
      </c>
      <c r="F935" s="76"/>
      <c r="G935" s="77"/>
      <c r="H935" s="52"/>
      <c r="I935" s="52">
        <f>I936+I943+I955</f>
        <v>0</v>
      </c>
      <c r="J935" s="59"/>
      <c r="K935" s="35"/>
      <c r="L935" s="61"/>
      <c r="M935" s="63"/>
    </row>
    <row r="936" spans="1:13">
      <c r="A936" s="251">
        <v>4</v>
      </c>
      <c r="B936" s="71"/>
      <c r="C936" s="252"/>
      <c r="D936" s="253"/>
      <c r="E936" s="36" t="s">
        <v>13</v>
      </c>
      <c r="F936" s="33"/>
      <c r="G936" s="53"/>
      <c r="H936" s="29"/>
      <c r="I936" s="29">
        <f>SUM(I937:I942)</f>
        <v>0</v>
      </c>
      <c r="J936" s="59"/>
      <c r="K936" s="35"/>
      <c r="L936" s="61"/>
      <c r="M936" s="63"/>
    </row>
    <row r="937" spans="1:13">
      <c r="A937" s="30">
        <v>5</v>
      </c>
      <c r="B937" s="72"/>
      <c r="C937" s="30"/>
      <c r="D937" s="31"/>
      <c r="E937" s="127" t="s">
        <v>41</v>
      </c>
      <c r="F937" s="32"/>
      <c r="G937" s="34"/>
      <c r="H937" s="395"/>
      <c r="I937" s="412" t="str">
        <f t="shared" si="35"/>
        <v/>
      </c>
      <c r="J937" s="59"/>
      <c r="K937" s="35"/>
      <c r="L937" s="61"/>
      <c r="M937" s="63"/>
    </row>
    <row r="938" spans="1:13">
      <c r="A938" s="30"/>
      <c r="B938" s="72"/>
      <c r="C938" s="30"/>
      <c r="D938" s="31" t="s">
        <v>3908</v>
      </c>
      <c r="E938" s="78" t="s">
        <v>3884</v>
      </c>
      <c r="F938" s="32" t="s">
        <v>8</v>
      </c>
      <c r="G938" s="34">
        <v>1</v>
      </c>
      <c r="H938" s="56">
        <v>0</v>
      </c>
      <c r="I938" s="395">
        <f t="shared" si="35"/>
        <v>0</v>
      </c>
      <c r="J938" s="59"/>
      <c r="K938" s="35"/>
      <c r="L938" s="61"/>
      <c r="M938" s="63"/>
    </row>
    <row r="939" spans="1:13">
      <c r="A939" s="30">
        <v>5</v>
      </c>
      <c r="B939" s="72"/>
      <c r="C939" s="30"/>
      <c r="D939" s="31"/>
      <c r="E939" s="127" t="s">
        <v>2666</v>
      </c>
      <c r="F939" s="32"/>
      <c r="G939" s="34"/>
      <c r="H939" s="395"/>
      <c r="I939" s="412" t="str">
        <f t="shared" ref="I939" si="36">IF(ISNUMBER(G939),ROUND(G939*H939,2),"")</f>
        <v/>
      </c>
      <c r="J939" s="59"/>
      <c r="K939" s="35"/>
      <c r="L939" s="61"/>
      <c r="M939" s="63"/>
    </row>
    <row r="940" spans="1:13" ht="78.75">
      <c r="A940" s="30"/>
      <c r="B940" s="72"/>
      <c r="C940" s="30"/>
      <c r="D940" s="31" t="s">
        <v>3908</v>
      </c>
      <c r="E940" s="78" t="s">
        <v>3885</v>
      </c>
      <c r="F940" s="32" t="s">
        <v>363</v>
      </c>
      <c r="G940" s="34">
        <v>600</v>
      </c>
      <c r="H940" s="56">
        <v>0</v>
      </c>
      <c r="I940" s="395">
        <f t="shared" si="35"/>
        <v>0</v>
      </c>
      <c r="J940" s="59"/>
      <c r="K940" s="35"/>
      <c r="L940" s="61"/>
      <c r="M940" s="63"/>
    </row>
    <row r="941" spans="1:13" ht="33.75">
      <c r="A941" s="30"/>
      <c r="B941" s="72"/>
      <c r="C941" s="30"/>
      <c r="D941" s="31" t="s">
        <v>3909</v>
      </c>
      <c r="E941" s="78" t="s">
        <v>3886</v>
      </c>
      <c r="F941" s="32" t="s">
        <v>363</v>
      </c>
      <c r="G941" s="34">
        <v>50</v>
      </c>
      <c r="H941" s="56">
        <v>0</v>
      </c>
      <c r="I941" s="395">
        <f t="shared" si="35"/>
        <v>0</v>
      </c>
      <c r="J941" s="59"/>
      <c r="K941" s="35"/>
      <c r="L941" s="61"/>
      <c r="M941" s="63"/>
    </row>
    <row r="942" spans="1:13" ht="45">
      <c r="A942" s="30"/>
      <c r="B942" s="72"/>
      <c r="C942" s="30"/>
      <c r="D942" s="31" t="s">
        <v>3910</v>
      </c>
      <c r="E942" s="78" t="s">
        <v>3887</v>
      </c>
      <c r="F942" s="32" t="s">
        <v>3095</v>
      </c>
      <c r="G942" s="34">
        <v>16</v>
      </c>
      <c r="H942" s="56">
        <v>0</v>
      </c>
      <c r="I942" s="395">
        <f t="shared" si="35"/>
        <v>0</v>
      </c>
      <c r="J942" s="59"/>
      <c r="K942" s="35"/>
      <c r="L942" s="61"/>
      <c r="M942" s="63"/>
    </row>
    <row r="943" spans="1:13">
      <c r="A943" s="251">
        <v>4</v>
      </c>
      <c r="B943" s="71"/>
      <c r="C943" s="252"/>
      <c r="D943" s="253"/>
      <c r="E943" s="36" t="s">
        <v>1024</v>
      </c>
      <c r="F943" s="33"/>
      <c r="G943" s="53"/>
      <c r="H943" s="29"/>
      <c r="I943" s="29">
        <f>SUM(I944:I954)</f>
        <v>0</v>
      </c>
      <c r="J943" s="59"/>
      <c r="K943" s="35"/>
      <c r="L943" s="61"/>
      <c r="M943" s="63"/>
    </row>
    <row r="944" spans="1:13">
      <c r="A944" s="30">
        <v>5</v>
      </c>
      <c r="B944" s="72"/>
      <c r="C944" s="30"/>
      <c r="D944" s="31"/>
      <c r="E944" s="127" t="s">
        <v>3917</v>
      </c>
      <c r="F944" s="32"/>
      <c r="G944" s="34"/>
      <c r="H944" s="395"/>
      <c r="I944" s="412" t="str">
        <f t="shared" ref="I944" si="37">IF(ISNUMBER(G944),ROUND(G944*H944,2),"")</f>
        <v/>
      </c>
      <c r="J944" s="59"/>
      <c r="K944" s="35"/>
      <c r="L944" s="61"/>
      <c r="M944" s="63"/>
    </row>
    <row r="945" spans="1:13" ht="45">
      <c r="A945" s="30"/>
      <c r="B945" s="72"/>
      <c r="C945" s="30"/>
      <c r="D945" s="31" t="s">
        <v>3908</v>
      </c>
      <c r="E945" s="78" t="s">
        <v>3919</v>
      </c>
      <c r="F945" s="32" t="s">
        <v>3095</v>
      </c>
      <c r="G945" s="34">
        <v>16</v>
      </c>
      <c r="H945" s="56">
        <v>0</v>
      </c>
      <c r="I945" s="395">
        <f t="shared" si="35"/>
        <v>0</v>
      </c>
      <c r="J945" s="59"/>
      <c r="K945" s="35"/>
      <c r="L945" s="61"/>
      <c r="M945" s="63"/>
    </row>
    <row r="946" spans="1:13" ht="135">
      <c r="A946" s="30"/>
      <c r="B946" s="72"/>
      <c r="C946" s="30"/>
      <c r="D946" s="31" t="s">
        <v>3911</v>
      </c>
      <c r="E946" s="78" t="s">
        <v>3892</v>
      </c>
      <c r="F946" s="32" t="s">
        <v>3095</v>
      </c>
      <c r="G946" s="34">
        <v>16</v>
      </c>
      <c r="H946" s="56">
        <v>0</v>
      </c>
      <c r="I946" s="395">
        <f t="shared" si="35"/>
        <v>0</v>
      </c>
      <c r="J946" s="59"/>
      <c r="K946" s="35"/>
      <c r="L946" s="61"/>
      <c r="M946" s="63"/>
    </row>
    <row r="947" spans="1:13">
      <c r="A947" s="30"/>
      <c r="B947" s="72"/>
      <c r="C947" s="30"/>
      <c r="D947" s="31" t="s">
        <v>3912</v>
      </c>
      <c r="E947" s="78" t="s">
        <v>3893</v>
      </c>
      <c r="F947" s="32" t="s">
        <v>3894</v>
      </c>
      <c r="G947" s="34">
        <v>650</v>
      </c>
      <c r="H947" s="56">
        <v>0</v>
      </c>
      <c r="I947" s="395">
        <f t="shared" si="35"/>
        <v>0</v>
      </c>
      <c r="J947" s="59"/>
      <c r="K947" s="35"/>
      <c r="L947" s="61"/>
      <c r="M947" s="63"/>
    </row>
    <row r="948" spans="1:13" ht="191.25">
      <c r="A948" s="30"/>
      <c r="B948" s="72"/>
      <c r="C948" s="30"/>
      <c r="D948" s="31" t="s">
        <v>3913</v>
      </c>
      <c r="E948" s="78" t="s">
        <v>3895</v>
      </c>
      <c r="F948" s="32" t="s">
        <v>8</v>
      </c>
      <c r="G948" s="34">
        <v>1</v>
      </c>
      <c r="H948" s="56">
        <v>0</v>
      </c>
      <c r="I948" s="395">
        <f t="shared" si="35"/>
        <v>0</v>
      </c>
      <c r="J948" s="59"/>
      <c r="K948" s="35"/>
      <c r="L948" s="61"/>
      <c r="M948" s="63"/>
    </row>
    <row r="949" spans="1:13">
      <c r="A949" s="30"/>
      <c r="B949" s="72"/>
      <c r="C949" s="30"/>
      <c r="D949" s="31" t="s">
        <v>3914</v>
      </c>
      <c r="E949" s="78" t="s">
        <v>3896</v>
      </c>
      <c r="F949" s="32" t="s">
        <v>3894</v>
      </c>
      <c r="G949" s="34">
        <v>6</v>
      </c>
      <c r="H949" s="56">
        <v>0</v>
      </c>
      <c r="I949" s="395">
        <f t="shared" si="35"/>
        <v>0</v>
      </c>
      <c r="J949" s="59"/>
      <c r="K949" s="35"/>
      <c r="L949" s="61"/>
      <c r="M949" s="63"/>
    </row>
    <row r="950" spans="1:13" ht="22.5">
      <c r="A950" s="30"/>
      <c r="B950" s="72"/>
      <c r="C950" s="30"/>
      <c r="D950" s="31" t="s">
        <v>3916</v>
      </c>
      <c r="E950" s="78" t="s">
        <v>3898</v>
      </c>
      <c r="F950" s="32" t="s">
        <v>3095</v>
      </c>
      <c r="G950" s="34">
        <v>16</v>
      </c>
      <c r="H950" s="56">
        <v>0</v>
      </c>
      <c r="I950" s="395">
        <f t="shared" si="35"/>
        <v>0</v>
      </c>
      <c r="J950" s="59"/>
      <c r="K950" s="35"/>
      <c r="L950" s="61"/>
      <c r="M950" s="63"/>
    </row>
    <row r="951" spans="1:13">
      <c r="A951" s="30"/>
      <c r="B951" s="72"/>
      <c r="C951" s="30"/>
      <c r="D951" s="31" t="s">
        <v>1390</v>
      </c>
      <c r="E951" s="78" t="s">
        <v>3899</v>
      </c>
      <c r="F951" s="32" t="s">
        <v>3095</v>
      </c>
      <c r="G951" s="34">
        <v>34</v>
      </c>
      <c r="H951" s="56">
        <v>0</v>
      </c>
      <c r="I951" s="395">
        <f t="shared" si="35"/>
        <v>0</v>
      </c>
      <c r="J951" s="59"/>
      <c r="K951" s="35"/>
      <c r="L951" s="61"/>
      <c r="M951" s="63"/>
    </row>
    <row r="952" spans="1:13" ht="33.75">
      <c r="A952" s="30"/>
      <c r="B952" s="72"/>
      <c r="C952" s="30"/>
      <c r="D952" s="31" t="s">
        <v>1391</v>
      </c>
      <c r="E952" s="78" t="s">
        <v>3900</v>
      </c>
      <c r="F952" s="32" t="s">
        <v>3095</v>
      </c>
      <c r="G952" s="34">
        <v>16</v>
      </c>
      <c r="H952" s="56">
        <v>0</v>
      </c>
      <c r="I952" s="395">
        <f t="shared" si="35"/>
        <v>0</v>
      </c>
      <c r="J952" s="59"/>
      <c r="K952" s="35"/>
      <c r="L952" s="61"/>
      <c r="M952" s="63"/>
    </row>
    <row r="953" spans="1:13" ht="22.5">
      <c r="A953" s="30"/>
      <c r="B953" s="72"/>
      <c r="C953" s="30"/>
      <c r="D953" s="31" t="s">
        <v>1392</v>
      </c>
      <c r="E953" s="78" t="s">
        <v>3901</v>
      </c>
      <c r="F953" s="32" t="s">
        <v>3095</v>
      </c>
      <c r="G953" s="34">
        <v>20</v>
      </c>
      <c r="H953" s="56">
        <v>0</v>
      </c>
      <c r="I953" s="395">
        <f t="shared" si="35"/>
        <v>0</v>
      </c>
      <c r="J953" s="59"/>
      <c r="K953" s="35"/>
      <c r="L953" s="61"/>
      <c r="M953" s="63"/>
    </row>
    <row r="954" spans="1:13">
      <c r="A954" s="30"/>
      <c r="B954" s="72"/>
      <c r="C954" s="30"/>
      <c r="D954" s="31" t="s">
        <v>1393</v>
      </c>
      <c r="E954" s="78" t="s">
        <v>3902</v>
      </c>
      <c r="F954" s="32" t="s">
        <v>3095</v>
      </c>
      <c r="G954" s="34">
        <v>16</v>
      </c>
      <c r="H954" s="56">
        <v>0</v>
      </c>
      <c r="I954" s="395">
        <f t="shared" si="35"/>
        <v>0</v>
      </c>
      <c r="J954" s="59"/>
      <c r="K954" s="35"/>
      <c r="L954" s="61"/>
      <c r="M954" s="63"/>
    </row>
    <row r="955" spans="1:13">
      <c r="A955" s="251">
        <v>4</v>
      </c>
      <c r="B955" s="71"/>
      <c r="C955" s="252"/>
      <c r="D955" s="253"/>
      <c r="E955" s="36" t="s">
        <v>3904</v>
      </c>
      <c r="F955" s="33"/>
      <c r="G955" s="53"/>
      <c r="H955" s="29"/>
      <c r="I955" s="29">
        <f>SUM(I956:I959)</f>
        <v>0</v>
      </c>
      <c r="J955" s="59"/>
      <c r="K955" s="35"/>
      <c r="L955" s="61"/>
      <c r="M955" s="63"/>
    </row>
    <row r="956" spans="1:13">
      <c r="A956" s="30">
        <v>5</v>
      </c>
      <c r="B956" s="72"/>
      <c r="C956" s="30"/>
      <c r="D956" s="31"/>
      <c r="E956" s="127" t="s">
        <v>3918</v>
      </c>
      <c r="F956" s="32"/>
      <c r="G956" s="34"/>
      <c r="H956" s="395"/>
      <c r="I956" s="412" t="str">
        <f t="shared" ref="I956" si="38">IF(ISNUMBER(G956),ROUND(G956*H956,2),"")</f>
        <v/>
      </c>
      <c r="J956" s="59"/>
      <c r="K956" s="35"/>
      <c r="L956" s="61"/>
      <c r="M956" s="63"/>
    </row>
    <row r="957" spans="1:13" ht="22.5">
      <c r="A957" s="30"/>
      <c r="B957" s="72"/>
      <c r="C957" s="30"/>
      <c r="D957" s="31"/>
      <c r="E957" s="78" t="s">
        <v>3907</v>
      </c>
      <c r="F957" s="32"/>
      <c r="G957" s="34"/>
      <c r="H957" s="395"/>
      <c r="I957" s="412"/>
      <c r="J957" s="59"/>
      <c r="K957" s="35"/>
      <c r="L957" s="61"/>
      <c r="M957" s="63"/>
    </row>
    <row r="958" spans="1:13">
      <c r="A958" s="30"/>
      <c r="B958" s="72"/>
      <c r="C958" s="30"/>
      <c r="D958" s="31" t="s">
        <v>3908</v>
      </c>
      <c r="E958" s="78" t="s">
        <v>3905</v>
      </c>
      <c r="F958" s="32" t="s">
        <v>3109</v>
      </c>
      <c r="G958" s="34">
        <v>1</v>
      </c>
      <c r="H958" s="56">
        <v>0</v>
      </c>
      <c r="I958" s="395">
        <f t="shared" ref="I958:I1009" si="39">IF(ISNUMBER(G958),ROUND(G958*H958,2),"")</f>
        <v>0</v>
      </c>
      <c r="J958" s="59"/>
      <c r="K958" s="35"/>
      <c r="L958" s="61"/>
      <c r="M958" s="63"/>
    </row>
    <row r="959" spans="1:13" ht="22.5">
      <c r="A959" s="30"/>
      <c r="B959" s="72"/>
      <c r="C959" s="30"/>
      <c r="D959" s="31" t="s">
        <v>3909</v>
      </c>
      <c r="E959" s="78" t="s">
        <v>3906</v>
      </c>
      <c r="F959" s="32" t="s">
        <v>3109</v>
      </c>
      <c r="G959" s="34">
        <v>1</v>
      </c>
      <c r="H959" s="56">
        <v>0</v>
      </c>
      <c r="I959" s="395">
        <f t="shared" si="39"/>
        <v>0</v>
      </c>
      <c r="J959" s="59"/>
      <c r="K959" s="35"/>
      <c r="L959" s="61"/>
      <c r="M959" s="63"/>
    </row>
    <row r="960" spans="1:13">
      <c r="A960" s="22">
        <v>2</v>
      </c>
      <c r="B960" s="70" t="str">
        <f>IF(TRIM(H960)&lt;&gt;"",COUNTA($H$8:H960),"")</f>
        <v/>
      </c>
      <c r="C960" s="22"/>
      <c r="D960" s="23"/>
      <c r="E960" s="24" t="s">
        <v>3920</v>
      </c>
      <c r="F960" s="25"/>
      <c r="G960" s="51"/>
      <c r="H960" s="394"/>
      <c r="I960" s="26">
        <f>I961+I984+I1043+I1052</f>
        <v>0</v>
      </c>
      <c r="J960" s="59"/>
      <c r="K960" s="35"/>
      <c r="L960" s="61"/>
      <c r="M960" s="63"/>
    </row>
    <row r="961" spans="1:13">
      <c r="A961" s="251">
        <v>4</v>
      </c>
      <c r="B961" s="71"/>
      <c r="C961" s="252"/>
      <c r="D961" s="253"/>
      <c r="E961" s="36" t="s">
        <v>4017</v>
      </c>
      <c r="F961" s="33"/>
      <c r="G961" s="53"/>
      <c r="H961" s="29"/>
      <c r="I961" s="29">
        <f>SUM(I962:I983)</f>
        <v>0</v>
      </c>
      <c r="J961" s="59"/>
      <c r="K961" s="35"/>
      <c r="L961" s="61"/>
      <c r="M961" s="63"/>
    </row>
    <row r="962" spans="1:13" ht="22.5">
      <c r="A962" s="30"/>
      <c r="B962" s="72"/>
      <c r="C962" s="30"/>
      <c r="D962" s="31" t="s">
        <v>14</v>
      </c>
      <c r="E962" s="78" t="s">
        <v>3921</v>
      </c>
      <c r="F962" s="32" t="s">
        <v>8</v>
      </c>
      <c r="G962" s="34">
        <v>1</v>
      </c>
      <c r="H962" s="56">
        <v>0</v>
      </c>
      <c r="I962" s="395">
        <f t="shared" si="39"/>
        <v>0</v>
      </c>
      <c r="J962" s="59"/>
      <c r="K962" s="35"/>
      <c r="L962" s="61"/>
      <c r="M962" s="63"/>
    </row>
    <row r="963" spans="1:13">
      <c r="A963" s="30"/>
      <c r="B963" s="72"/>
      <c r="C963" s="30"/>
      <c r="D963" s="31" t="s">
        <v>15</v>
      </c>
      <c r="E963" s="78" t="s">
        <v>3922</v>
      </c>
      <c r="F963" s="32" t="s">
        <v>8</v>
      </c>
      <c r="G963" s="34">
        <v>1</v>
      </c>
      <c r="H963" s="56">
        <v>0</v>
      </c>
      <c r="I963" s="395">
        <f t="shared" si="39"/>
        <v>0</v>
      </c>
      <c r="J963" s="59"/>
      <c r="K963" s="35"/>
      <c r="L963" s="61"/>
      <c r="M963" s="63"/>
    </row>
    <row r="964" spans="1:13">
      <c r="A964" s="30"/>
      <c r="B964" s="72"/>
      <c r="C964" s="30"/>
      <c r="D964" s="31" t="s">
        <v>16</v>
      </c>
      <c r="E964" s="78" t="s">
        <v>3923</v>
      </c>
      <c r="F964" s="32" t="s">
        <v>8</v>
      </c>
      <c r="G964" s="34">
        <v>1</v>
      </c>
      <c r="H964" s="56">
        <v>0</v>
      </c>
      <c r="I964" s="395">
        <f t="shared" si="39"/>
        <v>0</v>
      </c>
      <c r="J964" s="59"/>
      <c r="K964" s="35"/>
      <c r="L964" s="61"/>
      <c r="M964" s="63"/>
    </row>
    <row r="965" spans="1:13" ht="22.5">
      <c r="A965" s="30"/>
      <c r="B965" s="72"/>
      <c r="C965" s="30"/>
      <c r="D965" s="31" t="s">
        <v>17</v>
      </c>
      <c r="E965" s="78" t="s">
        <v>3924</v>
      </c>
      <c r="F965" s="32" t="s">
        <v>8</v>
      </c>
      <c r="G965" s="34">
        <v>1</v>
      </c>
      <c r="H965" s="56">
        <v>0</v>
      </c>
      <c r="I965" s="395">
        <f t="shared" si="39"/>
        <v>0</v>
      </c>
      <c r="J965" s="59"/>
      <c r="K965" s="35"/>
      <c r="L965" s="61"/>
      <c r="M965" s="63"/>
    </row>
    <row r="966" spans="1:13" ht="56.25">
      <c r="A966" s="30"/>
      <c r="B966" s="72"/>
      <c r="C966" s="30"/>
      <c r="D966" s="31" t="s">
        <v>179</v>
      </c>
      <c r="E966" s="78" t="s">
        <v>3925</v>
      </c>
      <c r="F966" s="32" t="s">
        <v>363</v>
      </c>
      <c r="G966" s="34">
        <v>220</v>
      </c>
      <c r="H966" s="56">
        <v>0</v>
      </c>
      <c r="I966" s="395">
        <f t="shared" si="39"/>
        <v>0</v>
      </c>
      <c r="J966" s="59"/>
      <c r="K966" s="35"/>
      <c r="L966" s="61"/>
      <c r="M966" s="63"/>
    </row>
    <row r="967" spans="1:13" ht="45">
      <c r="A967" s="30"/>
      <c r="B967" s="72"/>
      <c r="C967" s="30"/>
      <c r="D967" s="31" t="s">
        <v>198</v>
      </c>
      <c r="E967" s="78" t="s">
        <v>3926</v>
      </c>
      <c r="F967" s="32" t="s">
        <v>8</v>
      </c>
      <c r="G967" s="34">
        <v>2</v>
      </c>
      <c r="H967" s="56">
        <v>0</v>
      </c>
      <c r="I967" s="395">
        <f t="shared" si="39"/>
        <v>0</v>
      </c>
      <c r="J967" s="59"/>
      <c r="K967" s="35"/>
      <c r="L967" s="61"/>
      <c r="M967" s="63"/>
    </row>
    <row r="968" spans="1:13" ht="22.5">
      <c r="A968" s="30"/>
      <c r="B968" s="72"/>
      <c r="C968" s="30"/>
      <c r="D968" s="31" t="s">
        <v>214</v>
      </c>
      <c r="E968" s="78" t="s">
        <v>3927</v>
      </c>
      <c r="F968" s="32" t="s">
        <v>76</v>
      </c>
      <c r="G968" s="34">
        <v>2.5</v>
      </c>
      <c r="H968" s="56">
        <v>0</v>
      </c>
      <c r="I968" s="395">
        <f t="shared" si="39"/>
        <v>0</v>
      </c>
      <c r="J968" s="59"/>
      <c r="K968" s="35"/>
      <c r="L968" s="61"/>
      <c r="M968" s="63"/>
    </row>
    <row r="969" spans="1:13" ht="33.75">
      <c r="A969" s="30"/>
      <c r="B969" s="72"/>
      <c r="C969" s="30"/>
      <c r="D969" s="31" t="s">
        <v>216</v>
      </c>
      <c r="E969" s="78" t="s">
        <v>3928</v>
      </c>
      <c r="F969" s="32" t="s">
        <v>8</v>
      </c>
      <c r="G969" s="34">
        <v>1</v>
      </c>
      <c r="H969" s="56">
        <v>0</v>
      </c>
      <c r="I969" s="395">
        <f t="shared" si="39"/>
        <v>0</v>
      </c>
      <c r="J969" s="59"/>
      <c r="K969" s="35"/>
      <c r="L969" s="61"/>
      <c r="M969" s="63"/>
    </row>
    <row r="970" spans="1:13" ht="22.5">
      <c r="A970" s="30"/>
      <c r="B970" s="72"/>
      <c r="C970" s="30"/>
      <c r="D970" s="31" t="s">
        <v>231</v>
      </c>
      <c r="E970" s="78" t="s">
        <v>3929</v>
      </c>
      <c r="F970" s="32" t="s">
        <v>363</v>
      </c>
      <c r="G970" s="34">
        <v>220</v>
      </c>
      <c r="H970" s="56">
        <v>0</v>
      </c>
      <c r="I970" s="395">
        <f t="shared" si="39"/>
        <v>0</v>
      </c>
      <c r="J970" s="59"/>
      <c r="K970" s="35"/>
      <c r="L970" s="61"/>
      <c r="M970" s="63"/>
    </row>
    <row r="971" spans="1:13" ht="22.5">
      <c r="A971" s="30"/>
      <c r="B971" s="72"/>
      <c r="C971" s="30"/>
      <c r="D971" s="31" t="s">
        <v>260</v>
      </c>
      <c r="E971" s="78" t="s">
        <v>3930</v>
      </c>
      <c r="F971" s="32" t="s">
        <v>363</v>
      </c>
      <c r="G971" s="34">
        <v>220</v>
      </c>
      <c r="H971" s="56">
        <v>0</v>
      </c>
      <c r="I971" s="395">
        <f t="shared" si="39"/>
        <v>0</v>
      </c>
      <c r="J971" s="59"/>
      <c r="K971" s="35"/>
      <c r="L971" s="61"/>
      <c r="M971" s="63"/>
    </row>
    <row r="972" spans="1:13">
      <c r="A972" s="30"/>
      <c r="B972" s="72"/>
      <c r="C972" s="30"/>
      <c r="D972" s="31" t="s">
        <v>261</v>
      </c>
      <c r="E972" s="78" t="s">
        <v>3931</v>
      </c>
      <c r="F972" s="32" t="s">
        <v>363</v>
      </c>
      <c r="G972" s="34">
        <v>230</v>
      </c>
      <c r="H972" s="56">
        <v>0</v>
      </c>
      <c r="I972" s="395">
        <f t="shared" si="39"/>
        <v>0</v>
      </c>
      <c r="J972" s="59"/>
      <c r="K972" s="35"/>
      <c r="L972" s="61"/>
      <c r="M972" s="63"/>
    </row>
    <row r="973" spans="1:13">
      <c r="A973" s="30"/>
      <c r="B973" s="72"/>
      <c r="C973" s="30"/>
      <c r="D973" s="31" t="s">
        <v>272</v>
      </c>
      <c r="E973" s="78" t="s">
        <v>3932</v>
      </c>
      <c r="F973" s="32" t="s">
        <v>363</v>
      </c>
      <c r="G973" s="34">
        <v>25</v>
      </c>
      <c r="H973" s="56">
        <v>0</v>
      </c>
      <c r="I973" s="395">
        <f t="shared" si="39"/>
        <v>0</v>
      </c>
      <c r="J973" s="59"/>
      <c r="K973" s="35"/>
      <c r="L973" s="61"/>
      <c r="M973" s="63"/>
    </row>
    <row r="974" spans="1:13">
      <c r="A974" s="30"/>
      <c r="B974" s="72"/>
      <c r="C974" s="30"/>
      <c r="D974" s="31" t="s">
        <v>274</v>
      </c>
      <c r="E974" s="78" t="s">
        <v>3933</v>
      </c>
      <c r="F974" s="32" t="s">
        <v>363</v>
      </c>
      <c r="G974" s="34">
        <v>90</v>
      </c>
      <c r="H974" s="56">
        <v>0</v>
      </c>
      <c r="I974" s="395">
        <f t="shared" si="39"/>
        <v>0</v>
      </c>
      <c r="J974" s="59"/>
      <c r="K974" s="35"/>
      <c r="L974" s="61"/>
      <c r="M974" s="63"/>
    </row>
    <row r="975" spans="1:13">
      <c r="A975" s="30"/>
      <c r="B975" s="72"/>
      <c r="C975" s="30"/>
      <c r="D975" s="31" t="s">
        <v>276</v>
      </c>
      <c r="E975" s="78" t="s">
        <v>3934</v>
      </c>
      <c r="F975" s="32" t="s">
        <v>363</v>
      </c>
      <c r="G975" s="34">
        <v>180</v>
      </c>
      <c r="H975" s="56">
        <v>0</v>
      </c>
      <c r="I975" s="395">
        <f t="shared" si="39"/>
        <v>0</v>
      </c>
      <c r="J975" s="59"/>
      <c r="K975" s="35"/>
      <c r="L975" s="61"/>
      <c r="M975" s="63"/>
    </row>
    <row r="976" spans="1:13" ht="56.25">
      <c r="A976" s="30"/>
      <c r="B976" s="72"/>
      <c r="C976" s="30"/>
      <c r="D976" s="31" t="s">
        <v>278</v>
      </c>
      <c r="E976" s="78" t="s">
        <v>3935</v>
      </c>
      <c r="F976" s="32" t="s">
        <v>363</v>
      </c>
      <c r="G976" s="34">
        <v>220</v>
      </c>
      <c r="H976" s="56">
        <v>0</v>
      </c>
      <c r="I976" s="395">
        <f t="shared" si="39"/>
        <v>0</v>
      </c>
      <c r="J976" s="59"/>
      <c r="K976" s="35"/>
      <c r="L976" s="61"/>
      <c r="M976" s="63"/>
    </row>
    <row r="977" spans="1:13" ht="22.5">
      <c r="A977" s="30"/>
      <c r="B977" s="72"/>
      <c r="C977" s="30"/>
      <c r="D977" s="31" t="s">
        <v>281</v>
      </c>
      <c r="E977" s="78" t="s">
        <v>3936</v>
      </c>
      <c r="F977" s="32" t="s">
        <v>363</v>
      </c>
      <c r="G977" s="34">
        <v>210</v>
      </c>
      <c r="H977" s="56">
        <v>0</v>
      </c>
      <c r="I977" s="395">
        <f t="shared" si="39"/>
        <v>0</v>
      </c>
      <c r="J977" s="59"/>
      <c r="K977" s="35"/>
      <c r="L977" s="61"/>
      <c r="M977" s="63"/>
    </row>
    <row r="978" spans="1:13">
      <c r="A978" s="30"/>
      <c r="B978" s="72"/>
      <c r="C978" s="30"/>
      <c r="D978" s="31" t="s">
        <v>283</v>
      </c>
      <c r="E978" s="78" t="s">
        <v>3937</v>
      </c>
      <c r="F978" s="32" t="s">
        <v>7</v>
      </c>
      <c r="G978" s="34">
        <v>22</v>
      </c>
      <c r="H978" s="56">
        <v>0</v>
      </c>
      <c r="I978" s="395">
        <f t="shared" si="39"/>
        <v>0</v>
      </c>
      <c r="J978" s="59"/>
      <c r="K978" s="35"/>
      <c r="L978" s="61"/>
      <c r="M978" s="63"/>
    </row>
    <row r="979" spans="1:13" ht="22.5">
      <c r="A979" s="30"/>
      <c r="B979" s="72"/>
      <c r="C979" s="30"/>
      <c r="D979" s="31" t="s">
        <v>285</v>
      </c>
      <c r="E979" s="78" t="s">
        <v>3938</v>
      </c>
      <c r="F979" s="32" t="s">
        <v>363</v>
      </c>
      <c r="G979" s="34">
        <v>220</v>
      </c>
      <c r="H979" s="56">
        <v>0</v>
      </c>
      <c r="I979" s="395">
        <f t="shared" si="39"/>
        <v>0</v>
      </c>
      <c r="J979" s="59"/>
      <c r="K979" s="35"/>
      <c r="L979" s="61"/>
      <c r="M979" s="63"/>
    </row>
    <row r="980" spans="1:13">
      <c r="A980" s="30"/>
      <c r="B980" s="72"/>
      <c r="C980" s="30"/>
      <c r="D980" s="31" t="s">
        <v>287</v>
      </c>
      <c r="E980" s="78" t="s">
        <v>3939</v>
      </c>
      <c r="F980" s="32" t="s">
        <v>8</v>
      </c>
      <c r="G980" s="34">
        <v>1</v>
      </c>
      <c r="H980" s="56">
        <v>0</v>
      </c>
      <c r="I980" s="395">
        <f t="shared" si="39"/>
        <v>0</v>
      </c>
      <c r="J980" s="59"/>
      <c r="K980" s="35"/>
      <c r="L980" s="61"/>
      <c r="M980" s="63"/>
    </row>
    <row r="981" spans="1:13" ht="22.5">
      <c r="A981" s="30"/>
      <c r="B981" s="72"/>
      <c r="C981" s="30"/>
      <c r="D981" s="31" t="s">
        <v>289</v>
      </c>
      <c r="E981" s="78" t="s">
        <v>3940</v>
      </c>
      <c r="F981" s="32" t="s">
        <v>8</v>
      </c>
      <c r="G981" s="34">
        <v>2</v>
      </c>
      <c r="H981" s="56">
        <v>0</v>
      </c>
      <c r="I981" s="395">
        <f t="shared" si="39"/>
        <v>0</v>
      </c>
      <c r="J981" s="59"/>
      <c r="K981" s="35"/>
      <c r="L981" s="61"/>
      <c r="M981" s="63"/>
    </row>
    <row r="982" spans="1:13" ht="78.75">
      <c r="A982" s="30"/>
      <c r="B982" s="72"/>
      <c r="C982" s="30"/>
      <c r="D982" s="31" t="s">
        <v>290</v>
      </c>
      <c r="E982" s="78" t="s">
        <v>3941</v>
      </c>
      <c r="F982" s="32" t="s">
        <v>8</v>
      </c>
      <c r="G982" s="34">
        <v>1</v>
      </c>
      <c r="H982" s="56">
        <v>0</v>
      </c>
      <c r="I982" s="395">
        <f t="shared" si="39"/>
        <v>0</v>
      </c>
      <c r="J982" s="59"/>
      <c r="K982" s="35"/>
      <c r="L982" s="61"/>
      <c r="M982" s="63"/>
    </row>
    <row r="983" spans="1:13" ht="45">
      <c r="A983" s="30"/>
      <c r="B983" s="72"/>
      <c r="C983" s="30"/>
      <c r="D983" s="31" t="s">
        <v>292</v>
      </c>
      <c r="E983" s="78" t="s">
        <v>3942</v>
      </c>
      <c r="F983" s="32" t="s">
        <v>8</v>
      </c>
      <c r="G983" s="34">
        <v>1</v>
      </c>
      <c r="H983" s="56">
        <v>0</v>
      </c>
      <c r="I983" s="395">
        <f t="shared" si="39"/>
        <v>0</v>
      </c>
      <c r="J983" s="59"/>
      <c r="K983" s="35"/>
      <c r="L983" s="61"/>
      <c r="M983" s="63"/>
    </row>
    <row r="984" spans="1:13">
      <c r="A984" s="251">
        <v>4</v>
      </c>
      <c r="B984" s="71"/>
      <c r="C984" s="252"/>
      <c r="D984" s="253"/>
      <c r="E984" s="36" t="s">
        <v>1024</v>
      </c>
      <c r="F984" s="33"/>
      <c r="G984" s="53"/>
      <c r="H984" s="29"/>
      <c r="I984" s="29">
        <f>SUM(I985:I1042)</f>
        <v>0</v>
      </c>
      <c r="J984" s="59"/>
      <c r="K984" s="35"/>
      <c r="L984" s="61"/>
      <c r="M984" s="63"/>
    </row>
    <row r="985" spans="1:13" ht="45">
      <c r="A985" s="30"/>
      <c r="B985" s="72"/>
      <c r="C985" s="30"/>
      <c r="D985" s="31" t="s">
        <v>14</v>
      </c>
      <c r="E985" s="78" t="s">
        <v>3943</v>
      </c>
      <c r="F985" s="32" t="s">
        <v>8</v>
      </c>
      <c r="G985" s="34">
        <v>1</v>
      </c>
      <c r="H985" s="56">
        <v>0</v>
      </c>
      <c r="I985" s="395">
        <f t="shared" si="39"/>
        <v>0</v>
      </c>
      <c r="J985" s="59"/>
      <c r="K985" s="35"/>
      <c r="L985" s="61"/>
      <c r="M985" s="63"/>
    </row>
    <row r="986" spans="1:13" ht="45">
      <c r="A986" s="30"/>
      <c r="B986" s="72"/>
      <c r="C986" s="30"/>
      <c r="D986" s="31" t="s">
        <v>15</v>
      </c>
      <c r="E986" s="78" t="s">
        <v>3944</v>
      </c>
      <c r="F986" s="32" t="s">
        <v>8</v>
      </c>
      <c r="G986" s="34">
        <v>2</v>
      </c>
      <c r="H986" s="56">
        <v>0</v>
      </c>
      <c r="I986" s="395">
        <f t="shared" si="39"/>
        <v>0</v>
      </c>
      <c r="J986" s="59"/>
      <c r="K986" s="35"/>
      <c r="L986" s="61"/>
      <c r="M986" s="63"/>
    </row>
    <row r="987" spans="1:13" ht="33.75">
      <c r="A987" s="30"/>
      <c r="B987" s="72"/>
      <c r="C987" s="30"/>
      <c r="D987" s="31" t="s">
        <v>16</v>
      </c>
      <c r="E987" s="78" t="s">
        <v>3945</v>
      </c>
      <c r="F987" s="32" t="s">
        <v>8</v>
      </c>
      <c r="G987" s="34">
        <v>2</v>
      </c>
      <c r="H987" s="56">
        <v>0</v>
      </c>
      <c r="I987" s="395">
        <f t="shared" si="39"/>
        <v>0</v>
      </c>
      <c r="J987" s="59"/>
      <c r="K987" s="35"/>
      <c r="L987" s="61"/>
      <c r="M987" s="63"/>
    </row>
    <row r="988" spans="1:13" ht="33.75">
      <c r="A988" s="30"/>
      <c r="B988" s="72"/>
      <c r="C988" s="30"/>
      <c r="D988" s="31" t="s">
        <v>17</v>
      </c>
      <c r="E988" s="78" t="s">
        <v>3946</v>
      </c>
      <c r="F988" s="32" t="s">
        <v>8</v>
      </c>
      <c r="G988" s="34">
        <v>1</v>
      </c>
      <c r="H988" s="56">
        <v>0</v>
      </c>
      <c r="I988" s="395">
        <f t="shared" si="39"/>
        <v>0</v>
      </c>
      <c r="J988" s="59"/>
      <c r="K988" s="35"/>
      <c r="L988" s="61"/>
      <c r="M988" s="63"/>
    </row>
    <row r="989" spans="1:13" ht="33.75">
      <c r="A989" s="30"/>
      <c r="B989" s="72"/>
      <c r="C989" s="30"/>
      <c r="D989" s="31" t="s">
        <v>179</v>
      </c>
      <c r="E989" s="78" t="s">
        <v>3947</v>
      </c>
      <c r="F989" s="32" t="s">
        <v>8</v>
      </c>
      <c r="G989" s="34">
        <v>3</v>
      </c>
      <c r="H989" s="56">
        <v>0</v>
      </c>
      <c r="I989" s="395">
        <f t="shared" si="39"/>
        <v>0</v>
      </c>
      <c r="J989" s="59"/>
      <c r="K989" s="35"/>
      <c r="L989" s="61"/>
      <c r="M989" s="63"/>
    </row>
    <row r="990" spans="1:13" ht="45">
      <c r="A990" s="30"/>
      <c r="B990" s="72"/>
      <c r="C990" s="30"/>
      <c r="D990" s="31" t="s">
        <v>198</v>
      </c>
      <c r="E990" s="78" t="s">
        <v>3948</v>
      </c>
      <c r="F990" s="32" t="s">
        <v>8</v>
      </c>
      <c r="G990" s="34">
        <v>1</v>
      </c>
      <c r="H990" s="56">
        <v>0</v>
      </c>
      <c r="I990" s="395">
        <f t="shared" si="39"/>
        <v>0</v>
      </c>
      <c r="J990" s="59"/>
      <c r="K990" s="35"/>
      <c r="L990" s="61"/>
      <c r="M990" s="63"/>
    </row>
    <row r="991" spans="1:13" ht="22.5">
      <c r="A991" s="30"/>
      <c r="B991" s="72"/>
      <c r="C991" s="30"/>
      <c r="D991" s="31" t="s">
        <v>214</v>
      </c>
      <c r="E991" s="78" t="s">
        <v>3949</v>
      </c>
      <c r="F991" s="32" t="s">
        <v>363</v>
      </c>
      <c r="G991" s="34">
        <v>240</v>
      </c>
      <c r="H991" s="56">
        <v>0</v>
      </c>
      <c r="I991" s="395">
        <f t="shared" si="39"/>
        <v>0</v>
      </c>
      <c r="J991" s="59"/>
      <c r="K991" s="35"/>
      <c r="L991" s="61"/>
      <c r="M991" s="63"/>
    </row>
    <row r="992" spans="1:13" ht="33.75">
      <c r="A992" s="30"/>
      <c r="B992" s="72"/>
      <c r="C992" s="30"/>
      <c r="D992" s="31" t="s">
        <v>216</v>
      </c>
      <c r="E992" s="78" t="s">
        <v>3950</v>
      </c>
      <c r="F992" s="32" t="s">
        <v>8</v>
      </c>
      <c r="G992" s="34">
        <v>1</v>
      </c>
      <c r="H992" s="56">
        <v>0</v>
      </c>
      <c r="I992" s="395">
        <f t="shared" si="39"/>
        <v>0</v>
      </c>
      <c r="J992" s="59"/>
      <c r="K992" s="35"/>
      <c r="L992" s="61"/>
      <c r="M992" s="63"/>
    </row>
    <row r="993" spans="1:13" ht="22.5">
      <c r="A993" s="30"/>
      <c r="B993" s="72"/>
      <c r="C993" s="30"/>
      <c r="D993" s="31" t="s">
        <v>231</v>
      </c>
      <c r="E993" s="78" t="s">
        <v>3951</v>
      </c>
      <c r="F993" s="32" t="s">
        <v>363</v>
      </c>
      <c r="G993" s="34">
        <v>30</v>
      </c>
      <c r="H993" s="56">
        <v>0</v>
      </c>
      <c r="I993" s="395">
        <f t="shared" si="39"/>
        <v>0</v>
      </c>
      <c r="J993" s="59"/>
      <c r="K993" s="35"/>
      <c r="L993" s="61"/>
      <c r="M993" s="63"/>
    </row>
    <row r="994" spans="1:13" ht="22.5">
      <c r="A994" s="30"/>
      <c r="B994" s="72"/>
      <c r="C994" s="30"/>
      <c r="D994" s="31" t="s">
        <v>260</v>
      </c>
      <c r="E994" s="78" t="s">
        <v>3952</v>
      </c>
      <c r="F994" s="32" t="s">
        <v>363</v>
      </c>
      <c r="G994" s="34">
        <v>20</v>
      </c>
      <c r="H994" s="56">
        <v>0</v>
      </c>
      <c r="I994" s="395">
        <f t="shared" si="39"/>
        <v>0</v>
      </c>
      <c r="J994" s="59"/>
      <c r="K994" s="35"/>
      <c r="L994" s="61"/>
      <c r="M994" s="63"/>
    </row>
    <row r="995" spans="1:13">
      <c r="A995" s="30"/>
      <c r="B995" s="72"/>
      <c r="C995" s="30"/>
      <c r="D995" s="31" t="s">
        <v>261</v>
      </c>
      <c r="E995" s="78" t="s">
        <v>3953</v>
      </c>
      <c r="F995" s="32" t="s">
        <v>7</v>
      </c>
      <c r="G995" s="34">
        <v>2</v>
      </c>
      <c r="H995" s="56">
        <v>0</v>
      </c>
      <c r="I995" s="395">
        <f t="shared" si="39"/>
        <v>0</v>
      </c>
      <c r="J995" s="59"/>
      <c r="K995" s="35"/>
      <c r="L995" s="61"/>
      <c r="M995" s="63"/>
    </row>
    <row r="996" spans="1:13">
      <c r="A996" s="30"/>
      <c r="B996" s="72"/>
      <c r="C996" s="30"/>
      <c r="D996" s="31" t="s">
        <v>272</v>
      </c>
      <c r="E996" s="78" t="s">
        <v>3954</v>
      </c>
      <c r="F996" s="32" t="s">
        <v>7</v>
      </c>
      <c r="G996" s="34">
        <v>1</v>
      </c>
      <c r="H996" s="56">
        <v>0</v>
      </c>
      <c r="I996" s="395">
        <f t="shared" si="39"/>
        <v>0</v>
      </c>
      <c r="J996" s="59"/>
      <c r="K996" s="35"/>
      <c r="L996" s="61"/>
      <c r="M996" s="63"/>
    </row>
    <row r="997" spans="1:13">
      <c r="A997" s="30"/>
      <c r="B997" s="72"/>
      <c r="C997" s="30"/>
      <c r="D997" s="31" t="s">
        <v>274</v>
      </c>
      <c r="E997" s="78" t="s">
        <v>3955</v>
      </c>
      <c r="F997" s="32" t="s">
        <v>7</v>
      </c>
      <c r="G997" s="34">
        <v>1</v>
      </c>
      <c r="H997" s="56">
        <v>0</v>
      </c>
      <c r="I997" s="395">
        <f t="shared" si="39"/>
        <v>0</v>
      </c>
      <c r="J997" s="59"/>
      <c r="K997" s="35"/>
      <c r="L997" s="61"/>
      <c r="M997" s="63"/>
    </row>
    <row r="998" spans="1:13">
      <c r="A998" s="30"/>
      <c r="B998" s="72"/>
      <c r="C998" s="30"/>
      <c r="D998" s="31" t="s">
        <v>276</v>
      </c>
      <c r="E998" s="78" t="s">
        <v>3956</v>
      </c>
      <c r="F998" s="32" t="s">
        <v>7</v>
      </c>
      <c r="G998" s="34">
        <v>1</v>
      </c>
      <c r="H998" s="56">
        <v>0</v>
      </c>
      <c r="I998" s="395">
        <f t="shared" si="39"/>
        <v>0</v>
      </c>
      <c r="J998" s="59"/>
      <c r="K998" s="35"/>
      <c r="L998" s="61"/>
      <c r="M998" s="63"/>
    </row>
    <row r="999" spans="1:13">
      <c r="A999" s="30"/>
      <c r="B999" s="72"/>
      <c r="C999" s="30"/>
      <c r="D999" s="31" t="s">
        <v>278</v>
      </c>
      <c r="E999" s="78" t="s">
        <v>3957</v>
      </c>
      <c r="F999" s="32" t="s">
        <v>7</v>
      </c>
      <c r="G999" s="34">
        <v>1</v>
      </c>
      <c r="H999" s="56">
        <v>0</v>
      </c>
      <c r="I999" s="395">
        <f t="shared" si="39"/>
        <v>0</v>
      </c>
      <c r="J999" s="59"/>
      <c r="K999" s="35"/>
      <c r="L999" s="61"/>
      <c r="M999" s="63"/>
    </row>
    <row r="1000" spans="1:13">
      <c r="A1000" s="30"/>
      <c r="B1000" s="72"/>
      <c r="C1000" s="30"/>
      <c r="D1000" s="31" t="s">
        <v>281</v>
      </c>
      <c r="E1000" s="78" t="s">
        <v>3958</v>
      </c>
      <c r="F1000" s="32" t="s">
        <v>7</v>
      </c>
      <c r="G1000" s="34">
        <v>1</v>
      </c>
      <c r="H1000" s="56">
        <v>0</v>
      </c>
      <c r="I1000" s="395">
        <f t="shared" si="39"/>
        <v>0</v>
      </c>
      <c r="J1000" s="59"/>
      <c r="K1000" s="35"/>
      <c r="L1000" s="61"/>
      <c r="M1000" s="63"/>
    </row>
    <row r="1001" spans="1:13" ht="45">
      <c r="A1001" s="30"/>
      <c r="B1001" s="72"/>
      <c r="C1001" s="30"/>
      <c r="D1001" s="31" t="s">
        <v>283</v>
      </c>
      <c r="E1001" s="78" t="s">
        <v>3959</v>
      </c>
      <c r="F1001" s="32" t="s">
        <v>7</v>
      </c>
      <c r="G1001" s="34">
        <v>1</v>
      </c>
      <c r="H1001" s="56">
        <v>0</v>
      </c>
      <c r="I1001" s="395">
        <f t="shared" si="39"/>
        <v>0</v>
      </c>
      <c r="J1001" s="59"/>
      <c r="K1001" s="35"/>
      <c r="L1001" s="61"/>
      <c r="M1001" s="63"/>
    </row>
    <row r="1002" spans="1:13" ht="33.75">
      <c r="A1002" s="30"/>
      <c r="B1002" s="72"/>
      <c r="C1002" s="30"/>
      <c r="D1002" s="31" t="s">
        <v>285</v>
      </c>
      <c r="E1002" s="78" t="s">
        <v>3960</v>
      </c>
      <c r="F1002" s="32" t="s">
        <v>58</v>
      </c>
      <c r="G1002" s="34">
        <v>50</v>
      </c>
      <c r="H1002" s="56">
        <v>0</v>
      </c>
      <c r="I1002" s="395">
        <f t="shared" si="39"/>
        <v>0</v>
      </c>
      <c r="J1002" s="59"/>
      <c r="K1002" s="35"/>
      <c r="L1002" s="61"/>
      <c r="M1002" s="63"/>
    </row>
    <row r="1003" spans="1:13" ht="33.75">
      <c r="A1003" s="30"/>
      <c r="B1003" s="72"/>
      <c r="C1003" s="30"/>
      <c r="D1003" s="31" t="s">
        <v>287</v>
      </c>
      <c r="E1003" s="78" t="s">
        <v>3961</v>
      </c>
      <c r="F1003" s="32" t="s">
        <v>58</v>
      </c>
      <c r="G1003" s="34">
        <v>100</v>
      </c>
      <c r="H1003" s="56">
        <v>0</v>
      </c>
      <c r="I1003" s="395">
        <f t="shared" si="39"/>
        <v>0</v>
      </c>
      <c r="J1003" s="59"/>
      <c r="K1003" s="35"/>
      <c r="L1003" s="61"/>
      <c r="M1003" s="63"/>
    </row>
    <row r="1004" spans="1:13">
      <c r="A1004" s="30"/>
      <c r="B1004" s="72"/>
      <c r="C1004" s="30"/>
      <c r="D1004" s="31" t="s">
        <v>289</v>
      </c>
      <c r="E1004" s="78" t="s">
        <v>3962</v>
      </c>
      <c r="F1004" s="32" t="s">
        <v>7</v>
      </c>
      <c r="G1004" s="34">
        <v>15</v>
      </c>
      <c r="H1004" s="56">
        <v>0</v>
      </c>
      <c r="I1004" s="395">
        <f t="shared" si="39"/>
        <v>0</v>
      </c>
      <c r="J1004" s="59"/>
      <c r="K1004" s="35"/>
      <c r="L1004" s="61"/>
      <c r="M1004" s="63"/>
    </row>
    <row r="1005" spans="1:13" ht="22.5">
      <c r="A1005" s="30"/>
      <c r="B1005" s="72"/>
      <c r="C1005" s="30"/>
      <c r="D1005" s="31" t="s">
        <v>290</v>
      </c>
      <c r="E1005" s="78" t="s">
        <v>3963</v>
      </c>
      <c r="F1005" s="32" t="s">
        <v>7</v>
      </c>
      <c r="G1005" s="34">
        <v>14</v>
      </c>
      <c r="H1005" s="56">
        <v>0</v>
      </c>
      <c r="I1005" s="395">
        <f t="shared" si="39"/>
        <v>0</v>
      </c>
      <c r="J1005" s="59"/>
      <c r="K1005" s="35"/>
      <c r="L1005" s="61"/>
      <c r="M1005" s="63"/>
    </row>
    <row r="1006" spans="1:13">
      <c r="A1006" s="30"/>
      <c r="B1006" s="72"/>
      <c r="C1006" s="30"/>
      <c r="D1006" s="31" t="s">
        <v>292</v>
      </c>
      <c r="E1006" s="78" t="s">
        <v>3964</v>
      </c>
      <c r="F1006" s="32" t="s">
        <v>7</v>
      </c>
      <c r="G1006" s="34">
        <v>10</v>
      </c>
      <c r="H1006" s="56">
        <v>0</v>
      </c>
      <c r="I1006" s="395">
        <f t="shared" si="39"/>
        <v>0</v>
      </c>
      <c r="J1006" s="59"/>
      <c r="K1006" s="35"/>
      <c r="L1006" s="61"/>
      <c r="M1006" s="63"/>
    </row>
    <row r="1007" spans="1:13">
      <c r="A1007" s="30"/>
      <c r="B1007" s="72"/>
      <c r="C1007" s="30"/>
      <c r="D1007" s="31" t="s">
        <v>293</v>
      </c>
      <c r="E1007" s="78" t="s">
        <v>3965</v>
      </c>
      <c r="F1007" s="32" t="s">
        <v>363</v>
      </c>
      <c r="G1007" s="34">
        <v>80</v>
      </c>
      <c r="H1007" s="56">
        <v>0</v>
      </c>
      <c r="I1007" s="395">
        <f t="shared" si="39"/>
        <v>0</v>
      </c>
      <c r="J1007" s="59"/>
      <c r="K1007" s="35"/>
      <c r="L1007" s="61"/>
      <c r="M1007" s="63"/>
    </row>
    <row r="1008" spans="1:13">
      <c r="A1008" s="30"/>
      <c r="B1008" s="72"/>
      <c r="C1008" s="30"/>
      <c r="D1008" s="31" t="s">
        <v>295</v>
      </c>
      <c r="E1008" s="78" t="s">
        <v>3966</v>
      </c>
      <c r="F1008" s="32" t="s">
        <v>363</v>
      </c>
      <c r="G1008" s="34">
        <v>30</v>
      </c>
      <c r="H1008" s="56">
        <v>0</v>
      </c>
      <c r="I1008" s="395">
        <f t="shared" si="39"/>
        <v>0</v>
      </c>
      <c r="J1008" s="59"/>
      <c r="K1008" s="35"/>
      <c r="L1008" s="61"/>
      <c r="M1008" s="63"/>
    </row>
    <row r="1009" spans="1:13">
      <c r="A1009" s="82"/>
      <c r="B1009" s="83"/>
      <c r="C1009" s="82"/>
      <c r="D1009" s="84" t="s">
        <v>296</v>
      </c>
      <c r="E1009" s="101" t="s">
        <v>3967</v>
      </c>
      <c r="F1009" s="85" t="s">
        <v>7</v>
      </c>
      <c r="G1009" s="86">
        <v>25</v>
      </c>
      <c r="H1009" s="87">
        <v>0</v>
      </c>
      <c r="I1009" s="396">
        <f t="shared" si="39"/>
        <v>0</v>
      </c>
      <c r="J1009" s="59"/>
      <c r="K1009" s="35"/>
      <c r="L1009" s="61"/>
      <c r="M1009" s="63"/>
    </row>
    <row r="1010" spans="1:13">
      <c r="A1010" s="82"/>
      <c r="B1010" s="83"/>
      <c r="C1010" s="82"/>
      <c r="D1010" s="84" t="s">
        <v>298</v>
      </c>
      <c r="E1010" s="101" t="s">
        <v>3968</v>
      </c>
      <c r="F1010" s="85" t="s">
        <v>8</v>
      </c>
      <c r="G1010" s="86">
        <v>1</v>
      </c>
      <c r="H1010" s="87">
        <v>0</v>
      </c>
      <c r="I1010" s="396">
        <f t="shared" ref="I1010:I1065" si="40">IF(ISNUMBER(G1010),ROUND(G1010*H1010,2),"")</f>
        <v>0</v>
      </c>
      <c r="J1010" s="59"/>
      <c r="K1010" s="35"/>
      <c r="L1010" s="61"/>
      <c r="M1010" s="63"/>
    </row>
    <row r="1011" spans="1:13" ht="45">
      <c r="A1011" s="88"/>
      <c r="B1011" s="89"/>
      <c r="C1011" s="88"/>
      <c r="D1011" s="90"/>
      <c r="E1011" s="102" t="s">
        <v>3969</v>
      </c>
      <c r="F1011" s="91"/>
      <c r="G1011" s="92"/>
      <c r="H1011" s="397"/>
      <c r="I1011" s="397" t="str">
        <f t="shared" si="40"/>
        <v/>
      </c>
      <c r="J1011" s="59"/>
      <c r="K1011" s="35"/>
      <c r="L1011" s="61"/>
      <c r="M1011" s="63"/>
    </row>
    <row r="1012" spans="1:13" ht="33.75">
      <c r="A1012" s="88"/>
      <c r="B1012" s="89"/>
      <c r="C1012" s="88"/>
      <c r="D1012" s="90"/>
      <c r="E1012" s="102" t="s">
        <v>3970</v>
      </c>
      <c r="F1012" s="91"/>
      <c r="G1012" s="92"/>
      <c r="H1012" s="397"/>
      <c r="I1012" s="397" t="str">
        <f t="shared" si="40"/>
        <v/>
      </c>
      <c r="J1012" s="59"/>
      <c r="K1012" s="35"/>
      <c r="L1012" s="61"/>
      <c r="M1012" s="63"/>
    </row>
    <row r="1013" spans="1:13" ht="33.75">
      <c r="A1013" s="88"/>
      <c r="B1013" s="89"/>
      <c r="C1013" s="88"/>
      <c r="D1013" s="90"/>
      <c r="E1013" s="102" t="s">
        <v>3971</v>
      </c>
      <c r="F1013" s="91"/>
      <c r="G1013" s="92"/>
      <c r="H1013" s="397"/>
      <c r="I1013" s="397" t="str">
        <f t="shared" si="40"/>
        <v/>
      </c>
      <c r="J1013" s="59"/>
      <c r="K1013" s="35"/>
      <c r="L1013" s="61"/>
      <c r="M1013" s="63"/>
    </row>
    <row r="1014" spans="1:13" ht="22.5">
      <c r="A1014" s="88"/>
      <c r="B1014" s="89"/>
      <c r="C1014" s="88"/>
      <c r="D1014" s="90"/>
      <c r="E1014" s="102" t="s">
        <v>3972</v>
      </c>
      <c r="F1014" s="91"/>
      <c r="G1014" s="92"/>
      <c r="H1014" s="397"/>
      <c r="I1014" s="397" t="str">
        <f t="shared" si="40"/>
        <v/>
      </c>
      <c r="J1014" s="59"/>
      <c r="K1014" s="35"/>
      <c r="L1014" s="61"/>
      <c r="M1014" s="63"/>
    </row>
    <row r="1015" spans="1:13" ht="22.5">
      <c r="A1015" s="88"/>
      <c r="B1015" s="89"/>
      <c r="C1015" s="88"/>
      <c r="D1015" s="90"/>
      <c r="E1015" s="102" t="s">
        <v>3973</v>
      </c>
      <c r="F1015" s="91"/>
      <c r="G1015" s="92"/>
      <c r="H1015" s="397"/>
      <c r="I1015" s="397" t="str">
        <f t="shared" si="40"/>
        <v/>
      </c>
      <c r="J1015" s="59"/>
      <c r="K1015" s="35"/>
      <c r="L1015" s="61"/>
      <c r="M1015" s="63"/>
    </row>
    <row r="1016" spans="1:13">
      <c r="A1016" s="88"/>
      <c r="B1016" s="89"/>
      <c r="C1016" s="88"/>
      <c r="D1016" s="90"/>
      <c r="E1016" s="102" t="s">
        <v>3974</v>
      </c>
      <c r="F1016" s="91"/>
      <c r="G1016" s="92"/>
      <c r="H1016" s="397"/>
      <c r="I1016" s="397" t="str">
        <f t="shared" si="40"/>
        <v/>
      </c>
      <c r="J1016" s="59"/>
      <c r="K1016" s="35"/>
      <c r="L1016" s="61"/>
      <c r="M1016" s="63"/>
    </row>
    <row r="1017" spans="1:13">
      <c r="A1017" s="88"/>
      <c r="B1017" s="89"/>
      <c r="C1017" s="88"/>
      <c r="D1017" s="90"/>
      <c r="E1017" s="102" t="s">
        <v>3975</v>
      </c>
      <c r="F1017" s="91"/>
      <c r="G1017" s="92"/>
      <c r="H1017" s="397"/>
      <c r="I1017" s="397" t="str">
        <f t="shared" si="40"/>
        <v/>
      </c>
      <c r="J1017" s="59"/>
      <c r="K1017" s="35"/>
      <c r="L1017" s="61"/>
      <c r="M1017" s="63"/>
    </row>
    <row r="1018" spans="1:13">
      <c r="A1018" s="88"/>
      <c r="B1018" s="89"/>
      <c r="C1018" s="88"/>
      <c r="D1018" s="90"/>
      <c r="E1018" s="102" t="s">
        <v>3976</v>
      </c>
      <c r="F1018" s="91"/>
      <c r="G1018" s="92"/>
      <c r="H1018" s="397"/>
      <c r="I1018" s="397" t="str">
        <f t="shared" si="40"/>
        <v/>
      </c>
      <c r="J1018" s="59"/>
      <c r="K1018" s="35"/>
      <c r="L1018" s="61"/>
      <c r="M1018" s="63"/>
    </row>
    <row r="1019" spans="1:13">
      <c r="A1019" s="88"/>
      <c r="B1019" s="89"/>
      <c r="C1019" s="88"/>
      <c r="D1019" s="90"/>
      <c r="E1019" s="102" t="s">
        <v>3977</v>
      </c>
      <c r="F1019" s="91"/>
      <c r="G1019" s="92"/>
      <c r="H1019" s="397"/>
      <c r="I1019" s="397" t="str">
        <f t="shared" si="40"/>
        <v/>
      </c>
      <c r="J1019" s="59"/>
      <c r="K1019" s="35"/>
      <c r="L1019" s="61"/>
      <c r="M1019" s="63"/>
    </row>
    <row r="1020" spans="1:13">
      <c r="A1020" s="88"/>
      <c r="B1020" s="89"/>
      <c r="C1020" s="88"/>
      <c r="D1020" s="90"/>
      <c r="E1020" s="102" t="s">
        <v>3978</v>
      </c>
      <c r="F1020" s="91"/>
      <c r="G1020" s="92"/>
      <c r="H1020" s="397"/>
      <c r="I1020" s="397" t="str">
        <f t="shared" si="40"/>
        <v/>
      </c>
      <c r="J1020" s="59"/>
      <c r="K1020" s="35"/>
      <c r="L1020" s="61"/>
      <c r="M1020" s="63"/>
    </row>
    <row r="1021" spans="1:13" ht="33.75">
      <c r="A1021" s="88"/>
      <c r="B1021" s="89"/>
      <c r="C1021" s="88"/>
      <c r="D1021" s="90"/>
      <c r="E1021" s="102" t="s">
        <v>3979</v>
      </c>
      <c r="F1021" s="91"/>
      <c r="G1021" s="92"/>
      <c r="H1021" s="397"/>
      <c r="I1021" s="397" t="str">
        <f t="shared" si="40"/>
        <v/>
      </c>
      <c r="J1021" s="59"/>
      <c r="K1021" s="35"/>
      <c r="L1021" s="61"/>
      <c r="M1021" s="63"/>
    </row>
    <row r="1022" spans="1:13" ht="22.5">
      <c r="A1022" s="88"/>
      <c r="B1022" s="89"/>
      <c r="C1022" s="88"/>
      <c r="D1022" s="90"/>
      <c r="E1022" s="102" t="s">
        <v>3980</v>
      </c>
      <c r="F1022" s="91"/>
      <c r="G1022" s="92"/>
      <c r="H1022" s="397"/>
      <c r="I1022" s="397" t="str">
        <f t="shared" si="40"/>
        <v/>
      </c>
      <c r="J1022" s="59"/>
      <c r="K1022" s="35"/>
      <c r="L1022" s="61"/>
      <c r="M1022" s="63"/>
    </row>
    <row r="1023" spans="1:13" ht="22.5">
      <c r="A1023" s="88"/>
      <c r="B1023" s="89"/>
      <c r="C1023" s="88"/>
      <c r="D1023" s="90"/>
      <c r="E1023" s="102" t="s">
        <v>3981</v>
      </c>
      <c r="F1023" s="91"/>
      <c r="G1023" s="92"/>
      <c r="H1023" s="397"/>
      <c r="I1023" s="397" t="str">
        <f t="shared" si="40"/>
        <v/>
      </c>
      <c r="J1023" s="59"/>
      <c r="K1023" s="35"/>
      <c r="L1023" s="61"/>
      <c r="M1023" s="63"/>
    </row>
    <row r="1024" spans="1:13">
      <c r="A1024" s="82"/>
      <c r="B1024" s="83"/>
      <c r="C1024" s="82"/>
      <c r="D1024" s="84" t="s">
        <v>332</v>
      </c>
      <c r="E1024" s="101" t="s">
        <v>3982</v>
      </c>
      <c r="F1024" s="85" t="s">
        <v>8</v>
      </c>
      <c r="G1024" s="86">
        <v>1</v>
      </c>
      <c r="H1024" s="87">
        <v>0</v>
      </c>
      <c r="I1024" s="396">
        <f t="shared" si="40"/>
        <v>0</v>
      </c>
      <c r="J1024" s="59"/>
      <c r="K1024" s="35"/>
      <c r="L1024" s="61"/>
      <c r="M1024" s="63"/>
    </row>
    <row r="1025" spans="1:13" ht="45">
      <c r="A1025" s="88"/>
      <c r="B1025" s="89"/>
      <c r="C1025" s="88"/>
      <c r="D1025" s="90"/>
      <c r="E1025" s="102" t="s">
        <v>3983</v>
      </c>
      <c r="F1025" s="91"/>
      <c r="G1025" s="92"/>
      <c r="H1025" s="397"/>
      <c r="I1025" s="397" t="str">
        <f t="shared" si="40"/>
        <v/>
      </c>
      <c r="J1025" s="59"/>
      <c r="K1025" s="35"/>
      <c r="L1025" s="61"/>
      <c r="M1025" s="63"/>
    </row>
    <row r="1026" spans="1:13">
      <c r="A1026" s="88"/>
      <c r="B1026" s="89"/>
      <c r="C1026" s="88"/>
      <c r="D1026" s="90"/>
      <c r="E1026" s="102" t="s">
        <v>3984</v>
      </c>
      <c r="F1026" s="91"/>
      <c r="G1026" s="92"/>
      <c r="H1026" s="397"/>
      <c r="I1026" s="397" t="str">
        <f t="shared" si="40"/>
        <v/>
      </c>
      <c r="J1026" s="59"/>
      <c r="K1026" s="35"/>
      <c r="L1026" s="61"/>
      <c r="M1026" s="63"/>
    </row>
    <row r="1027" spans="1:13">
      <c r="A1027" s="88"/>
      <c r="B1027" s="89"/>
      <c r="C1027" s="88"/>
      <c r="D1027" s="90"/>
      <c r="E1027" s="102" t="s">
        <v>3985</v>
      </c>
      <c r="F1027" s="91"/>
      <c r="G1027" s="92"/>
      <c r="H1027" s="397"/>
      <c r="I1027" s="397" t="str">
        <f t="shared" si="40"/>
        <v/>
      </c>
      <c r="J1027" s="59"/>
      <c r="K1027" s="35"/>
      <c r="L1027" s="61"/>
      <c r="M1027" s="63"/>
    </row>
    <row r="1028" spans="1:13">
      <c r="A1028" s="88"/>
      <c r="B1028" s="89"/>
      <c r="C1028" s="88"/>
      <c r="D1028" s="90"/>
      <c r="E1028" s="102" t="s">
        <v>3986</v>
      </c>
      <c r="F1028" s="91"/>
      <c r="G1028" s="92"/>
      <c r="H1028" s="397"/>
      <c r="I1028" s="397" t="str">
        <f t="shared" si="40"/>
        <v/>
      </c>
      <c r="J1028" s="59"/>
      <c r="K1028" s="35"/>
      <c r="L1028" s="61"/>
      <c r="M1028" s="63"/>
    </row>
    <row r="1029" spans="1:13">
      <c r="A1029" s="88"/>
      <c r="B1029" s="89"/>
      <c r="C1029" s="88"/>
      <c r="D1029" s="90"/>
      <c r="E1029" s="102" t="s">
        <v>3987</v>
      </c>
      <c r="F1029" s="91"/>
      <c r="G1029" s="92"/>
      <c r="H1029" s="397"/>
      <c r="I1029" s="397" t="str">
        <f t="shared" si="40"/>
        <v/>
      </c>
      <c r="J1029" s="59"/>
      <c r="K1029" s="35"/>
      <c r="L1029" s="61"/>
      <c r="M1029" s="63"/>
    </row>
    <row r="1030" spans="1:13">
      <c r="A1030" s="88"/>
      <c r="B1030" s="89"/>
      <c r="C1030" s="88"/>
      <c r="D1030" s="90"/>
      <c r="E1030" s="102" t="s">
        <v>3988</v>
      </c>
      <c r="F1030" s="91"/>
      <c r="G1030" s="92"/>
      <c r="H1030" s="397"/>
      <c r="I1030" s="397" t="str">
        <f t="shared" si="40"/>
        <v/>
      </c>
      <c r="J1030" s="59"/>
      <c r="K1030" s="35"/>
      <c r="L1030" s="61"/>
      <c r="M1030" s="63"/>
    </row>
    <row r="1031" spans="1:13">
      <c r="A1031" s="88"/>
      <c r="B1031" s="89"/>
      <c r="C1031" s="88"/>
      <c r="D1031" s="90"/>
      <c r="E1031" s="102" t="s">
        <v>3989</v>
      </c>
      <c r="F1031" s="91"/>
      <c r="G1031" s="92"/>
      <c r="H1031" s="397"/>
      <c r="I1031" s="397" t="str">
        <f t="shared" si="40"/>
        <v/>
      </c>
      <c r="J1031" s="59"/>
      <c r="K1031" s="35"/>
      <c r="L1031" s="61"/>
      <c r="M1031" s="63"/>
    </row>
    <row r="1032" spans="1:13">
      <c r="A1032" s="88"/>
      <c r="B1032" s="89"/>
      <c r="C1032" s="88"/>
      <c r="D1032" s="90"/>
      <c r="E1032" s="102" t="s">
        <v>3990</v>
      </c>
      <c r="F1032" s="91"/>
      <c r="G1032" s="92"/>
      <c r="H1032" s="397"/>
      <c r="I1032" s="397" t="str">
        <f t="shared" si="40"/>
        <v/>
      </c>
      <c r="J1032" s="59"/>
      <c r="K1032" s="35"/>
      <c r="L1032" s="61"/>
      <c r="M1032" s="63"/>
    </row>
    <row r="1033" spans="1:13">
      <c r="A1033" s="94"/>
      <c r="B1033" s="95"/>
      <c r="C1033" s="94"/>
      <c r="D1033" s="96"/>
      <c r="E1033" s="100" t="s">
        <v>3991</v>
      </c>
      <c r="F1033" s="97"/>
      <c r="G1033" s="98"/>
      <c r="H1033" s="398"/>
      <c r="I1033" s="398" t="str">
        <f t="shared" si="40"/>
        <v/>
      </c>
      <c r="J1033" s="59"/>
      <c r="K1033" s="35"/>
      <c r="L1033" s="61"/>
      <c r="M1033" s="63"/>
    </row>
    <row r="1034" spans="1:13" ht="22.5">
      <c r="A1034" s="94"/>
      <c r="B1034" s="95"/>
      <c r="C1034" s="94"/>
      <c r="D1034" s="96" t="s">
        <v>334</v>
      </c>
      <c r="E1034" s="100" t="s">
        <v>3992</v>
      </c>
      <c r="F1034" s="97" t="s">
        <v>8</v>
      </c>
      <c r="G1034" s="98">
        <v>1</v>
      </c>
      <c r="H1034" s="99">
        <v>0</v>
      </c>
      <c r="I1034" s="398">
        <f t="shared" si="40"/>
        <v>0</v>
      </c>
      <c r="J1034" s="59"/>
      <c r="K1034" s="35"/>
      <c r="L1034" s="61"/>
      <c r="M1034" s="63"/>
    </row>
    <row r="1035" spans="1:13" ht="33.75">
      <c r="A1035" s="30"/>
      <c r="B1035" s="72"/>
      <c r="C1035" s="30"/>
      <c r="D1035" s="31" t="s">
        <v>336</v>
      </c>
      <c r="E1035" s="78" t="s">
        <v>3993</v>
      </c>
      <c r="F1035" s="32" t="s">
        <v>8</v>
      </c>
      <c r="G1035" s="34">
        <v>1</v>
      </c>
      <c r="H1035" s="56">
        <v>0</v>
      </c>
      <c r="I1035" s="395">
        <f t="shared" si="40"/>
        <v>0</v>
      </c>
      <c r="J1035" s="59"/>
      <c r="K1035" s="35"/>
      <c r="L1035" s="61"/>
      <c r="M1035" s="63"/>
    </row>
    <row r="1036" spans="1:13" ht="33.75">
      <c r="A1036" s="30"/>
      <c r="B1036" s="72"/>
      <c r="C1036" s="30"/>
      <c r="D1036" s="31" t="s">
        <v>338</v>
      </c>
      <c r="E1036" s="78" t="s">
        <v>3994</v>
      </c>
      <c r="F1036" s="32" t="s">
        <v>3995</v>
      </c>
      <c r="G1036" s="34">
        <v>1</v>
      </c>
      <c r="H1036" s="56">
        <v>0</v>
      </c>
      <c r="I1036" s="395">
        <f t="shared" si="40"/>
        <v>0</v>
      </c>
      <c r="J1036" s="59"/>
      <c r="K1036" s="35"/>
      <c r="L1036" s="61"/>
      <c r="M1036" s="63"/>
    </row>
    <row r="1037" spans="1:13" ht="33.75">
      <c r="A1037" s="30"/>
      <c r="B1037" s="72"/>
      <c r="C1037" s="30"/>
      <c r="D1037" s="31" t="s">
        <v>1929</v>
      </c>
      <c r="E1037" s="78" t="s">
        <v>3996</v>
      </c>
      <c r="F1037" s="32" t="s">
        <v>3995</v>
      </c>
      <c r="G1037" s="34">
        <v>1</v>
      </c>
      <c r="H1037" s="56">
        <v>0</v>
      </c>
      <c r="I1037" s="395">
        <f t="shared" si="40"/>
        <v>0</v>
      </c>
      <c r="J1037" s="59"/>
      <c r="K1037" s="35"/>
      <c r="L1037" s="61"/>
      <c r="M1037" s="63"/>
    </row>
    <row r="1038" spans="1:13" ht="33.75">
      <c r="A1038" s="30"/>
      <c r="B1038" s="72"/>
      <c r="C1038" s="30"/>
      <c r="D1038" s="31" t="s">
        <v>3997</v>
      </c>
      <c r="E1038" s="78" t="s">
        <v>3998</v>
      </c>
      <c r="F1038" s="32" t="s">
        <v>3995</v>
      </c>
      <c r="G1038" s="34">
        <v>1</v>
      </c>
      <c r="H1038" s="56">
        <v>0</v>
      </c>
      <c r="I1038" s="395">
        <f t="shared" si="40"/>
        <v>0</v>
      </c>
      <c r="J1038" s="59"/>
      <c r="K1038" s="35"/>
      <c r="L1038" s="61"/>
      <c r="M1038" s="63"/>
    </row>
    <row r="1039" spans="1:13" ht="22.5">
      <c r="A1039" s="82"/>
      <c r="B1039" s="83"/>
      <c r="C1039" s="82"/>
      <c r="D1039" s="84" t="s">
        <v>3999</v>
      </c>
      <c r="E1039" s="101" t="s">
        <v>4000</v>
      </c>
      <c r="F1039" s="85" t="s">
        <v>3995</v>
      </c>
      <c r="G1039" s="86">
        <v>1</v>
      </c>
      <c r="H1039" s="87">
        <v>0</v>
      </c>
      <c r="I1039" s="396">
        <f t="shared" si="40"/>
        <v>0</v>
      </c>
      <c r="J1039" s="59"/>
      <c r="K1039" s="35"/>
      <c r="L1039" s="61"/>
      <c r="M1039" s="63"/>
    </row>
    <row r="1040" spans="1:13" ht="33.75">
      <c r="A1040" s="82"/>
      <c r="B1040" s="83"/>
      <c r="C1040" s="82"/>
      <c r="D1040" s="84" t="s">
        <v>4001</v>
      </c>
      <c r="E1040" s="101" t="s">
        <v>4002</v>
      </c>
      <c r="F1040" s="85" t="s">
        <v>8</v>
      </c>
      <c r="G1040" s="86">
        <v>1</v>
      </c>
      <c r="H1040" s="87">
        <v>0</v>
      </c>
      <c r="I1040" s="396">
        <f t="shared" si="40"/>
        <v>0</v>
      </c>
      <c r="J1040" s="59"/>
      <c r="K1040" s="35"/>
      <c r="L1040" s="61"/>
      <c r="M1040" s="63"/>
    </row>
    <row r="1041" spans="1:13">
      <c r="A1041" s="88"/>
      <c r="B1041" s="89"/>
      <c r="C1041" s="88"/>
      <c r="D1041" s="90"/>
      <c r="E1041" s="102" t="s">
        <v>4003</v>
      </c>
      <c r="F1041" s="91"/>
      <c r="G1041" s="92"/>
      <c r="H1041" s="397"/>
      <c r="I1041" s="397" t="str">
        <f t="shared" si="40"/>
        <v/>
      </c>
      <c r="J1041" s="59"/>
      <c r="K1041" s="35"/>
      <c r="L1041" s="61"/>
      <c r="M1041" s="63"/>
    </row>
    <row r="1042" spans="1:13" ht="202.5">
      <c r="A1042" s="94"/>
      <c r="B1042" s="95"/>
      <c r="C1042" s="94"/>
      <c r="D1042" s="96"/>
      <c r="E1042" s="100" t="s">
        <v>4004</v>
      </c>
      <c r="F1042" s="97"/>
      <c r="G1042" s="98"/>
      <c r="H1042" s="398"/>
      <c r="I1042" s="398" t="str">
        <f t="shared" si="40"/>
        <v/>
      </c>
      <c r="J1042" s="59"/>
      <c r="K1042" s="35"/>
      <c r="L1042" s="61"/>
      <c r="M1042" s="63"/>
    </row>
    <row r="1043" spans="1:13">
      <c r="A1043" s="251">
        <v>4</v>
      </c>
      <c r="B1043" s="71"/>
      <c r="C1043" s="252"/>
      <c r="D1043" s="253"/>
      <c r="E1043" s="36" t="s">
        <v>4018</v>
      </c>
      <c r="F1043" s="33"/>
      <c r="G1043" s="53"/>
      <c r="H1043" s="29"/>
      <c r="I1043" s="29">
        <f>SUM(I1044:I1051)</f>
        <v>0</v>
      </c>
      <c r="J1043" s="59"/>
      <c r="K1043" s="35"/>
      <c r="L1043" s="61"/>
      <c r="M1043" s="63"/>
    </row>
    <row r="1044" spans="1:13" ht="33.75">
      <c r="A1044" s="30"/>
      <c r="B1044" s="72"/>
      <c r="C1044" s="30"/>
      <c r="D1044" s="31" t="s">
        <v>14</v>
      </c>
      <c r="E1044" s="78" t="s">
        <v>4005</v>
      </c>
      <c r="F1044" s="32" t="s">
        <v>8</v>
      </c>
      <c r="G1044" s="34">
        <v>1</v>
      </c>
      <c r="H1044" s="56">
        <v>0</v>
      </c>
      <c r="I1044" s="395">
        <f t="shared" si="40"/>
        <v>0</v>
      </c>
      <c r="J1044" s="59"/>
      <c r="K1044" s="35"/>
      <c r="L1044" s="61"/>
      <c r="M1044" s="63"/>
    </row>
    <row r="1045" spans="1:13" ht="22.5">
      <c r="A1045" s="30"/>
      <c r="B1045" s="72"/>
      <c r="C1045" s="30"/>
      <c r="D1045" s="31" t="s">
        <v>15</v>
      </c>
      <c r="E1045" s="78" t="s">
        <v>4006</v>
      </c>
      <c r="F1045" s="32" t="s">
        <v>8</v>
      </c>
      <c r="G1045" s="34">
        <v>2</v>
      </c>
      <c r="H1045" s="56">
        <v>0</v>
      </c>
      <c r="I1045" s="395">
        <f t="shared" si="40"/>
        <v>0</v>
      </c>
      <c r="J1045" s="59"/>
      <c r="K1045" s="35"/>
      <c r="L1045" s="61"/>
      <c r="M1045" s="63"/>
    </row>
    <row r="1046" spans="1:13" ht="33.75">
      <c r="A1046" s="30"/>
      <c r="B1046" s="72"/>
      <c r="C1046" s="30"/>
      <c r="D1046" s="31" t="s">
        <v>16</v>
      </c>
      <c r="E1046" s="78" t="s">
        <v>4007</v>
      </c>
      <c r="F1046" s="32" t="s">
        <v>8</v>
      </c>
      <c r="G1046" s="34">
        <v>1</v>
      </c>
      <c r="H1046" s="56">
        <v>0</v>
      </c>
      <c r="I1046" s="395">
        <f t="shared" si="40"/>
        <v>0</v>
      </c>
      <c r="J1046" s="59"/>
      <c r="K1046" s="35"/>
      <c r="L1046" s="61"/>
      <c r="M1046" s="63"/>
    </row>
    <row r="1047" spans="1:13" ht="22.5">
      <c r="A1047" s="30"/>
      <c r="B1047" s="72"/>
      <c r="C1047" s="30"/>
      <c r="D1047" s="31" t="s">
        <v>17</v>
      </c>
      <c r="E1047" s="78" t="s">
        <v>4008</v>
      </c>
      <c r="F1047" s="32" t="s">
        <v>8</v>
      </c>
      <c r="G1047" s="34">
        <v>1</v>
      </c>
      <c r="H1047" s="56">
        <v>0</v>
      </c>
      <c r="I1047" s="395">
        <f t="shared" si="40"/>
        <v>0</v>
      </c>
      <c r="J1047" s="59"/>
      <c r="K1047" s="35"/>
      <c r="L1047" s="61"/>
      <c r="M1047" s="63"/>
    </row>
    <row r="1048" spans="1:13" ht="45">
      <c r="A1048" s="30"/>
      <c r="B1048" s="72"/>
      <c r="C1048" s="30"/>
      <c r="D1048" s="31" t="s">
        <v>179</v>
      </c>
      <c r="E1048" s="78" t="s">
        <v>4009</v>
      </c>
      <c r="F1048" s="32" t="s">
        <v>8</v>
      </c>
      <c r="G1048" s="34">
        <v>2</v>
      </c>
      <c r="H1048" s="56">
        <v>0</v>
      </c>
      <c r="I1048" s="395">
        <f t="shared" si="40"/>
        <v>0</v>
      </c>
      <c r="J1048" s="59"/>
      <c r="K1048" s="35"/>
      <c r="L1048" s="61"/>
      <c r="M1048" s="63"/>
    </row>
    <row r="1049" spans="1:13" ht="22.5">
      <c r="A1049" s="30"/>
      <c r="B1049" s="72"/>
      <c r="C1049" s="30"/>
      <c r="D1049" s="31" t="s">
        <v>198</v>
      </c>
      <c r="E1049" s="78" t="s">
        <v>4010</v>
      </c>
      <c r="F1049" s="32" t="s">
        <v>8</v>
      </c>
      <c r="G1049" s="34">
        <v>2</v>
      </c>
      <c r="H1049" s="56">
        <v>0</v>
      </c>
      <c r="I1049" s="395">
        <f t="shared" si="40"/>
        <v>0</v>
      </c>
      <c r="J1049" s="59"/>
      <c r="K1049" s="35"/>
      <c r="L1049" s="61"/>
      <c r="M1049" s="63"/>
    </row>
    <row r="1050" spans="1:13">
      <c r="A1050" s="30"/>
      <c r="B1050" s="72"/>
      <c r="C1050" s="30"/>
      <c r="D1050" s="31" t="s">
        <v>214</v>
      </c>
      <c r="E1050" s="78" t="s">
        <v>4011</v>
      </c>
      <c r="F1050" s="32" t="s">
        <v>8</v>
      </c>
      <c r="G1050" s="34">
        <v>2</v>
      </c>
      <c r="H1050" s="56">
        <v>0</v>
      </c>
      <c r="I1050" s="395">
        <f t="shared" si="40"/>
        <v>0</v>
      </c>
      <c r="J1050" s="59"/>
      <c r="K1050" s="35"/>
      <c r="L1050" s="61"/>
      <c r="M1050" s="63"/>
    </row>
    <row r="1051" spans="1:13" ht="22.5">
      <c r="A1051" s="30"/>
      <c r="B1051" s="72"/>
      <c r="C1051" s="30"/>
      <c r="D1051" s="31" t="s">
        <v>216</v>
      </c>
      <c r="E1051" s="78" t="s">
        <v>4012</v>
      </c>
      <c r="F1051" s="32" t="s">
        <v>8</v>
      </c>
      <c r="G1051" s="34">
        <v>8</v>
      </c>
      <c r="H1051" s="56">
        <v>0</v>
      </c>
      <c r="I1051" s="395">
        <f t="shared" si="40"/>
        <v>0</v>
      </c>
      <c r="J1051" s="59"/>
      <c r="K1051" s="35"/>
      <c r="L1051" s="61"/>
      <c r="M1051" s="63"/>
    </row>
    <row r="1052" spans="1:13">
      <c r="A1052" s="251">
        <v>4</v>
      </c>
      <c r="B1052" s="71"/>
      <c r="C1052" s="252"/>
      <c r="D1052" s="253"/>
      <c r="E1052" s="36" t="s">
        <v>4019</v>
      </c>
      <c r="F1052" s="33"/>
      <c r="G1052" s="53"/>
      <c r="H1052" s="29"/>
      <c r="I1052" s="29">
        <f>SUM(I1053:I1056)</f>
        <v>0</v>
      </c>
      <c r="J1052" s="59"/>
      <c r="K1052" s="35"/>
      <c r="L1052" s="61"/>
      <c r="M1052" s="63"/>
    </row>
    <row r="1053" spans="1:13" ht="22.5">
      <c r="A1053" s="30"/>
      <c r="B1053" s="72"/>
      <c r="C1053" s="30"/>
      <c r="D1053" s="31" t="s">
        <v>14</v>
      </c>
      <c r="E1053" s="78" t="s">
        <v>4013</v>
      </c>
      <c r="F1053" s="32" t="s">
        <v>8</v>
      </c>
      <c r="G1053" s="34">
        <v>1</v>
      </c>
      <c r="H1053" s="56">
        <v>0</v>
      </c>
      <c r="I1053" s="395">
        <f t="shared" si="40"/>
        <v>0</v>
      </c>
      <c r="J1053" s="59"/>
      <c r="K1053" s="35"/>
      <c r="L1053" s="61"/>
      <c r="M1053" s="63"/>
    </row>
    <row r="1054" spans="1:13">
      <c r="A1054" s="30"/>
      <c r="B1054" s="72"/>
      <c r="C1054" s="30"/>
      <c r="D1054" s="31" t="s">
        <v>15</v>
      </c>
      <c r="E1054" s="78" t="s">
        <v>4014</v>
      </c>
      <c r="F1054" s="32" t="s">
        <v>8</v>
      </c>
      <c r="G1054" s="34">
        <v>1</v>
      </c>
      <c r="H1054" s="56">
        <v>0</v>
      </c>
      <c r="I1054" s="395">
        <f t="shared" si="40"/>
        <v>0</v>
      </c>
      <c r="J1054" s="59"/>
      <c r="K1054" s="35"/>
      <c r="L1054" s="61"/>
      <c r="M1054" s="63"/>
    </row>
    <row r="1055" spans="1:13">
      <c r="A1055" s="30"/>
      <c r="B1055" s="72"/>
      <c r="C1055" s="30"/>
      <c r="D1055" s="31" t="s">
        <v>16</v>
      </c>
      <c r="E1055" s="78" t="s">
        <v>4015</v>
      </c>
      <c r="F1055" s="32" t="s">
        <v>8</v>
      </c>
      <c r="G1055" s="34">
        <v>1</v>
      </c>
      <c r="H1055" s="56">
        <v>0</v>
      </c>
      <c r="I1055" s="395">
        <f t="shared" si="40"/>
        <v>0</v>
      </c>
      <c r="J1055" s="59"/>
      <c r="K1055" s="35"/>
      <c r="L1055" s="61"/>
      <c r="M1055" s="63"/>
    </row>
    <row r="1056" spans="1:13">
      <c r="A1056" s="30"/>
      <c r="B1056" s="72"/>
      <c r="C1056" s="30"/>
      <c r="D1056" s="31" t="s">
        <v>17</v>
      </c>
      <c r="E1056" s="78" t="s">
        <v>4016</v>
      </c>
      <c r="F1056" s="32" t="s">
        <v>8</v>
      </c>
      <c r="G1056" s="34">
        <v>1</v>
      </c>
      <c r="H1056" s="56">
        <v>0</v>
      </c>
      <c r="I1056" s="395">
        <f t="shared" si="40"/>
        <v>0</v>
      </c>
      <c r="J1056" s="59"/>
      <c r="K1056" s="35"/>
      <c r="L1056" s="61"/>
      <c r="M1056" s="63"/>
    </row>
    <row r="1057" spans="1:13">
      <c r="A1057" s="22">
        <v>2</v>
      </c>
      <c r="B1057" s="70" t="str">
        <f>IF(TRIM(H1057)&lt;&gt;"",COUNTA($H$8:H1057),"")</f>
        <v/>
      </c>
      <c r="C1057" s="22"/>
      <c r="D1057" s="23"/>
      <c r="E1057" s="24" t="s">
        <v>4020</v>
      </c>
      <c r="F1057" s="25"/>
      <c r="G1057" s="51"/>
      <c r="H1057" s="394"/>
      <c r="I1057" s="26">
        <f>I1058+I1066+I1090</f>
        <v>0</v>
      </c>
      <c r="J1057" s="59"/>
      <c r="K1057" s="35"/>
      <c r="L1057" s="61"/>
      <c r="M1057" s="63"/>
    </row>
    <row r="1058" spans="1:13">
      <c r="A1058" s="251">
        <v>4</v>
      </c>
      <c r="B1058" s="71"/>
      <c r="C1058" s="252"/>
      <c r="D1058" s="253"/>
      <c r="E1058" s="36" t="s">
        <v>4054</v>
      </c>
      <c r="F1058" s="33"/>
      <c r="G1058" s="53"/>
      <c r="H1058" s="29"/>
      <c r="I1058" s="29">
        <f>SUM(I1059:I1065)</f>
        <v>0</v>
      </c>
      <c r="J1058" s="59"/>
      <c r="K1058" s="35"/>
      <c r="L1058" s="61"/>
      <c r="M1058" s="63"/>
    </row>
    <row r="1059" spans="1:13">
      <c r="A1059" s="30"/>
      <c r="B1059" s="72"/>
      <c r="C1059" s="30"/>
      <c r="D1059" s="31" t="s">
        <v>14</v>
      </c>
      <c r="E1059" s="78" t="s">
        <v>4021</v>
      </c>
      <c r="F1059" s="32" t="s">
        <v>4022</v>
      </c>
      <c r="G1059" s="34">
        <v>0.25</v>
      </c>
      <c r="H1059" s="56">
        <v>0</v>
      </c>
      <c r="I1059" s="395">
        <f t="shared" si="40"/>
        <v>0</v>
      </c>
      <c r="J1059" s="59"/>
      <c r="K1059" s="35"/>
      <c r="L1059" s="61"/>
      <c r="M1059" s="63"/>
    </row>
    <row r="1060" spans="1:13" ht="78.75">
      <c r="A1060" s="30"/>
      <c r="B1060" s="72"/>
      <c r="C1060" s="30"/>
      <c r="D1060" s="31" t="s">
        <v>15</v>
      </c>
      <c r="E1060" s="78" t="s">
        <v>4023</v>
      </c>
      <c r="F1060" s="32" t="s">
        <v>363</v>
      </c>
      <c r="G1060" s="34">
        <v>250</v>
      </c>
      <c r="H1060" s="56">
        <v>0</v>
      </c>
      <c r="I1060" s="395">
        <f t="shared" si="40"/>
        <v>0</v>
      </c>
      <c r="J1060" s="59"/>
      <c r="K1060" s="35"/>
      <c r="L1060" s="61"/>
      <c r="M1060" s="63"/>
    </row>
    <row r="1061" spans="1:13" ht="22.5">
      <c r="A1061" s="30"/>
      <c r="B1061" s="72"/>
      <c r="C1061" s="30"/>
      <c r="D1061" s="31" t="s">
        <v>16</v>
      </c>
      <c r="E1061" s="78" t="s">
        <v>4024</v>
      </c>
      <c r="F1061" s="32" t="s">
        <v>4025</v>
      </c>
      <c r="G1061" s="34">
        <v>3</v>
      </c>
      <c r="H1061" s="56">
        <v>0</v>
      </c>
      <c r="I1061" s="395">
        <f t="shared" si="40"/>
        <v>0</v>
      </c>
      <c r="J1061" s="59"/>
      <c r="K1061" s="35"/>
      <c r="L1061" s="61"/>
      <c r="M1061" s="63"/>
    </row>
    <row r="1062" spans="1:13" ht="33.75">
      <c r="A1062" s="30"/>
      <c r="B1062" s="72"/>
      <c r="C1062" s="30"/>
      <c r="D1062" s="31" t="s">
        <v>17</v>
      </c>
      <c r="E1062" s="78" t="s">
        <v>4026</v>
      </c>
      <c r="F1062" s="32" t="s">
        <v>76</v>
      </c>
      <c r="G1062" s="34">
        <v>3</v>
      </c>
      <c r="H1062" s="56">
        <v>0</v>
      </c>
      <c r="I1062" s="395">
        <f t="shared" si="40"/>
        <v>0</v>
      </c>
      <c r="J1062" s="59"/>
      <c r="K1062" s="35"/>
      <c r="L1062" s="61"/>
      <c r="M1062" s="63"/>
    </row>
    <row r="1063" spans="1:13" ht="33.75">
      <c r="A1063" s="30"/>
      <c r="B1063" s="72"/>
      <c r="C1063" s="30"/>
      <c r="D1063" s="31" t="s">
        <v>179</v>
      </c>
      <c r="E1063" s="78" t="s">
        <v>4027</v>
      </c>
      <c r="F1063" s="32" t="s">
        <v>8</v>
      </c>
      <c r="G1063" s="34">
        <v>1</v>
      </c>
      <c r="H1063" s="56">
        <v>0</v>
      </c>
      <c r="I1063" s="395">
        <f t="shared" si="40"/>
        <v>0</v>
      </c>
      <c r="J1063" s="59"/>
      <c r="K1063" s="35"/>
      <c r="L1063" s="61"/>
      <c r="M1063" s="63"/>
    </row>
    <row r="1064" spans="1:13" ht="78.75">
      <c r="A1064" s="30"/>
      <c r="B1064" s="72"/>
      <c r="C1064" s="30"/>
      <c r="D1064" s="31" t="s">
        <v>198</v>
      </c>
      <c r="E1064" s="78" t="s">
        <v>4028</v>
      </c>
      <c r="F1064" s="32" t="s">
        <v>8</v>
      </c>
      <c r="G1064" s="34">
        <v>1</v>
      </c>
      <c r="H1064" s="56">
        <v>0</v>
      </c>
      <c r="I1064" s="395">
        <f t="shared" si="40"/>
        <v>0</v>
      </c>
      <c r="J1064" s="59"/>
      <c r="K1064" s="35"/>
      <c r="L1064" s="61"/>
      <c r="M1064" s="63"/>
    </row>
    <row r="1065" spans="1:13" ht="78.75">
      <c r="A1065" s="30"/>
      <c r="B1065" s="72"/>
      <c r="C1065" s="30"/>
      <c r="D1065" s="31" t="s">
        <v>214</v>
      </c>
      <c r="E1065" s="78" t="s">
        <v>4029</v>
      </c>
      <c r="F1065" s="32" t="s">
        <v>8</v>
      </c>
      <c r="G1065" s="34">
        <v>1</v>
      </c>
      <c r="H1065" s="56">
        <v>0</v>
      </c>
      <c r="I1065" s="395">
        <f t="shared" si="40"/>
        <v>0</v>
      </c>
      <c r="J1065" s="59"/>
      <c r="K1065" s="35"/>
      <c r="L1065" s="61"/>
      <c r="M1065" s="63"/>
    </row>
    <row r="1066" spans="1:13">
      <c r="A1066" s="251">
        <v>4</v>
      </c>
      <c r="B1066" s="71"/>
      <c r="C1066" s="252"/>
      <c r="D1066" s="253"/>
      <c r="E1066" s="36" t="s">
        <v>4055</v>
      </c>
      <c r="F1066" s="33"/>
      <c r="G1066" s="53"/>
      <c r="H1066" s="29"/>
      <c r="I1066" s="29">
        <f>SUM(I1067:I1089)</f>
        <v>0</v>
      </c>
      <c r="J1066" s="59"/>
      <c r="K1066" s="35"/>
      <c r="L1066" s="61"/>
      <c r="M1066" s="63"/>
    </row>
    <row r="1067" spans="1:13">
      <c r="A1067" s="30"/>
      <c r="B1067" s="72"/>
      <c r="C1067" s="30"/>
      <c r="D1067" s="31" t="s">
        <v>14</v>
      </c>
      <c r="E1067" s="78" t="s">
        <v>4030</v>
      </c>
      <c r="F1067" s="32" t="s">
        <v>363</v>
      </c>
      <c r="G1067" s="34">
        <v>265</v>
      </c>
      <c r="H1067" s="56">
        <v>0</v>
      </c>
      <c r="I1067" s="395">
        <f t="shared" ref="I1067:I1093" si="41">IF(ISNUMBER(G1067),ROUND(G1067*H1067,2),"")</f>
        <v>0</v>
      </c>
      <c r="J1067" s="59"/>
      <c r="K1067" s="35"/>
      <c r="L1067" s="61"/>
      <c r="M1067" s="63"/>
    </row>
    <row r="1068" spans="1:13">
      <c r="A1068" s="30"/>
      <c r="B1068" s="72"/>
      <c r="C1068" s="30"/>
      <c r="D1068" s="31" t="s">
        <v>15</v>
      </c>
      <c r="E1068" s="78" t="s">
        <v>4031</v>
      </c>
      <c r="F1068" s="32" t="s">
        <v>363</v>
      </c>
      <c r="G1068" s="34">
        <v>255</v>
      </c>
      <c r="H1068" s="56">
        <v>0</v>
      </c>
      <c r="I1068" s="395">
        <f t="shared" si="41"/>
        <v>0</v>
      </c>
      <c r="J1068" s="59"/>
      <c r="K1068" s="35"/>
      <c r="L1068" s="61"/>
      <c r="M1068" s="63"/>
    </row>
    <row r="1069" spans="1:13" ht="33.75">
      <c r="A1069" s="82"/>
      <c r="B1069" s="83"/>
      <c r="C1069" s="82"/>
      <c r="D1069" s="84" t="s">
        <v>16</v>
      </c>
      <c r="E1069" s="101" t="s">
        <v>4032</v>
      </c>
      <c r="F1069" s="85" t="s">
        <v>8</v>
      </c>
      <c r="G1069" s="86">
        <v>2</v>
      </c>
      <c r="H1069" s="87">
        <v>0</v>
      </c>
      <c r="I1069" s="396">
        <f t="shared" si="41"/>
        <v>0</v>
      </c>
      <c r="J1069" s="59"/>
      <c r="K1069" s="35"/>
      <c r="L1069" s="61"/>
      <c r="M1069" s="63"/>
    </row>
    <row r="1070" spans="1:13" ht="22.5">
      <c r="A1070" s="82"/>
      <c r="B1070" s="83"/>
      <c r="C1070" s="82"/>
      <c r="D1070" s="84" t="s">
        <v>17</v>
      </c>
      <c r="E1070" s="101" t="s">
        <v>4033</v>
      </c>
      <c r="F1070" s="85"/>
      <c r="G1070" s="86"/>
      <c r="H1070" s="396"/>
      <c r="I1070" s="396" t="str">
        <f t="shared" si="41"/>
        <v/>
      </c>
      <c r="J1070" s="59"/>
      <c r="K1070" s="35"/>
      <c r="L1070" s="61"/>
      <c r="M1070" s="63"/>
    </row>
    <row r="1071" spans="1:13" ht="22.5">
      <c r="A1071" s="88"/>
      <c r="B1071" s="89"/>
      <c r="C1071" s="88"/>
      <c r="D1071" s="90"/>
      <c r="E1071" s="102" t="s">
        <v>4034</v>
      </c>
      <c r="F1071" s="91" t="s">
        <v>8</v>
      </c>
      <c r="G1071" s="92">
        <v>1</v>
      </c>
      <c r="H1071" s="93">
        <v>0</v>
      </c>
      <c r="I1071" s="397">
        <f t="shared" si="41"/>
        <v>0</v>
      </c>
      <c r="J1071" s="59"/>
      <c r="K1071" s="35"/>
      <c r="L1071" s="61"/>
      <c r="M1071" s="63"/>
    </row>
    <row r="1072" spans="1:13" ht="33.75">
      <c r="A1072" s="88"/>
      <c r="B1072" s="89"/>
      <c r="C1072" s="88"/>
      <c r="D1072" s="90"/>
      <c r="E1072" s="102" t="s">
        <v>4035</v>
      </c>
      <c r="F1072" s="91" t="s">
        <v>8</v>
      </c>
      <c r="G1072" s="92">
        <v>2</v>
      </c>
      <c r="H1072" s="93">
        <v>0</v>
      </c>
      <c r="I1072" s="397">
        <f t="shared" si="41"/>
        <v>0</v>
      </c>
      <c r="J1072" s="59"/>
      <c r="K1072" s="35"/>
      <c r="L1072" s="61"/>
      <c r="M1072" s="63"/>
    </row>
    <row r="1073" spans="1:13">
      <c r="A1073" s="88"/>
      <c r="B1073" s="89"/>
      <c r="C1073" s="88"/>
      <c r="D1073" s="90"/>
      <c r="E1073" s="102" t="s">
        <v>4036</v>
      </c>
      <c r="F1073" s="91" t="s">
        <v>8</v>
      </c>
      <c r="G1073" s="92">
        <v>1</v>
      </c>
      <c r="H1073" s="93">
        <v>0</v>
      </c>
      <c r="I1073" s="397">
        <f t="shared" si="41"/>
        <v>0</v>
      </c>
      <c r="J1073" s="59"/>
      <c r="K1073" s="35"/>
      <c r="L1073" s="61"/>
      <c r="M1073" s="63"/>
    </row>
    <row r="1074" spans="1:13">
      <c r="A1074" s="88"/>
      <c r="B1074" s="89"/>
      <c r="C1074" s="88"/>
      <c r="D1074" s="90"/>
      <c r="E1074" s="102" t="s">
        <v>4037</v>
      </c>
      <c r="F1074" s="91" t="s">
        <v>8</v>
      </c>
      <c r="G1074" s="92">
        <v>1</v>
      </c>
      <c r="H1074" s="93">
        <v>0</v>
      </c>
      <c r="I1074" s="397">
        <f t="shared" si="41"/>
        <v>0</v>
      </c>
      <c r="J1074" s="59"/>
      <c r="K1074" s="35"/>
      <c r="L1074" s="61"/>
      <c r="M1074" s="63"/>
    </row>
    <row r="1075" spans="1:13" ht="22.5">
      <c r="A1075" s="88"/>
      <c r="B1075" s="89"/>
      <c r="C1075" s="88"/>
      <c r="D1075" s="90"/>
      <c r="E1075" s="102" t="s">
        <v>4038</v>
      </c>
      <c r="F1075" s="91" t="s">
        <v>8</v>
      </c>
      <c r="G1075" s="92">
        <v>1</v>
      </c>
      <c r="H1075" s="93">
        <v>0</v>
      </c>
      <c r="I1075" s="397">
        <f t="shared" si="41"/>
        <v>0</v>
      </c>
      <c r="J1075" s="59"/>
      <c r="K1075" s="35"/>
      <c r="L1075" s="61"/>
      <c r="M1075" s="63"/>
    </row>
    <row r="1076" spans="1:13">
      <c r="A1076" s="88"/>
      <c r="B1076" s="89"/>
      <c r="C1076" s="88"/>
      <c r="D1076" s="90"/>
      <c r="E1076" s="102" t="s">
        <v>4039</v>
      </c>
      <c r="F1076" s="91" t="s">
        <v>8</v>
      </c>
      <c r="G1076" s="92">
        <v>1</v>
      </c>
      <c r="H1076" s="93">
        <v>0</v>
      </c>
      <c r="I1076" s="397">
        <f t="shared" si="41"/>
        <v>0</v>
      </c>
      <c r="J1076" s="59"/>
      <c r="K1076" s="35"/>
      <c r="L1076" s="61"/>
      <c r="M1076" s="63"/>
    </row>
    <row r="1077" spans="1:13">
      <c r="A1077" s="82"/>
      <c r="B1077" s="83"/>
      <c r="C1077" s="82"/>
      <c r="D1077" s="84" t="s">
        <v>179</v>
      </c>
      <c r="E1077" s="101" t="s">
        <v>4040</v>
      </c>
      <c r="F1077" s="85"/>
      <c r="G1077" s="86"/>
      <c r="H1077" s="396"/>
      <c r="I1077" s="396" t="str">
        <f t="shared" si="41"/>
        <v/>
      </c>
      <c r="J1077" s="59"/>
      <c r="K1077" s="35"/>
      <c r="L1077" s="61"/>
      <c r="M1077" s="63"/>
    </row>
    <row r="1078" spans="1:13" ht="67.5">
      <c r="A1078" s="88"/>
      <c r="B1078" s="89"/>
      <c r="C1078" s="88"/>
      <c r="D1078" s="90"/>
      <c r="E1078" s="102" t="s">
        <v>4041</v>
      </c>
      <c r="F1078" s="91" t="s">
        <v>11</v>
      </c>
      <c r="G1078" s="92">
        <v>1</v>
      </c>
      <c r="H1078" s="93">
        <v>0</v>
      </c>
      <c r="I1078" s="397">
        <f t="shared" si="41"/>
        <v>0</v>
      </c>
      <c r="J1078" s="59"/>
      <c r="K1078" s="35"/>
      <c r="L1078" s="61"/>
      <c r="M1078" s="63"/>
    </row>
    <row r="1079" spans="1:13" ht="22.5">
      <c r="A1079" s="88"/>
      <c r="B1079" s="89"/>
      <c r="C1079" s="88"/>
      <c r="D1079" s="90"/>
      <c r="E1079" s="102" t="s">
        <v>4042</v>
      </c>
      <c r="F1079" s="91" t="s">
        <v>11</v>
      </c>
      <c r="G1079" s="92">
        <v>1</v>
      </c>
      <c r="H1079" s="93">
        <v>0</v>
      </c>
      <c r="I1079" s="397">
        <f t="shared" si="41"/>
        <v>0</v>
      </c>
      <c r="J1079" s="59"/>
      <c r="K1079" s="35"/>
      <c r="L1079" s="61"/>
      <c r="M1079" s="63"/>
    </row>
    <row r="1080" spans="1:13" ht="22.5">
      <c r="A1080" s="88"/>
      <c r="B1080" s="89"/>
      <c r="C1080" s="88"/>
      <c r="D1080" s="90"/>
      <c r="E1080" s="102" t="s">
        <v>4043</v>
      </c>
      <c r="F1080" s="91" t="s">
        <v>11</v>
      </c>
      <c r="G1080" s="92">
        <v>2</v>
      </c>
      <c r="H1080" s="93">
        <v>0</v>
      </c>
      <c r="I1080" s="397">
        <f t="shared" si="41"/>
        <v>0</v>
      </c>
      <c r="J1080" s="59"/>
      <c r="K1080" s="35"/>
      <c r="L1080" s="61"/>
      <c r="M1080" s="63"/>
    </row>
    <row r="1081" spans="1:13" ht="22.5">
      <c r="A1081" s="88"/>
      <c r="B1081" s="89"/>
      <c r="C1081" s="88"/>
      <c r="D1081" s="90"/>
      <c r="E1081" s="102" t="s">
        <v>4044</v>
      </c>
      <c r="F1081" s="91" t="s">
        <v>8</v>
      </c>
      <c r="G1081" s="92">
        <v>1</v>
      </c>
      <c r="H1081" s="93">
        <v>0</v>
      </c>
      <c r="I1081" s="397">
        <f t="shared" si="41"/>
        <v>0</v>
      </c>
      <c r="J1081" s="59"/>
      <c r="K1081" s="35"/>
      <c r="L1081" s="61"/>
      <c r="M1081" s="63"/>
    </row>
    <row r="1082" spans="1:13" ht="22.5">
      <c r="A1082" s="88"/>
      <c r="B1082" s="89"/>
      <c r="C1082" s="88"/>
      <c r="D1082" s="90"/>
      <c r="E1082" s="102" t="s">
        <v>4045</v>
      </c>
      <c r="F1082" s="91" t="s">
        <v>8</v>
      </c>
      <c r="G1082" s="92">
        <v>2</v>
      </c>
      <c r="H1082" s="93">
        <v>0</v>
      </c>
      <c r="I1082" s="397">
        <f t="shared" si="41"/>
        <v>0</v>
      </c>
      <c r="J1082" s="59"/>
      <c r="K1082" s="35"/>
      <c r="L1082" s="61"/>
      <c r="M1082" s="63"/>
    </row>
    <row r="1083" spans="1:13" ht="22.5">
      <c r="A1083" s="88"/>
      <c r="B1083" s="89"/>
      <c r="C1083" s="88"/>
      <c r="D1083" s="90"/>
      <c r="E1083" s="102" t="s">
        <v>4046</v>
      </c>
      <c r="F1083" s="91" t="s">
        <v>8</v>
      </c>
      <c r="G1083" s="92">
        <v>1</v>
      </c>
      <c r="H1083" s="93">
        <v>0</v>
      </c>
      <c r="I1083" s="397">
        <f t="shared" si="41"/>
        <v>0</v>
      </c>
      <c r="J1083" s="59"/>
      <c r="K1083" s="35"/>
      <c r="L1083" s="61"/>
      <c r="M1083" s="63"/>
    </row>
    <row r="1084" spans="1:13" ht="22.5">
      <c r="A1084" s="88"/>
      <c r="B1084" s="89"/>
      <c r="C1084" s="88"/>
      <c r="D1084" s="90"/>
      <c r="E1084" s="102" t="s">
        <v>4047</v>
      </c>
      <c r="F1084" s="91" t="s">
        <v>11</v>
      </c>
      <c r="G1084" s="92">
        <v>3</v>
      </c>
      <c r="H1084" s="93">
        <v>0</v>
      </c>
      <c r="I1084" s="397">
        <f t="shared" si="41"/>
        <v>0</v>
      </c>
      <c r="J1084" s="59"/>
      <c r="K1084" s="35"/>
      <c r="L1084" s="61"/>
      <c r="M1084" s="63"/>
    </row>
    <row r="1085" spans="1:13" ht="22.5">
      <c r="A1085" s="88"/>
      <c r="B1085" s="89"/>
      <c r="C1085" s="88"/>
      <c r="D1085" s="90"/>
      <c r="E1085" s="102" t="s">
        <v>4048</v>
      </c>
      <c r="F1085" s="91" t="s">
        <v>11</v>
      </c>
      <c r="G1085" s="92">
        <v>3</v>
      </c>
      <c r="H1085" s="93">
        <v>0</v>
      </c>
      <c r="I1085" s="397">
        <f t="shared" si="41"/>
        <v>0</v>
      </c>
      <c r="J1085" s="59"/>
      <c r="K1085" s="35"/>
      <c r="L1085" s="61"/>
      <c r="M1085" s="63"/>
    </row>
    <row r="1086" spans="1:13">
      <c r="A1086" s="88"/>
      <c r="B1086" s="89"/>
      <c r="C1086" s="88"/>
      <c r="D1086" s="90"/>
      <c r="E1086" s="102" t="s">
        <v>4049</v>
      </c>
      <c r="F1086" s="91" t="s">
        <v>11</v>
      </c>
      <c r="G1086" s="92">
        <v>1</v>
      </c>
      <c r="H1086" s="93">
        <v>0</v>
      </c>
      <c r="I1086" s="397">
        <f t="shared" si="41"/>
        <v>0</v>
      </c>
      <c r="J1086" s="59"/>
      <c r="K1086" s="35"/>
      <c r="L1086" s="61"/>
      <c r="M1086" s="63"/>
    </row>
    <row r="1087" spans="1:13">
      <c r="A1087" s="88"/>
      <c r="B1087" s="89"/>
      <c r="C1087" s="88"/>
      <c r="D1087" s="90"/>
      <c r="E1087" s="102" t="s">
        <v>4050</v>
      </c>
      <c r="F1087" s="91" t="s">
        <v>8</v>
      </c>
      <c r="G1087" s="92">
        <v>1</v>
      </c>
      <c r="H1087" s="93">
        <v>0</v>
      </c>
      <c r="I1087" s="397">
        <f t="shared" si="41"/>
        <v>0</v>
      </c>
      <c r="J1087" s="59"/>
      <c r="K1087" s="35"/>
      <c r="L1087" s="61"/>
      <c r="M1087" s="63"/>
    </row>
    <row r="1088" spans="1:13">
      <c r="A1088" s="94"/>
      <c r="B1088" s="95"/>
      <c r="C1088" s="94"/>
      <c r="D1088" s="96"/>
      <c r="E1088" s="100" t="s">
        <v>4051</v>
      </c>
      <c r="F1088" s="97" t="s">
        <v>8</v>
      </c>
      <c r="G1088" s="98">
        <v>1</v>
      </c>
      <c r="H1088" s="99">
        <v>0</v>
      </c>
      <c r="I1088" s="398">
        <f t="shared" si="41"/>
        <v>0</v>
      </c>
      <c r="J1088" s="59"/>
      <c r="K1088" s="35"/>
      <c r="L1088" s="61"/>
      <c r="M1088" s="63"/>
    </row>
    <row r="1089" spans="1:13">
      <c r="A1089" s="94"/>
      <c r="B1089" s="95"/>
      <c r="C1089" s="94"/>
      <c r="D1089" s="96" t="s">
        <v>198</v>
      </c>
      <c r="E1089" s="100" t="s">
        <v>4052</v>
      </c>
      <c r="F1089" s="97" t="s">
        <v>8</v>
      </c>
      <c r="G1089" s="98">
        <v>1</v>
      </c>
      <c r="H1089" s="99">
        <v>0</v>
      </c>
      <c r="I1089" s="398">
        <f t="shared" si="41"/>
        <v>0</v>
      </c>
      <c r="J1089" s="59"/>
      <c r="K1089" s="35"/>
      <c r="L1089" s="61"/>
      <c r="M1089" s="63"/>
    </row>
    <row r="1090" spans="1:13">
      <c r="A1090" s="251">
        <v>4</v>
      </c>
      <c r="B1090" s="71"/>
      <c r="C1090" s="252"/>
      <c r="D1090" s="253"/>
      <c r="E1090" s="36" t="s">
        <v>4056</v>
      </c>
      <c r="F1090" s="33"/>
      <c r="G1090" s="53"/>
      <c r="H1090" s="29"/>
      <c r="I1090" s="29">
        <f>SUM(I1091:I1093)</f>
        <v>0</v>
      </c>
      <c r="J1090" s="59"/>
      <c r="K1090" s="35"/>
      <c r="L1090" s="61"/>
      <c r="M1090" s="63"/>
    </row>
    <row r="1091" spans="1:13" ht="22.5">
      <c r="A1091" s="30"/>
      <c r="B1091" s="72"/>
      <c r="C1091" s="30"/>
      <c r="D1091" s="31" t="s">
        <v>14</v>
      </c>
      <c r="E1091" s="78" t="s">
        <v>4053</v>
      </c>
      <c r="F1091" s="32" t="s">
        <v>8</v>
      </c>
      <c r="G1091" s="34">
        <v>1</v>
      </c>
      <c r="H1091" s="56">
        <v>0</v>
      </c>
      <c r="I1091" s="395">
        <f t="shared" si="41"/>
        <v>0</v>
      </c>
      <c r="J1091" s="59"/>
      <c r="K1091" s="35"/>
      <c r="L1091" s="61"/>
      <c r="M1091" s="63"/>
    </row>
    <row r="1092" spans="1:13">
      <c r="A1092" s="30"/>
      <c r="B1092" s="72"/>
      <c r="C1092" s="30"/>
      <c r="D1092" s="31" t="s">
        <v>15</v>
      </c>
      <c r="E1092" s="78" t="s">
        <v>4016</v>
      </c>
      <c r="F1092" s="32" t="s">
        <v>8</v>
      </c>
      <c r="G1092" s="34">
        <v>1</v>
      </c>
      <c r="H1092" s="56">
        <v>0</v>
      </c>
      <c r="I1092" s="395">
        <f t="shared" si="41"/>
        <v>0</v>
      </c>
      <c r="J1092" s="59"/>
      <c r="K1092" s="35"/>
      <c r="L1092" s="61"/>
      <c r="M1092" s="63"/>
    </row>
    <row r="1093" spans="1:13">
      <c r="A1093" s="30"/>
      <c r="B1093" s="72"/>
      <c r="C1093" s="30"/>
      <c r="D1093" s="31" t="s">
        <v>16</v>
      </c>
      <c r="E1093" s="78" t="s">
        <v>4487</v>
      </c>
      <c r="F1093" s="32" t="s">
        <v>8</v>
      </c>
      <c r="G1093" s="34">
        <v>1</v>
      </c>
      <c r="H1093" s="56">
        <v>0</v>
      </c>
      <c r="I1093" s="395">
        <f t="shared" si="41"/>
        <v>0</v>
      </c>
      <c r="J1093" s="59"/>
      <c r="K1093" s="35"/>
      <c r="L1093" s="61"/>
      <c r="M1093" s="63"/>
    </row>
    <row r="1094" spans="1:13">
      <c r="A1094" s="30"/>
      <c r="B1094" s="72"/>
      <c r="C1094" s="30"/>
      <c r="D1094" s="31"/>
      <c r="E1094" s="78"/>
      <c r="F1094" s="32"/>
      <c r="G1094" s="34"/>
      <c r="H1094" s="395"/>
      <c r="I1094" s="395"/>
      <c r="J1094" s="59"/>
      <c r="K1094" s="35"/>
      <c r="L1094" s="61"/>
      <c r="M1094" s="63"/>
    </row>
    <row r="1095" spans="1:13">
      <c r="A1095" s="16">
        <v>1</v>
      </c>
      <c r="B1095" s="69" t="str">
        <f>IF(TRIM(H1095)&lt;&gt;"",COUNTA($H$8:H1095),"")</f>
        <v/>
      </c>
      <c r="C1095" s="17"/>
      <c r="D1095" s="18"/>
      <c r="E1095" s="19" t="s">
        <v>4057</v>
      </c>
      <c r="F1095" s="20"/>
      <c r="G1095" s="50"/>
      <c r="H1095" s="393"/>
      <c r="I1095" s="21">
        <f>I1096</f>
        <v>0</v>
      </c>
      <c r="J1095" s="59"/>
      <c r="K1095" s="35"/>
      <c r="L1095" s="61"/>
      <c r="M1095" s="63"/>
    </row>
    <row r="1096" spans="1:13">
      <c r="A1096" s="22">
        <v>2</v>
      </c>
      <c r="B1096" s="70" t="str">
        <f>IF(TRIM(H1096)&lt;&gt;"",COUNTA($H$8:H1096),"")</f>
        <v/>
      </c>
      <c r="C1096" s="22"/>
      <c r="D1096" s="23"/>
      <c r="E1096" s="24" t="s">
        <v>4058</v>
      </c>
      <c r="F1096" s="25"/>
      <c r="G1096" s="51"/>
      <c r="H1096" s="394"/>
      <c r="I1096" s="26">
        <f>I1097+I1130+I1136+I1146</f>
        <v>0</v>
      </c>
      <c r="J1096" s="59"/>
      <c r="K1096" s="35"/>
      <c r="L1096" s="61"/>
      <c r="M1096" s="63"/>
    </row>
    <row r="1097" spans="1:13">
      <c r="A1097" s="254">
        <v>4</v>
      </c>
      <c r="B1097" s="104"/>
      <c r="C1097" s="255"/>
      <c r="D1097" s="256"/>
      <c r="E1097" s="106" t="s">
        <v>4119</v>
      </c>
      <c r="F1097" s="107"/>
      <c r="G1097" s="108"/>
      <c r="H1097" s="257"/>
      <c r="I1097" s="257">
        <f>SUM(I1098:I1129)</f>
        <v>0</v>
      </c>
      <c r="J1097" s="59"/>
      <c r="K1097" s="35"/>
      <c r="L1097" s="61"/>
      <c r="M1097" s="63"/>
    </row>
    <row r="1098" spans="1:13" ht="90">
      <c r="A1098" s="82"/>
      <c r="B1098" s="83"/>
      <c r="C1098" s="82"/>
      <c r="D1098" s="84" t="s">
        <v>4094</v>
      </c>
      <c r="E1098" s="101" t="s">
        <v>4059</v>
      </c>
      <c r="F1098" s="85" t="s">
        <v>11</v>
      </c>
      <c r="G1098" s="86">
        <v>2</v>
      </c>
      <c r="H1098" s="87">
        <v>0</v>
      </c>
      <c r="I1098" s="396">
        <f t="shared" ref="I1098:I1144" si="42">IF(ISNUMBER(G1098),ROUND(G1098*H1098,2),"")</f>
        <v>0</v>
      </c>
      <c r="J1098" s="59"/>
      <c r="K1098" s="35"/>
      <c r="L1098" s="61"/>
      <c r="M1098" s="63"/>
    </row>
    <row r="1099" spans="1:13" ht="22.5">
      <c r="A1099" s="94"/>
      <c r="B1099" s="95"/>
      <c r="C1099" s="94"/>
      <c r="D1099" s="96"/>
      <c r="E1099" s="100" t="s">
        <v>4060</v>
      </c>
      <c r="F1099" s="97"/>
      <c r="G1099" s="98"/>
      <c r="H1099" s="398"/>
      <c r="I1099" s="398" t="str">
        <f t="shared" si="42"/>
        <v/>
      </c>
      <c r="J1099" s="59"/>
      <c r="K1099" s="35"/>
      <c r="L1099" s="61"/>
      <c r="M1099" s="63"/>
    </row>
    <row r="1100" spans="1:13" ht="33.75">
      <c r="A1100" s="82"/>
      <c r="B1100" s="83"/>
      <c r="C1100" s="82"/>
      <c r="D1100" s="84" t="s">
        <v>4095</v>
      </c>
      <c r="E1100" s="101" t="s">
        <v>4061</v>
      </c>
      <c r="F1100" s="85" t="s">
        <v>11</v>
      </c>
      <c r="G1100" s="86">
        <v>2</v>
      </c>
      <c r="H1100" s="87">
        <v>0</v>
      </c>
      <c r="I1100" s="396">
        <f t="shared" si="42"/>
        <v>0</v>
      </c>
      <c r="J1100" s="59"/>
      <c r="K1100" s="35"/>
      <c r="L1100" s="61"/>
      <c r="M1100" s="63"/>
    </row>
    <row r="1101" spans="1:13" ht="22.5">
      <c r="A1101" s="94"/>
      <c r="B1101" s="95"/>
      <c r="C1101" s="94"/>
      <c r="D1101" s="96"/>
      <c r="E1101" s="100" t="s">
        <v>4062</v>
      </c>
      <c r="F1101" s="97"/>
      <c r="G1101" s="98"/>
      <c r="H1101" s="398"/>
      <c r="I1101" s="398" t="str">
        <f t="shared" si="42"/>
        <v/>
      </c>
      <c r="J1101" s="59"/>
      <c r="K1101" s="35"/>
      <c r="L1101" s="61"/>
      <c r="M1101" s="63"/>
    </row>
    <row r="1102" spans="1:13" ht="22.5">
      <c r="A1102" s="88"/>
      <c r="B1102" s="89"/>
      <c r="C1102" s="88"/>
      <c r="D1102" s="90" t="s">
        <v>4096</v>
      </c>
      <c r="E1102" s="102" t="s">
        <v>4063</v>
      </c>
      <c r="F1102" s="91" t="s">
        <v>7</v>
      </c>
      <c r="G1102" s="92">
        <v>2</v>
      </c>
      <c r="H1102" s="93">
        <v>0</v>
      </c>
      <c r="I1102" s="397">
        <f t="shared" si="42"/>
        <v>0</v>
      </c>
      <c r="J1102" s="59"/>
      <c r="K1102" s="35"/>
      <c r="L1102" s="61"/>
      <c r="M1102" s="63"/>
    </row>
    <row r="1103" spans="1:13" ht="33.75">
      <c r="A1103" s="82"/>
      <c r="B1103" s="83"/>
      <c r="C1103" s="82"/>
      <c r="D1103" s="84" t="s">
        <v>4097</v>
      </c>
      <c r="E1103" s="101" t="s">
        <v>4064</v>
      </c>
      <c r="F1103" s="85" t="s">
        <v>11</v>
      </c>
      <c r="G1103" s="86">
        <v>4</v>
      </c>
      <c r="H1103" s="87">
        <v>0</v>
      </c>
      <c r="I1103" s="396">
        <f t="shared" si="42"/>
        <v>0</v>
      </c>
      <c r="J1103" s="59"/>
      <c r="K1103" s="35"/>
      <c r="L1103" s="61"/>
      <c r="M1103" s="63"/>
    </row>
    <row r="1104" spans="1:13" ht="22.5">
      <c r="A1104" s="94"/>
      <c r="B1104" s="95"/>
      <c r="C1104" s="94"/>
      <c r="D1104" s="96"/>
      <c r="E1104" s="100" t="s">
        <v>4065</v>
      </c>
      <c r="F1104" s="97"/>
      <c r="G1104" s="98"/>
      <c r="H1104" s="398"/>
      <c r="I1104" s="398" t="str">
        <f t="shared" si="42"/>
        <v/>
      </c>
      <c r="J1104" s="59"/>
      <c r="K1104" s="35"/>
      <c r="L1104" s="61"/>
      <c r="M1104" s="63"/>
    </row>
    <row r="1105" spans="1:13" ht="45">
      <c r="A1105" s="82"/>
      <c r="B1105" s="83"/>
      <c r="C1105" s="82"/>
      <c r="D1105" s="84" t="s">
        <v>4098</v>
      </c>
      <c r="E1105" s="101" t="s">
        <v>4066</v>
      </c>
      <c r="F1105" s="85" t="s">
        <v>58</v>
      </c>
      <c r="G1105" s="86">
        <v>14</v>
      </c>
      <c r="H1105" s="87">
        <v>0</v>
      </c>
      <c r="I1105" s="396">
        <f t="shared" si="42"/>
        <v>0</v>
      </c>
      <c r="J1105" s="59"/>
      <c r="K1105" s="35"/>
      <c r="L1105" s="61"/>
      <c r="M1105" s="63"/>
    </row>
    <row r="1106" spans="1:13" ht="22.5">
      <c r="A1106" s="94"/>
      <c r="B1106" s="95"/>
      <c r="C1106" s="94"/>
      <c r="D1106" s="96"/>
      <c r="E1106" s="100" t="s">
        <v>4062</v>
      </c>
      <c r="F1106" s="97"/>
      <c r="G1106" s="98"/>
      <c r="H1106" s="398"/>
      <c r="I1106" s="398" t="str">
        <f t="shared" si="42"/>
        <v/>
      </c>
      <c r="J1106" s="59"/>
      <c r="K1106" s="35"/>
      <c r="L1106" s="61"/>
      <c r="M1106" s="63"/>
    </row>
    <row r="1107" spans="1:13" ht="45">
      <c r="A1107" s="82"/>
      <c r="B1107" s="83"/>
      <c r="C1107" s="82"/>
      <c r="D1107" s="84" t="s">
        <v>4099</v>
      </c>
      <c r="E1107" s="101" t="s">
        <v>4067</v>
      </c>
      <c r="F1107" s="85" t="s">
        <v>11</v>
      </c>
      <c r="G1107" s="86">
        <v>2</v>
      </c>
      <c r="H1107" s="87">
        <v>0</v>
      </c>
      <c r="I1107" s="396">
        <f t="shared" si="42"/>
        <v>0</v>
      </c>
      <c r="J1107" s="59"/>
      <c r="K1107" s="35"/>
      <c r="L1107" s="61"/>
      <c r="M1107" s="63"/>
    </row>
    <row r="1108" spans="1:13" ht="22.5">
      <c r="A1108" s="94"/>
      <c r="B1108" s="95"/>
      <c r="C1108" s="94"/>
      <c r="D1108" s="96"/>
      <c r="E1108" s="100" t="s">
        <v>4062</v>
      </c>
      <c r="F1108" s="97"/>
      <c r="G1108" s="98"/>
      <c r="H1108" s="398"/>
      <c r="I1108" s="398" t="str">
        <f t="shared" si="42"/>
        <v/>
      </c>
      <c r="J1108" s="59"/>
      <c r="K1108" s="35"/>
      <c r="L1108" s="61"/>
      <c r="M1108" s="63"/>
    </row>
    <row r="1109" spans="1:13" ht="22.5">
      <c r="A1109" s="88"/>
      <c r="B1109" s="89"/>
      <c r="C1109" s="88"/>
      <c r="D1109" s="90" t="s">
        <v>4100</v>
      </c>
      <c r="E1109" s="102" t="s">
        <v>4068</v>
      </c>
      <c r="F1109" s="91" t="s">
        <v>11</v>
      </c>
      <c r="G1109" s="92">
        <v>2</v>
      </c>
      <c r="H1109" s="93">
        <v>0</v>
      </c>
      <c r="I1109" s="397">
        <f t="shared" si="42"/>
        <v>0</v>
      </c>
      <c r="J1109" s="59"/>
      <c r="K1109" s="35"/>
      <c r="L1109" s="61"/>
      <c r="M1109" s="63"/>
    </row>
    <row r="1110" spans="1:13" ht="45">
      <c r="A1110" s="82"/>
      <c r="B1110" s="83"/>
      <c r="C1110" s="82"/>
      <c r="D1110" s="84" t="s">
        <v>4101</v>
      </c>
      <c r="E1110" s="101" t="s">
        <v>4069</v>
      </c>
      <c r="F1110" s="85" t="s">
        <v>11</v>
      </c>
      <c r="G1110" s="86">
        <v>2</v>
      </c>
      <c r="H1110" s="87">
        <v>0</v>
      </c>
      <c r="I1110" s="396">
        <f t="shared" si="42"/>
        <v>0</v>
      </c>
      <c r="J1110" s="59"/>
      <c r="K1110" s="35"/>
      <c r="L1110" s="61"/>
      <c r="M1110" s="63"/>
    </row>
    <row r="1111" spans="1:13" ht="22.5">
      <c r="A1111" s="94"/>
      <c r="B1111" s="95"/>
      <c r="C1111" s="94"/>
      <c r="D1111" s="96"/>
      <c r="E1111" s="100" t="s">
        <v>4062</v>
      </c>
      <c r="F1111" s="97"/>
      <c r="G1111" s="98"/>
      <c r="H1111" s="398"/>
      <c r="I1111" s="398" t="str">
        <f t="shared" si="42"/>
        <v/>
      </c>
      <c r="J1111" s="59"/>
      <c r="K1111" s="35"/>
      <c r="L1111" s="61"/>
      <c r="M1111" s="63"/>
    </row>
    <row r="1112" spans="1:13" ht="45">
      <c r="A1112" s="82"/>
      <c r="B1112" s="83"/>
      <c r="C1112" s="82"/>
      <c r="D1112" s="84" t="s">
        <v>4102</v>
      </c>
      <c r="E1112" s="101" t="s">
        <v>4070</v>
      </c>
      <c r="F1112" s="85" t="s">
        <v>11</v>
      </c>
      <c r="G1112" s="86">
        <v>2</v>
      </c>
      <c r="H1112" s="87">
        <v>0</v>
      </c>
      <c r="I1112" s="396">
        <f t="shared" si="42"/>
        <v>0</v>
      </c>
      <c r="J1112" s="59"/>
      <c r="K1112" s="35"/>
      <c r="L1112" s="61"/>
      <c r="M1112" s="63"/>
    </row>
    <row r="1113" spans="1:13" ht="22.5">
      <c r="A1113" s="94"/>
      <c r="B1113" s="95"/>
      <c r="C1113" s="94"/>
      <c r="D1113" s="96"/>
      <c r="E1113" s="100" t="s">
        <v>4062</v>
      </c>
      <c r="F1113" s="97"/>
      <c r="G1113" s="98"/>
      <c r="H1113" s="398"/>
      <c r="I1113" s="398" t="str">
        <f t="shared" si="42"/>
        <v/>
      </c>
      <c r="J1113" s="59"/>
      <c r="K1113" s="35"/>
      <c r="L1113" s="61"/>
      <c r="M1113" s="63"/>
    </row>
    <row r="1114" spans="1:13" ht="45">
      <c r="A1114" s="82"/>
      <c r="B1114" s="83"/>
      <c r="C1114" s="82"/>
      <c r="D1114" s="84" t="s">
        <v>1418</v>
      </c>
      <c r="E1114" s="101" t="s">
        <v>4071</v>
      </c>
      <c r="F1114" s="85" t="s">
        <v>11</v>
      </c>
      <c r="G1114" s="86">
        <v>2</v>
      </c>
      <c r="H1114" s="87">
        <v>0</v>
      </c>
      <c r="I1114" s="396">
        <f t="shared" si="42"/>
        <v>0</v>
      </c>
      <c r="J1114" s="59"/>
      <c r="K1114" s="35"/>
      <c r="L1114" s="61"/>
      <c r="M1114" s="63"/>
    </row>
    <row r="1115" spans="1:13" ht="22.5">
      <c r="A1115" s="94"/>
      <c r="B1115" s="95"/>
      <c r="C1115" s="94"/>
      <c r="D1115" s="96"/>
      <c r="E1115" s="100" t="s">
        <v>4062</v>
      </c>
      <c r="F1115" s="97"/>
      <c r="G1115" s="98"/>
      <c r="H1115" s="398"/>
      <c r="I1115" s="398" t="str">
        <f t="shared" si="42"/>
        <v/>
      </c>
      <c r="J1115" s="59"/>
      <c r="K1115" s="35"/>
      <c r="L1115" s="61"/>
      <c r="M1115" s="63"/>
    </row>
    <row r="1116" spans="1:13" ht="33.75">
      <c r="A1116" s="82"/>
      <c r="B1116" s="83"/>
      <c r="C1116" s="82"/>
      <c r="D1116" s="84" t="s">
        <v>1420</v>
      </c>
      <c r="E1116" s="101" t="s">
        <v>4072</v>
      </c>
      <c r="F1116" s="85" t="s">
        <v>11</v>
      </c>
      <c r="G1116" s="86">
        <v>2</v>
      </c>
      <c r="H1116" s="87">
        <v>0</v>
      </c>
      <c r="I1116" s="396">
        <f t="shared" si="42"/>
        <v>0</v>
      </c>
      <c r="J1116" s="59"/>
      <c r="K1116" s="35"/>
      <c r="L1116" s="61"/>
      <c r="M1116" s="63"/>
    </row>
    <row r="1117" spans="1:13" ht="22.5">
      <c r="A1117" s="94"/>
      <c r="B1117" s="95"/>
      <c r="C1117" s="94"/>
      <c r="D1117" s="96"/>
      <c r="E1117" s="100" t="s">
        <v>4062</v>
      </c>
      <c r="F1117" s="97"/>
      <c r="G1117" s="98"/>
      <c r="H1117" s="398"/>
      <c r="I1117" s="398" t="str">
        <f t="shared" si="42"/>
        <v/>
      </c>
      <c r="J1117" s="59"/>
      <c r="K1117" s="35"/>
      <c r="L1117" s="61"/>
      <c r="M1117" s="63"/>
    </row>
    <row r="1118" spans="1:13" ht="33.75">
      <c r="A1118" s="82"/>
      <c r="B1118" s="83"/>
      <c r="C1118" s="82"/>
      <c r="D1118" s="84" t="s">
        <v>4103</v>
      </c>
      <c r="E1118" s="101" t="s">
        <v>4073</v>
      </c>
      <c r="F1118" s="85" t="s">
        <v>11</v>
      </c>
      <c r="G1118" s="86">
        <v>2</v>
      </c>
      <c r="H1118" s="87">
        <v>0</v>
      </c>
      <c r="I1118" s="396">
        <f t="shared" si="42"/>
        <v>0</v>
      </c>
      <c r="J1118" s="59"/>
      <c r="K1118" s="35"/>
      <c r="L1118" s="61"/>
      <c r="M1118" s="63"/>
    </row>
    <row r="1119" spans="1:13" ht="22.5">
      <c r="A1119" s="94"/>
      <c r="B1119" s="95"/>
      <c r="C1119" s="94"/>
      <c r="D1119" s="96"/>
      <c r="E1119" s="100" t="s">
        <v>4062</v>
      </c>
      <c r="F1119" s="97"/>
      <c r="G1119" s="98"/>
      <c r="H1119" s="398"/>
      <c r="I1119" s="398" t="str">
        <f t="shared" si="42"/>
        <v/>
      </c>
      <c r="J1119" s="59"/>
      <c r="K1119" s="35"/>
      <c r="L1119" s="61"/>
      <c r="M1119" s="63"/>
    </row>
    <row r="1120" spans="1:13" ht="22.5">
      <c r="A1120" s="82"/>
      <c r="B1120" s="83"/>
      <c r="C1120" s="82"/>
      <c r="D1120" s="84" t="s">
        <v>4104</v>
      </c>
      <c r="E1120" s="101" t="s">
        <v>4074</v>
      </c>
      <c r="F1120" s="85" t="s">
        <v>11</v>
      </c>
      <c r="G1120" s="86">
        <v>4</v>
      </c>
      <c r="H1120" s="87">
        <v>0</v>
      </c>
      <c r="I1120" s="396">
        <f t="shared" si="42"/>
        <v>0</v>
      </c>
      <c r="J1120" s="59"/>
      <c r="K1120" s="35"/>
      <c r="L1120" s="61"/>
      <c r="M1120" s="63"/>
    </row>
    <row r="1121" spans="1:13" ht="22.5">
      <c r="A1121" s="94"/>
      <c r="B1121" s="95"/>
      <c r="C1121" s="94"/>
      <c r="D1121" s="96"/>
      <c r="E1121" s="100" t="s">
        <v>4075</v>
      </c>
      <c r="F1121" s="97"/>
      <c r="G1121" s="98"/>
      <c r="H1121" s="398"/>
      <c r="I1121" s="398" t="str">
        <f t="shared" si="42"/>
        <v/>
      </c>
      <c r="J1121" s="59"/>
      <c r="K1121" s="35"/>
      <c r="L1121" s="61"/>
      <c r="M1121" s="63"/>
    </row>
    <row r="1122" spans="1:13" ht="33.75">
      <c r="A1122" s="82"/>
      <c r="B1122" s="83"/>
      <c r="C1122" s="82"/>
      <c r="D1122" s="84" t="s">
        <v>4105</v>
      </c>
      <c r="E1122" s="101" t="s">
        <v>4076</v>
      </c>
      <c r="F1122" s="85" t="s">
        <v>11</v>
      </c>
      <c r="G1122" s="86">
        <v>1</v>
      </c>
      <c r="H1122" s="87">
        <v>0</v>
      </c>
      <c r="I1122" s="396">
        <f t="shared" si="42"/>
        <v>0</v>
      </c>
      <c r="J1122" s="59"/>
      <c r="K1122" s="35"/>
      <c r="L1122" s="61"/>
      <c r="M1122" s="63"/>
    </row>
    <row r="1123" spans="1:13" ht="22.5">
      <c r="A1123" s="94"/>
      <c r="B1123" s="95"/>
      <c r="C1123" s="94"/>
      <c r="D1123" s="96"/>
      <c r="E1123" s="100" t="s">
        <v>4062</v>
      </c>
      <c r="F1123" s="97"/>
      <c r="G1123" s="98"/>
      <c r="H1123" s="398"/>
      <c r="I1123" s="398" t="str">
        <f t="shared" si="42"/>
        <v/>
      </c>
      <c r="J1123" s="59"/>
      <c r="K1123" s="35"/>
      <c r="L1123" s="61"/>
      <c r="M1123" s="63"/>
    </row>
    <row r="1124" spans="1:13" ht="33.75">
      <c r="A1124" s="82"/>
      <c r="B1124" s="83"/>
      <c r="C1124" s="82"/>
      <c r="D1124" s="84" t="s">
        <v>4106</v>
      </c>
      <c r="E1124" s="101" t="s">
        <v>4077</v>
      </c>
      <c r="F1124" s="85"/>
      <c r="G1124" s="86"/>
      <c r="H1124" s="396"/>
      <c r="I1124" s="396" t="str">
        <f t="shared" si="42"/>
        <v/>
      </c>
      <c r="J1124" s="59"/>
      <c r="K1124" s="35"/>
      <c r="L1124" s="61"/>
      <c r="M1124" s="63"/>
    </row>
    <row r="1125" spans="1:13" ht="33.75">
      <c r="A1125" s="88"/>
      <c r="B1125" s="89"/>
      <c r="C1125" s="88"/>
      <c r="D1125" s="90"/>
      <c r="E1125" s="102" t="s">
        <v>4078</v>
      </c>
      <c r="F1125" s="91"/>
      <c r="G1125" s="92"/>
      <c r="H1125" s="397"/>
      <c r="I1125" s="397" t="str">
        <f t="shared" si="42"/>
        <v/>
      </c>
      <c r="J1125" s="59"/>
      <c r="K1125" s="35"/>
      <c r="L1125" s="61"/>
      <c r="M1125" s="63"/>
    </row>
    <row r="1126" spans="1:13">
      <c r="A1126" s="88"/>
      <c r="B1126" s="89"/>
      <c r="C1126" s="88"/>
      <c r="D1126" s="90"/>
      <c r="E1126" s="102" t="s">
        <v>4079</v>
      </c>
      <c r="F1126" s="91" t="s">
        <v>11</v>
      </c>
      <c r="G1126" s="92">
        <v>2</v>
      </c>
      <c r="H1126" s="93">
        <v>0</v>
      </c>
      <c r="I1126" s="397">
        <f t="shared" si="42"/>
        <v>0</v>
      </c>
      <c r="J1126" s="59"/>
      <c r="K1126" s="35"/>
      <c r="L1126" s="61"/>
      <c r="M1126" s="63"/>
    </row>
    <row r="1127" spans="1:13">
      <c r="A1127" s="88"/>
      <c r="B1127" s="89"/>
      <c r="C1127" s="88"/>
      <c r="D1127" s="90"/>
      <c r="E1127" s="102" t="s">
        <v>4080</v>
      </c>
      <c r="F1127" s="91" t="s">
        <v>11</v>
      </c>
      <c r="G1127" s="92">
        <v>2</v>
      </c>
      <c r="H1127" s="93">
        <v>0</v>
      </c>
      <c r="I1127" s="397">
        <f t="shared" si="42"/>
        <v>0</v>
      </c>
      <c r="J1127" s="59"/>
      <c r="K1127" s="35"/>
      <c r="L1127" s="61"/>
      <c r="M1127" s="63"/>
    </row>
    <row r="1128" spans="1:13">
      <c r="A1128" s="94"/>
      <c r="B1128" s="95"/>
      <c r="C1128" s="94"/>
      <c r="D1128" s="96"/>
      <c r="E1128" s="100" t="s">
        <v>4081</v>
      </c>
      <c r="F1128" s="97" t="s">
        <v>11</v>
      </c>
      <c r="G1128" s="98">
        <v>2</v>
      </c>
      <c r="H1128" s="99">
        <v>0</v>
      </c>
      <c r="I1128" s="398">
        <f t="shared" si="42"/>
        <v>0</v>
      </c>
      <c r="J1128" s="59"/>
      <c r="K1128" s="35"/>
      <c r="L1128" s="61"/>
      <c r="M1128" s="63"/>
    </row>
    <row r="1129" spans="1:13">
      <c r="A1129" s="94"/>
      <c r="B1129" s="95"/>
      <c r="C1129" s="94"/>
      <c r="D1129" s="96" t="s">
        <v>4107</v>
      </c>
      <c r="E1129" s="100" t="s">
        <v>4082</v>
      </c>
      <c r="F1129" s="97" t="s">
        <v>363</v>
      </c>
      <c r="G1129" s="98">
        <v>1</v>
      </c>
      <c r="H1129" s="99">
        <v>0</v>
      </c>
      <c r="I1129" s="398">
        <f t="shared" si="42"/>
        <v>0</v>
      </c>
      <c r="J1129" s="59"/>
      <c r="K1129" s="35"/>
      <c r="L1129" s="61"/>
      <c r="M1129" s="63"/>
    </row>
    <row r="1130" spans="1:13">
      <c r="A1130" s="251">
        <v>4</v>
      </c>
      <c r="B1130" s="71"/>
      <c r="C1130" s="252"/>
      <c r="D1130" s="253"/>
      <c r="E1130" s="36" t="s">
        <v>4120</v>
      </c>
      <c r="F1130" s="33"/>
      <c r="G1130" s="53"/>
      <c r="H1130" s="29"/>
      <c r="I1130" s="29">
        <f>SUM(I1131:I1135)</f>
        <v>0</v>
      </c>
      <c r="J1130" s="59"/>
      <c r="K1130" s="35"/>
      <c r="L1130" s="61"/>
      <c r="M1130" s="63"/>
    </row>
    <row r="1131" spans="1:13" ht="33.75">
      <c r="A1131" s="30"/>
      <c r="B1131" s="72"/>
      <c r="C1131" s="30"/>
      <c r="D1131" s="31" t="s">
        <v>4108</v>
      </c>
      <c r="E1131" s="78" t="s">
        <v>4083</v>
      </c>
      <c r="F1131" s="32" t="s">
        <v>11</v>
      </c>
      <c r="G1131" s="34">
        <v>2</v>
      </c>
      <c r="H1131" s="56">
        <v>0</v>
      </c>
      <c r="I1131" s="395">
        <f t="shared" si="42"/>
        <v>0</v>
      </c>
      <c r="J1131" s="59"/>
      <c r="K1131" s="35"/>
      <c r="L1131" s="61"/>
      <c r="M1131" s="63"/>
    </row>
    <row r="1132" spans="1:13" ht="33.75">
      <c r="A1132" s="30"/>
      <c r="B1132" s="72"/>
      <c r="C1132" s="30"/>
      <c r="D1132" s="31" t="s">
        <v>4109</v>
      </c>
      <c r="E1132" s="78" t="s">
        <v>4084</v>
      </c>
      <c r="F1132" s="32" t="s">
        <v>11</v>
      </c>
      <c r="G1132" s="34">
        <v>2</v>
      </c>
      <c r="H1132" s="56">
        <v>0</v>
      </c>
      <c r="I1132" s="395">
        <f t="shared" si="42"/>
        <v>0</v>
      </c>
      <c r="J1132" s="59"/>
      <c r="K1132" s="35"/>
      <c r="L1132" s="61"/>
      <c r="M1132" s="63"/>
    </row>
    <row r="1133" spans="1:13" ht="33.75">
      <c r="A1133" s="30"/>
      <c r="B1133" s="72"/>
      <c r="C1133" s="30"/>
      <c r="D1133" s="31" t="s">
        <v>4110</v>
      </c>
      <c r="E1133" s="78" t="s">
        <v>4085</v>
      </c>
      <c r="F1133" s="32" t="s">
        <v>11</v>
      </c>
      <c r="G1133" s="34">
        <v>1</v>
      </c>
      <c r="H1133" s="56">
        <v>0</v>
      </c>
      <c r="I1133" s="395">
        <f t="shared" si="42"/>
        <v>0</v>
      </c>
      <c r="J1133" s="59"/>
      <c r="K1133" s="35"/>
      <c r="L1133" s="61"/>
      <c r="M1133" s="63"/>
    </row>
    <row r="1134" spans="1:13" ht="33.75">
      <c r="A1134" s="30"/>
      <c r="B1134" s="72"/>
      <c r="C1134" s="30"/>
      <c r="D1134" s="31" t="s">
        <v>4111</v>
      </c>
      <c r="E1134" s="78" t="s">
        <v>4086</v>
      </c>
      <c r="F1134" s="32" t="s">
        <v>11</v>
      </c>
      <c r="G1134" s="34">
        <v>1</v>
      </c>
      <c r="H1134" s="56">
        <v>0</v>
      </c>
      <c r="I1134" s="395">
        <f t="shared" si="42"/>
        <v>0</v>
      </c>
      <c r="J1134" s="59"/>
      <c r="K1134" s="35"/>
      <c r="L1134" s="61"/>
      <c r="M1134" s="63"/>
    </row>
    <row r="1135" spans="1:13" ht="33.75">
      <c r="A1135" s="30"/>
      <c r="B1135" s="72"/>
      <c r="C1135" s="30"/>
      <c r="D1135" s="31" t="s">
        <v>4112</v>
      </c>
      <c r="E1135" s="78" t="s">
        <v>4087</v>
      </c>
      <c r="F1135" s="32" t="s">
        <v>11</v>
      </c>
      <c r="G1135" s="34">
        <v>1</v>
      </c>
      <c r="H1135" s="56">
        <v>0</v>
      </c>
      <c r="I1135" s="395">
        <f t="shared" si="42"/>
        <v>0</v>
      </c>
      <c r="J1135" s="59"/>
      <c r="K1135" s="35"/>
      <c r="L1135" s="61"/>
      <c r="M1135" s="63"/>
    </row>
    <row r="1136" spans="1:13">
      <c r="A1136" s="254">
        <v>4</v>
      </c>
      <c r="B1136" s="104"/>
      <c r="C1136" s="255"/>
      <c r="D1136" s="256"/>
      <c r="E1136" s="106" t="s">
        <v>4121</v>
      </c>
      <c r="F1136" s="107"/>
      <c r="G1136" s="108"/>
      <c r="H1136" s="257"/>
      <c r="I1136" s="257">
        <f>SUM(I1137:I1145)</f>
        <v>0</v>
      </c>
      <c r="J1136" s="59"/>
      <c r="K1136" s="35"/>
      <c r="L1136" s="61"/>
      <c r="M1136" s="63"/>
    </row>
    <row r="1137" spans="1:13" ht="22.5">
      <c r="A1137" s="82"/>
      <c r="B1137" s="83"/>
      <c r="C1137" s="82"/>
      <c r="D1137" s="84" t="s">
        <v>4113</v>
      </c>
      <c r="E1137" s="101" t="s">
        <v>4088</v>
      </c>
      <c r="F1137" s="85" t="s">
        <v>363</v>
      </c>
      <c r="G1137" s="86">
        <v>38</v>
      </c>
      <c r="H1137" s="87">
        <v>0</v>
      </c>
      <c r="I1137" s="396">
        <f t="shared" si="42"/>
        <v>0</v>
      </c>
      <c r="J1137" s="59"/>
      <c r="K1137" s="35"/>
      <c r="L1137" s="61"/>
      <c r="M1137" s="63"/>
    </row>
    <row r="1138" spans="1:13" ht="22.5">
      <c r="A1138" s="88"/>
      <c r="B1138" s="89"/>
      <c r="C1138" s="88"/>
      <c r="D1138" s="90"/>
      <c r="E1138" s="102" t="s">
        <v>4089</v>
      </c>
      <c r="F1138" s="91"/>
      <c r="G1138" s="92"/>
      <c r="H1138" s="397"/>
      <c r="I1138" s="397" t="str">
        <f t="shared" si="42"/>
        <v/>
      </c>
      <c r="J1138" s="59"/>
      <c r="K1138" s="35"/>
      <c r="L1138" s="61"/>
      <c r="M1138" s="63"/>
    </row>
    <row r="1139" spans="1:13" ht="22.5">
      <c r="A1139" s="94"/>
      <c r="B1139" s="95"/>
      <c r="C1139" s="94"/>
      <c r="D1139" s="96"/>
      <c r="E1139" s="100" t="s">
        <v>4062</v>
      </c>
      <c r="F1139" s="97"/>
      <c r="G1139" s="98"/>
      <c r="H1139" s="398"/>
      <c r="I1139" s="398" t="str">
        <f t="shared" si="42"/>
        <v/>
      </c>
      <c r="J1139" s="59"/>
      <c r="K1139" s="35"/>
      <c r="L1139" s="61"/>
      <c r="M1139" s="63"/>
    </row>
    <row r="1140" spans="1:13" ht="33.75">
      <c r="A1140" s="82"/>
      <c r="B1140" s="83"/>
      <c r="C1140" s="82"/>
      <c r="D1140" s="84" t="s">
        <v>4114</v>
      </c>
      <c r="E1140" s="101" t="s">
        <v>4090</v>
      </c>
      <c r="F1140" s="85" t="s">
        <v>11</v>
      </c>
      <c r="G1140" s="86">
        <v>1</v>
      </c>
      <c r="H1140" s="87">
        <v>0</v>
      </c>
      <c r="I1140" s="396">
        <f t="shared" si="42"/>
        <v>0</v>
      </c>
      <c r="J1140" s="59"/>
      <c r="K1140" s="35"/>
      <c r="L1140" s="61"/>
      <c r="M1140" s="63"/>
    </row>
    <row r="1141" spans="1:13" ht="22.5">
      <c r="A1141" s="94"/>
      <c r="B1141" s="95"/>
      <c r="C1141" s="94"/>
      <c r="D1141" s="96"/>
      <c r="E1141" s="100" t="s">
        <v>4062</v>
      </c>
      <c r="F1141" s="97"/>
      <c r="G1141" s="98"/>
      <c r="H1141" s="398"/>
      <c r="I1141" s="398" t="str">
        <f t="shared" si="42"/>
        <v/>
      </c>
      <c r="J1141" s="59"/>
      <c r="K1141" s="35"/>
      <c r="L1141" s="61"/>
      <c r="M1141" s="63"/>
    </row>
    <row r="1142" spans="1:13" ht="33.75">
      <c r="A1142" s="94"/>
      <c r="B1142" s="95"/>
      <c r="C1142" s="94"/>
      <c r="D1142" s="96" t="s">
        <v>4115</v>
      </c>
      <c r="E1142" s="100" t="s">
        <v>4091</v>
      </c>
      <c r="F1142" s="97" t="s">
        <v>11</v>
      </c>
      <c r="G1142" s="98">
        <v>1</v>
      </c>
      <c r="H1142" s="99">
        <v>0</v>
      </c>
      <c r="I1142" s="398">
        <f t="shared" si="42"/>
        <v>0</v>
      </c>
      <c r="J1142" s="59"/>
      <c r="K1142" s="35"/>
      <c r="L1142" s="61"/>
      <c r="M1142" s="63"/>
    </row>
    <row r="1143" spans="1:13" ht="22.5">
      <c r="A1143" s="30"/>
      <c r="B1143" s="72"/>
      <c r="C1143" s="30"/>
      <c r="D1143" s="31" t="s">
        <v>4116</v>
      </c>
      <c r="E1143" s="78" t="s">
        <v>4092</v>
      </c>
      <c r="F1143" s="32" t="s">
        <v>11</v>
      </c>
      <c r="G1143" s="34">
        <v>1</v>
      </c>
      <c r="H1143" s="56">
        <v>0</v>
      </c>
      <c r="I1143" s="395">
        <f t="shared" si="42"/>
        <v>0</v>
      </c>
      <c r="J1143" s="59"/>
      <c r="K1143" s="35"/>
      <c r="L1143" s="61"/>
      <c r="M1143" s="63"/>
    </row>
    <row r="1144" spans="1:13">
      <c r="A1144" s="30"/>
      <c r="B1144" s="72"/>
      <c r="C1144" s="30"/>
      <c r="D1144" s="31" t="s">
        <v>4117</v>
      </c>
      <c r="E1144" s="78" t="s">
        <v>4093</v>
      </c>
      <c r="F1144" s="32" t="s">
        <v>11</v>
      </c>
      <c r="G1144" s="34">
        <v>1</v>
      </c>
      <c r="H1144" s="56">
        <v>0</v>
      </c>
      <c r="I1144" s="395">
        <f t="shared" si="42"/>
        <v>0</v>
      </c>
      <c r="J1144" s="59"/>
      <c r="K1144" s="35"/>
      <c r="L1144" s="61"/>
      <c r="M1144" s="63"/>
    </row>
    <row r="1145" spans="1:13">
      <c r="A1145" s="30"/>
      <c r="B1145" s="72"/>
      <c r="C1145" s="30"/>
      <c r="D1145" s="31" t="s">
        <v>4118</v>
      </c>
      <c r="E1145" s="78" t="s">
        <v>4488</v>
      </c>
      <c r="F1145" s="32" t="s">
        <v>11</v>
      </c>
      <c r="G1145" s="34">
        <v>1</v>
      </c>
      <c r="H1145" s="56">
        <v>0</v>
      </c>
      <c r="I1145" s="395">
        <f t="shared" ref="I1145:I1147" si="43">IF(ISNUMBER(G1145),ROUND(G1145*H1145,2),"")</f>
        <v>0</v>
      </c>
      <c r="J1145" s="59"/>
      <c r="K1145" s="35"/>
      <c r="L1145" s="61"/>
      <c r="M1145" s="63"/>
    </row>
    <row r="1146" spans="1:13">
      <c r="A1146" s="251">
        <v>4</v>
      </c>
      <c r="B1146" s="71"/>
      <c r="C1146" s="252"/>
      <c r="D1146" s="253"/>
      <c r="E1146" s="36" t="s">
        <v>4122</v>
      </c>
      <c r="F1146" s="33"/>
      <c r="G1146" s="53"/>
      <c r="H1146" s="29"/>
      <c r="I1146" s="29">
        <f>SUM(I1147:I1147)</f>
        <v>0</v>
      </c>
      <c r="J1146" s="59"/>
      <c r="K1146" s="35"/>
      <c r="L1146" s="61"/>
      <c r="M1146" s="63"/>
    </row>
    <row r="1147" spans="1:13">
      <c r="A1147" s="30"/>
      <c r="B1147" s="72"/>
      <c r="C1147" s="30"/>
      <c r="D1147" s="31" t="s">
        <v>982</v>
      </c>
      <c r="E1147" s="78" t="s">
        <v>4490</v>
      </c>
      <c r="F1147" s="32" t="s">
        <v>605</v>
      </c>
      <c r="G1147" s="34">
        <v>5</v>
      </c>
      <c r="H1147" s="56">
        <v>0</v>
      </c>
      <c r="I1147" s="395">
        <f t="shared" si="43"/>
        <v>0</v>
      </c>
      <c r="J1147" s="59"/>
      <c r="K1147" s="35"/>
      <c r="L1147" s="61"/>
      <c r="M1147" s="63"/>
    </row>
    <row r="1148" spans="1:13">
      <c r="A1148" s="30"/>
      <c r="B1148" s="72"/>
      <c r="C1148" s="30"/>
      <c r="D1148" s="31"/>
      <c r="E1148" s="78"/>
      <c r="F1148" s="32"/>
      <c r="G1148" s="34"/>
      <c r="H1148" s="395"/>
      <c r="I1148" s="395"/>
      <c r="J1148" s="59"/>
      <c r="K1148" s="35"/>
      <c r="L1148" s="61"/>
      <c r="M1148" s="63"/>
    </row>
    <row r="1149" spans="1:13">
      <c r="A1149" s="16">
        <v>1</v>
      </c>
      <c r="B1149" s="69" t="str">
        <f>IF(TRIM(H1149)&lt;&gt;"",COUNTA($H$8:H1149),"")</f>
        <v/>
      </c>
      <c r="C1149" s="17"/>
      <c r="D1149" s="18"/>
      <c r="E1149" s="19" t="s">
        <v>4123</v>
      </c>
      <c r="F1149" s="20"/>
      <c r="G1149" s="50"/>
      <c r="H1149" s="393"/>
      <c r="I1149" s="21">
        <f>I1150</f>
        <v>0</v>
      </c>
      <c r="J1149" s="59"/>
      <c r="K1149" s="35"/>
      <c r="L1149" s="61"/>
      <c r="M1149" s="63"/>
    </row>
    <row r="1150" spans="1:13">
      <c r="A1150" s="22">
        <v>2</v>
      </c>
      <c r="B1150" s="70" t="str">
        <f>IF(TRIM(H1150)&lt;&gt;"",COUNTA($H$8:H1150),"")</f>
        <v/>
      </c>
      <c r="C1150" s="22"/>
      <c r="D1150" s="23"/>
      <c r="E1150" s="24" t="s">
        <v>4124</v>
      </c>
      <c r="F1150" s="25"/>
      <c r="G1150" s="51"/>
      <c r="H1150" s="394"/>
      <c r="I1150" s="26">
        <f>I1151+I1157+I1167</f>
        <v>0</v>
      </c>
      <c r="J1150" s="59"/>
      <c r="K1150" s="35"/>
      <c r="L1150" s="61"/>
      <c r="M1150" s="63"/>
    </row>
    <row r="1151" spans="1:13">
      <c r="A1151" s="251">
        <v>4</v>
      </c>
      <c r="B1151" s="71"/>
      <c r="C1151" s="252"/>
      <c r="D1151" s="253"/>
      <c r="E1151" s="36" t="s">
        <v>13</v>
      </c>
      <c r="F1151" s="33"/>
      <c r="G1151" s="53"/>
      <c r="H1151" s="29"/>
      <c r="I1151" s="29">
        <f>SUM(I1152:I1156)</f>
        <v>0</v>
      </c>
      <c r="J1151" s="59"/>
      <c r="K1151" s="35"/>
      <c r="L1151" s="61"/>
      <c r="M1151" s="63"/>
    </row>
    <row r="1152" spans="1:13">
      <c r="A1152" s="30"/>
      <c r="B1152" s="72"/>
      <c r="C1152" s="30"/>
      <c r="D1152" s="31" t="s">
        <v>14</v>
      </c>
      <c r="E1152" s="78" t="s">
        <v>4021</v>
      </c>
      <c r="F1152" s="32" t="s">
        <v>4022</v>
      </c>
      <c r="G1152" s="34">
        <v>0.08</v>
      </c>
      <c r="H1152" s="56">
        <v>0</v>
      </c>
      <c r="I1152" s="395">
        <f t="shared" ref="I1152:I1169" si="44">IF(ISNUMBER(G1152),ROUND(G1152*H1152,2),"")</f>
        <v>0</v>
      </c>
      <c r="J1152" s="59"/>
      <c r="K1152" s="35"/>
      <c r="L1152" s="61"/>
      <c r="M1152" s="63"/>
    </row>
    <row r="1153" spans="1:13" ht="22.5">
      <c r="A1153" s="30"/>
      <c r="B1153" s="72"/>
      <c r="C1153" s="30"/>
      <c r="D1153" s="31" t="s">
        <v>15</v>
      </c>
      <c r="E1153" s="78" t="s">
        <v>4125</v>
      </c>
      <c r="F1153" s="32" t="s">
        <v>4022</v>
      </c>
      <c r="G1153" s="34">
        <v>0.13</v>
      </c>
      <c r="H1153" s="56">
        <v>0</v>
      </c>
      <c r="I1153" s="395">
        <f t="shared" si="44"/>
        <v>0</v>
      </c>
      <c r="J1153" s="59"/>
      <c r="K1153" s="35"/>
      <c r="L1153" s="61"/>
      <c r="M1153" s="63"/>
    </row>
    <row r="1154" spans="1:13" ht="78.75">
      <c r="A1154" s="30"/>
      <c r="B1154" s="72"/>
      <c r="C1154" s="30"/>
      <c r="D1154" s="31" t="s">
        <v>16</v>
      </c>
      <c r="E1154" s="78" t="s">
        <v>4126</v>
      </c>
      <c r="F1154" s="32" t="s">
        <v>363</v>
      </c>
      <c r="G1154" s="34">
        <v>80</v>
      </c>
      <c r="H1154" s="56">
        <v>0</v>
      </c>
      <c r="I1154" s="395">
        <f t="shared" si="44"/>
        <v>0</v>
      </c>
      <c r="J1154" s="59"/>
      <c r="K1154" s="35"/>
      <c r="L1154" s="61"/>
      <c r="M1154" s="63"/>
    </row>
    <row r="1155" spans="1:13" ht="78.75">
      <c r="A1155" s="30"/>
      <c r="B1155" s="72"/>
      <c r="C1155" s="30"/>
      <c r="D1155" s="31" t="s">
        <v>17</v>
      </c>
      <c r="E1155" s="78" t="s">
        <v>4127</v>
      </c>
      <c r="F1155" s="32" t="s">
        <v>11</v>
      </c>
      <c r="G1155" s="34">
        <v>1</v>
      </c>
      <c r="H1155" s="56">
        <v>0</v>
      </c>
      <c r="I1155" s="395">
        <f t="shared" si="44"/>
        <v>0</v>
      </c>
      <c r="J1155" s="59"/>
      <c r="K1155" s="35"/>
      <c r="L1155" s="61"/>
      <c r="M1155" s="63"/>
    </row>
    <row r="1156" spans="1:13" ht="78.75">
      <c r="A1156" s="30"/>
      <c r="B1156" s="72"/>
      <c r="C1156" s="30"/>
      <c r="D1156" s="31" t="s">
        <v>179</v>
      </c>
      <c r="E1156" s="78" t="s">
        <v>4128</v>
      </c>
      <c r="F1156" s="32" t="s">
        <v>11</v>
      </c>
      <c r="G1156" s="34">
        <v>1</v>
      </c>
      <c r="H1156" s="56">
        <v>0</v>
      </c>
      <c r="I1156" s="395">
        <f t="shared" si="44"/>
        <v>0</v>
      </c>
      <c r="J1156" s="59"/>
      <c r="K1156" s="35"/>
      <c r="L1156" s="61"/>
      <c r="M1156" s="63"/>
    </row>
    <row r="1157" spans="1:13">
      <c r="A1157" s="251">
        <v>4</v>
      </c>
      <c r="B1157" s="71"/>
      <c r="C1157" s="252"/>
      <c r="D1157" s="253"/>
      <c r="E1157" s="36" t="s">
        <v>1024</v>
      </c>
      <c r="F1157" s="33"/>
      <c r="G1157" s="53"/>
      <c r="H1157" s="29"/>
      <c r="I1157" s="29">
        <f>SUM(I1158:I1166)</f>
        <v>0</v>
      </c>
      <c r="J1157" s="59"/>
      <c r="K1157" s="35"/>
      <c r="L1157" s="61"/>
      <c r="M1157" s="63"/>
    </row>
    <row r="1158" spans="1:13">
      <c r="A1158" s="30"/>
      <c r="B1158" s="72"/>
      <c r="C1158" s="30"/>
      <c r="D1158" s="31" t="s">
        <v>14</v>
      </c>
      <c r="E1158" s="78" t="s">
        <v>4129</v>
      </c>
      <c r="F1158" s="32" t="s">
        <v>363</v>
      </c>
      <c r="G1158" s="34">
        <v>80</v>
      </c>
      <c r="H1158" s="56">
        <v>0</v>
      </c>
      <c r="I1158" s="395">
        <f t="shared" si="44"/>
        <v>0</v>
      </c>
      <c r="J1158" s="59"/>
      <c r="K1158" s="35"/>
      <c r="L1158" s="61"/>
      <c r="M1158" s="63"/>
    </row>
    <row r="1159" spans="1:13" ht="22.5">
      <c r="A1159" s="30"/>
      <c r="B1159" s="72"/>
      <c r="C1159" s="30"/>
      <c r="D1159" s="31" t="s">
        <v>15</v>
      </c>
      <c r="E1159" s="78" t="s">
        <v>4130</v>
      </c>
      <c r="F1159" s="32" t="s">
        <v>8</v>
      </c>
      <c r="G1159" s="34">
        <v>1</v>
      </c>
      <c r="H1159" s="56">
        <v>0</v>
      </c>
      <c r="I1159" s="395">
        <f t="shared" si="44"/>
        <v>0</v>
      </c>
      <c r="J1159" s="59"/>
      <c r="K1159" s="35"/>
      <c r="L1159" s="61"/>
      <c r="M1159" s="63"/>
    </row>
    <row r="1160" spans="1:13" ht="22.5">
      <c r="A1160" s="30"/>
      <c r="B1160" s="72"/>
      <c r="C1160" s="30"/>
      <c r="D1160" s="31" t="s">
        <v>16</v>
      </c>
      <c r="E1160" s="78" t="s">
        <v>4131</v>
      </c>
      <c r="F1160" s="32" t="s">
        <v>8</v>
      </c>
      <c r="G1160" s="34">
        <v>1</v>
      </c>
      <c r="H1160" s="56">
        <v>0</v>
      </c>
      <c r="I1160" s="395">
        <f t="shared" si="44"/>
        <v>0</v>
      </c>
      <c r="J1160" s="59"/>
      <c r="K1160" s="35"/>
      <c r="L1160" s="61"/>
      <c r="M1160" s="63"/>
    </row>
    <row r="1161" spans="1:13">
      <c r="A1161" s="30"/>
      <c r="B1161" s="72"/>
      <c r="C1161" s="30"/>
      <c r="D1161" s="31" t="s">
        <v>17</v>
      </c>
      <c r="E1161" s="78" t="s">
        <v>4132</v>
      </c>
      <c r="F1161" s="32" t="s">
        <v>8</v>
      </c>
      <c r="G1161" s="34">
        <v>1</v>
      </c>
      <c r="H1161" s="56">
        <v>0</v>
      </c>
      <c r="I1161" s="395">
        <f t="shared" si="44"/>
        <v>0</v>
      </c>
      <c r="J1161" s="59"/>
      <c r="K1161" s="35"/>
      <c r="L1161" s="61"/>
      <c r="M1161" s="63"/>
    </row>
    <row r="1162" spans="1:13">
      <c r="A1162" s="30"/>
      <c r="B1162" s="72"/>
      <c r="C1162" s="30"/>
      <c r="D1162" s="31" t="s">
        <v>179</v>
      </c>
      <c r="E1162" s="78" t="s">
        <v>4133</v>
      </c>
      <c r="F1162" s="32" t="s">
        <v>363</v>
      </c>
      <c r="G1162" s="34">
        <v>80</v>
      </c>
      <c r="H1162" s="56">
        <v>0</v>
      </c>
      <c r="I1162" s="395">
        <f t="shared" si="44"/>
        <v>0</v>
      </c>
      <c r="J1162" s="59"/>
      <c r="K1162" s="35"/>
      <c r="L1162" s="61"/>
      <c r="M1162" s="63"/>
    </row>
    <row r="1163" spans="1:13">
      <c r="A1163" s="30"/>
      <c r="B1163" s="72"/>
      <c r="C1163" s="30"/>
      <c r="D1163" s="31" t="s">
        <v>198</v>
      </c>
      <c r="E1163" s="78" t="s">
        <v>4134</v>
      </c>
      <c r="F1163" s="32" t="s">
        <v>363</v>
      </c>
      <c r="G1163" s="34">
        <v>180</v>
      </c>
      <c r="H1163" s="56">
        <v>0</v>
      </c>
      <c r="I1163" s="395">
        <f t="shared" si="44"/>
        <v>0</v>
      </c>
      <c r="J1163" s="59"/>
      <c r="K1163" s="35"/>
      <c r="L1163" s="61"/>
      <c r="M1163" s="63"/>
    </row>
    <row r="1164" spans="1:13" ht="33.75">
      <c r="A1164" s="30"/>
      <c r="B1164" s="72"/>
      <c r="C1164" s="30"/>
      <c r="D1164" s="31" t="s">
        <v>214</v>
      </c>
      <c r="E1164" s="78" t="s">
        <v>4135</v>
      </c>
      <c r="F1164" s="32" t="s">
        <v>8</v>
      </c>
      <c r="G1164" s="34">
        <v>1</v>
      </c>
      <c r="H1164" s="56">
        <v>0</v>
      </c>
      <c r="I1164" s="395">
        <f t="shared" si="44"/>
        <v>0</v>
      </c>
      <c r="J1164" s="59"/>
      <c r="K1164" s="35"/>
      <c r="L1164" s="61"/>
      <c r="M1164" s="63"/>
    </row>
    <row r="1165" spans="1:13" ht="33.75">
      <c r="A1165" s="30"/>
      <c r="B1165" s="72"/>
      <c r="C1165" s="30"/>
      <c r="D1165" s="31" t="s">
        <v>216</v>
      </c>
      <c r="E1165" s="78" t="s">
        <v>4136</v>
      </c>
      <c r="F1165" s="32" t="s">
        <v>8</v>
      </c>
      <c r="G1165" s="34">
        <v>1</v>
      </c>
      <c r="H1165" s="56">
        <v>0</v>
      </c>
      <c r="I1165" s="395">
        <f t="shared" si="44"/>
        <v>0</v>
      </c>
      <c r="J1165" s="59"/>
      <c r="K1165" s="35"/>
      <c r="L1165" s="61"/>
      <c r="M1165" s="63"/>
    </row>
    <row r="1166" spans="1:13">
      <c r="A1166" s="30"/>
      <c r="B1166" s="72"/>
      <c r="C1166" s="30"/>
      <c r="D1166" s="31" t="s">
        <v>231</v>
      </c>
      <c r="E1166" s="78" t="s">
        <v>4137</v>
      </c>
      <c r="F1166" s="32" t="s">
        <v>8</v>
      </c>
      <c r="G1166" s="34">
        <v>1</v>
      </c>
      <c r="H1166" s="56">
        <v>0</v>
      </c>
      <c r="I1166" s="395">
        <f t="shared" si="44"/>
        <v>0</v>
      </c>
      <c r="J1166" s="59"/>
      <c r="K1166" s="35"/>
      <c r="L1166" s="61"/>
      <c r="M1166" s="63"/>
    </row>
    <row r="1167" spans="1:13">
      <c r="A1167" s="251">
        <v>4</v>
      </c>
      <c r="B1167" s="71"/>
      <c r="C1167" s="252"/>
      <c r="D1167" s="253"/>
      <c r="E1167" s="36" t="s">
        <v>3904</v>
      </c>
      <c r="F1167" s="33"/>
      <c r="G1167" s="53"/>
      <c r="H1167" s="29"/>
      <c r="I1167" s="29">
        <f>SUM(I1168:I1169)</f>
        <v>0</v>
      </c>
      <c r="J1167" s="59"/>
      <c r="K1167" s="35"/>
      <c r="L1167" s="61"/>
      <c r="M1167" s="63"/>
    </row>
    <row r="1168" spans="1:13">
      <c r="A1168" s="30"/>
      <c r="B1168" s="72"/>
      <c r="C1168" s="30"/>
      <c r="D1168" s="31" t="s">
        <v>14</v>
      </c>
      <c r="E1168" s="78" t="s">
        <v>4016</v>
      </c>
      <c r="F1168" s="32" t="s">
        <v>8</v>
      </c>
      <c r="G1168" s="34">
        <v>1</v>
      </c>
      <c r="H1168" s="56">
        <v>0</v>
      </c>
      <c r="I1168" s="395">
        <f t="shared" si="44"/>
        <v>0</v>
      </c>
      <c r="J1168" s="59"/>
      <c r="K1168" s="35"/>
      <c r="L1168" s="61"/>
      <c r="M1168" s="63"/>
    </row>
    <row r="1169" spans="1:13">
      <c r="A1169" s="30"/>
      <c r="B1169" s="72"/>
      <c r="C1169" s="30"/>
      <c r="D1169" s="31" t="s">
        <v>15</v>
      </c>
      <c r="E1169" s="78" t="s">
        <v>4489</v>
      </c>
      <c r="F1169" s="32" t="s">
        <v>8</v>
      </c>
      <c r="G1169" s="34">
        <v>1</v>
      </c>
      <c r="H1169" s="56">
        <v>0</v>
      </c>
      <c r="I1169" s="395">
        <f t="shared" si="44"/>
        <v>0</v>
      </c>
      <c r="J1169" s="59"/>
      <c r="K1169" s="35"/>
      <c r="L1169" s="61"/>
      <c r="M1169" s="63"/>
    </row>
    <row r="1170" spans="1:13">
      <c r="A1170" s="30"/>
      <c r="B1170" s="72"/>
      <c r="C1170" s="30"/>
      <c r="D1170" s="31"/>
      <c r="E1170" s="78"/>
      <c r="F1170" s="32"/>
      <c r="G1170" s="34"/>
      <c r="H1170" s="56"/>
      <c r="I1170" s="395"/>
    </row>
    <row r="1171" spans="1:13">
      <c r="A1171" s="16">
        <v>1</v>
      </c>
      <c r="B1171" s="69" t="str">
        <f>IF(TRIM(H1171)&lt;&gt;"",COUNTA($H$8:H1171),"")</f>
        <v/>
      </c>
      <c r="C1171" s="17"/>
      <c r="D1171" s="18"/>
      <c r="E1171" s="19" t="s">
        <v>4559</v>
      </c>
      <c r="F1171" s="20"/>
      <c r="G1171" s="50"/>
      <c r="H1171" s="393"/>
      <c r="I1171" s="21">
        <f>SUM(I1172:I1179)</f>
        <v>0</v>
      </c>
    </row>
    <row r="1172" spans="1:13" ht="45">
      <c r="A1172" s="30"/>
      <c r="B1172" s="72"/>
      <c r="C1172" s="30"/>
      <c r="D1172" s="31">
        <v>1</v>
      </c>
      <c r="E1172" s="78" t="s">
        <v>22</v>
      </c>
      <c r="F1172" s="32" t="s">
        <v>11</v>
      </c>
      <c r="G1172" s="34">
        <v>1</v>
      </c>
      <c r="H1172" s="56">
        <v>0</v>
      </c>
      <c r="I1172" s="395">
        <f t="shared" ref="I1172:I1179" si="45">IF(ISNUMBER(G1172),ROUND(G1172*H1172,2),"")</f>
        <v>0</v>
      </c>
    </row>
    <row r="1173" spans="1:13" ht="33.75">
      <c r="A1173" s="30"/>
      <c r="B1173" s="72"/>
      <c r="C1173" s="30"/>
      <c r="D1173" s="31">
        <v>2</v>
      </c>
      <c r="E1173" s="78" t="s">
        <v>3335</v>
      </c>
      <c r="F1173" s="32" t="s">
        <v>7</v>
      </c>
      <c r="G1173" s="34">
        <v>1</v>
      </c>
      <c r="H1173" s="56">
        <v>0</v>
      </c>
      <c r="I1173" s="395">
        <f t="shared" si="45"/>
        <v>0</v>
      </c>
    </row>
    <row r="1174" spans="1:13" ht="22.5">
      <c r="A1174" s="30"/>
      <c r="B1174" s="72"/>
      <c r="C1174" s="30"/>
      <c r="D1174" s="31" t="s">
        <v>137</v>
      </c>
      <c r="E1174" s="78" t="s">
        <v>23</v>
      </c>
      <c r="F1174" s="32" t="s">
        <v>7</v>
      </c>
      <c r="G1174" s="34">
        <v>1</v>
      </c>
      <c r="H1174" s="56">
        <v>0</v>
      </c>
      <c r="I1174" s="395">
        <f t="shared" si="45"/>
        <v>0</v>
      </c>
    </row>
    <row r="1175" spans="1:13" ht="22.5">
      <c r="A1175" s="30"/>
      <c r="B1175" s="72"/>
      <c r="C1175" s="30"/>
      <c r="D1175" s="31" t="s">
        <v>3098</v>
      </c>
      <c r="E1175" s="78" t="s">
        <v>24</v>
      </c>
      <c r="F1175" s="32" t="s">
        <v>7</v>
      </c>
      <c r="G1175" s="34">
        <v>1</v>
      </c>
      <c r="H1175" s="56">
        <v>0</v>
      </c>
      <c r="I1175" s="395">
        <f t="shared" si="45"/>
        <v>0</v>
      </c>
    </row>
    <row r="1176" spans="1:13" ht="22.5">
      <c r="A1176" s="30"/>
      <c r="B1176" s="72"/>
      <c r="C1176" s="30"/>
      <c r="D1176" s="31" t="s">
        <v>3099</v>
      </c>
      <c r="E1176" s="78" t="s">
        <v>25</v>
      </c>
      <c r="F1176" s="32" t="s">
        <v>7</v>
      </c>
      <c r="G1176" s="34">
        <v>1</v>
      </c>
      <c r="H1176" s="56">
        <v>0</v>
      </c>
      <c r="I1176" s="395">
        <f t="shared" si="45"/>
        <v>0</v>
      </c>
    </row>
    <row r="1177" spans="1:13" ht="33.75">
      <c r="A1177" s="30"/>
      <c r="B1177" s="72"/>
      <c r="C1177" s="30"/>
      <c r="D1177" s="31" t="s">
        <v>3100</v>
      </c>
      <c r="E1177" s="78" t="s">
        <v>26</v>
      </c>
      <c r="F1177" s="32" t="s">
        <v>7</v>
      </c>
      <c r="G1177" s="34">
        <v>1</v>
      </c>
      <c r="H1177" s="56">
        <v>0</v>
      </c>
      <c r="I1177" s="395">
        <f t="shared" si="45"/>
        <v>0</v>
      </c>
    </row>
    <row r="1178" spans="1:13">
      <c r="A1178" s="30"/>
      <c r="B1178" s="72"/>
      <c r="C1178" s="30"/>
      <c r="D1178" s="31" t="s">
        <v>1387</v>
      </c>
      <c r="E1178" s="78" t="s">
        <v>27</v>
      </c>
      <c r="F1178" s="32" t="s">
        <v>7</v>
      </c>
      <c r="G1178" s="34">
        <v>1</v>
      </c>
      <c r="H1178" s="56">
        <v>0</v>
      </c>
      <c r="I1178" s="395">
        <f t="shared" si="45"/>
        <v>0</v>
      </c>
    </row>
    <row r="1179" spans="1:13" ht="56.25">
      <c r="A1179" s="30"/>
      <c r="B1179" s="72"/>
      <c r="C1179" s="30"/>
      <c r="D1179" s="31" t="s">
        <v>1388</v>
      </c>
      <c r="E1179" s="78" t="s">
        <v>4551</v>
      </c>
      <c r="F1179" s="32" t="s">
        <v>12</v>
      </c>
      <c r="G1179" s="248">
        <v>2000</v>
      </c>
      <c r="H1179" s="56">
        <v>0</v>
      </c>
      <c r="I1179" s="395">
        <f t="shared" si="45"/>
        <v>0</v>
      </c>
    </row>
  </sheetData>
  <sheetProtection password="C5DE" sheet="1" objects="1" scenarios="1"/>
  <printOptions horizontalCentered="1"/>
  <pageMargins left="0.51181102362204722" right="0.51181102362204722" top="0.94488188976377963" bottom="0.59055118110236227" header="0.19685039370078741" footer="0.19685039370078741"/>
  <pageSetup paperSize="9" fitToHeight="0" orientation="landscape" r:id="rId1"/>
  <headerFooter>
    <oddHeader>&amp;R&amp;8III.) IZVENNIVOJSKO KRIŽANJE R3-680/1223 RIMSKE TOPLICE - JURKLOŠTER
IN UREDITEV POVEZOVALNIH CEST</oddHeader>
    <oddFooter>&amp;C&amp;"Arial,Navadno"&amp;8&amp;P / &amp;N</oddFooter>
  </headerFooter>
  <ignoredErrors>
    <ignoredError sqref="D1174:D1175 D1176:D1179"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Komentar xmlns="24cf7eab-00f9-42fa-9666-0adb9901102f">Vzorec popisov je potrjen s strani inženirja in ga je potrebno upoštevati. V popisu morajo biti vključene tudi postavke za projektantski nadzor, izdelavo PIDov in navodil za vzdrževanje in obratovanje.</Komentar>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kument" ma:contentTypeID="0x010100FD63C98EB29C1847BD58E31C33B780EC" ma:contentTypeVersion="1" ma:contentTypeDescription="Ustvari nov dokument." ma:contentTypeScope="" ma:versionID="379b9f31967f801edb2fc8bb274e61b4">
  <xsd:schema xmlns:xsd="http://www.w3.org/2001/XMLSchema" xmlns:p="http://schemas.microsoft.com/office/2006/metadata/properties" xmlns:ns2="24cf7eab-00f9-42fa-9666-0adb9901102f" targetNamespace="http://schemas.microsoft.com/office/2006/metadata/properties" ma:root="true" ma:fieldsID="3584dd9a3f778492be4464bc46847f51" ns2:_="">
    <xsd:import namespace="24cf7eab-00f9-42fa-9666-0adb9901102f"/>
    <xsd:element name="properties">
      <xsd:complexType>
        <xsd:sequence>
          <xsd:element name="documentManagement">
            <xsd:complexType>
              <xsd:all>
                <xsd:element ref="ns2:Komentar" minOccurs="0"/>
              </xsd:all>
            </xsd:complexType>
          </xsd:element>
        </xsd:sequence>
      </xsd:complexType>
    </xsd:element>
  </xsd:schema>
  <xsd:schema xmlns:xsd="http://www.w3.org/2001/XMLSchema" xmlns:dms="http://schemas.microsoft.com/office/2006/documentManagement/types" targetNamespace="24cf7eab-00f9-42fa-9666-0adb9901102f" elementFormDefault="qualified">
    <xsd:import namespace="http://schemas.microsoft.com/office/2006/documentManagement/types"/>
    <xsd:element name="Komentar" ma:index="8" nillable="true" ma:displayName="Komentar" ma:internalName="Komentar">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vsebine" ma:readOnly="true"/>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14B57D4-4DF5-4941-A490-9535CCC9CCBB}">
  <ds:schemaRef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dcmitype/"/>
    <ds:schemaRef ds:uri="24cf7eab-00f9-42fa-9666-0adb9901102f"/>
    <ds:schemaRef ds:uri="http://www.w3.org/XML/1998/namespace"/>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0F5721E5-EAA7-4E18-B041-4DDDCEC77890}">
  <ds:schemaRefs>
    <ds:schemaRef ds:uri="http://schemas.microsoft.com/office/2006/metadata/longProperties"/>
  </ds:schemaRefs>
</ds:datastoreItem>
</file>

<file path=customXml/itemProps3.xml><?xml version="1.0" encoding="utf-8"?>
<ds:datastoreItem xmlns:ds="http://schemas.openxmlformats.org/officeDocument/2006/customXml" ds:itemID="{474A7D01-F28C-4C40-9AB3-2CB89CFC56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cf7eab-00f9-42fa-9666-0adb9901102f"/>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BAF5B6B1-933C-4D0A-B8AE-AC9FF78F1CE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4</vt:i4>
      </vt:variant>
      <vt:variant>
        <vt:lpstr>Imenovani obsegi</vt:lpstr>
      </vt:variant>
      <vt:variant>
        <vt:i4>7</vt:i4>
      </vt:variant>
    </vt:vector>
  </HeadingPairs>
  <TitlesOfParts>
    <vt:vector size="11" baseType="lpstr">
      <vt:lpstr>REKAPITULACIJA</vt:lpstr>
      <vt:lpstr>I) ODSEK ZM-RT</vt:lpstr>
      <vt:lpstr>II) POSTAJA RT</vt:lpstr>
      <vt:lpstr>III) IZVENNIVOJSKO KRIŽANJE</vt:lpstr>
      <vt:lpstr>'I) ODSEK ZM-RT'!Področje_tiskanja</vt:lpstr>
      <vt:lpstr>'II) POSTAJA RT'!Področje_tiskanja</vt:lpstr>
      <vt:lpstr>'III) IZVENNIVOJSKO KRIŽANJE'!Področje_tiskanja</vt:lpstr>
      <vt:lpstr>REKAPITULACIJA!Področje_tiskanja</vt:lpstr>
      <vt:lpstr>'I) ODSEK ZM-RT'!Tiskanje_naslovov</vt:lpstr>
      <vt:lpstr>'II) POSTAJA RT'!Tiskanje_naslovov</vt:lpstr>
      <vt:lpstr>'III) IZVENNIVOJSKO KRIŽANJE'!Tiskanje_naslovov</vt:lpstr>
    </vt:vector>
  </TitlesOfParts>
  <Company>pti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Uros Belak</cp:lastModifiedBy>
  <cp:lastPrinted>2018-08-01T13:27:57Z</cp:lastPrinted>
  <dcterms:created xsi:type="dcterms:W3CDTF">2004-11-23T09:42:44Z</dcterms:created>
  <dcterms:modified xsi:type="dcterms:W3CDTF">2018-09-26T13:16:01Z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Dokument</vt:lpwstr>
  </property>
  <property fmtid="{D5CDD505-2E9C-101B-9397-08002B2CF9AE}" pid="3" name="Komentar">
    <vt:lpwstr>Vzorec popisov je potrjen s strani inženirja in ga je potrebno upoštevati. V popisu morajo biti vključene tudi postavke za projektantski nadzor, izdelavo PIDov in navodil za vzdrževanje in obratovanje.</vt:lpwstr>
  </property>
</Properties>
</file>